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CD00DEB6-E9E0-47B1-8795-4F871D777024}" xr6:coauthVersionLast="47" xr6:coauthVersionMax="47" xr10:uidLastSave="{00000000-0000-0000-0000-000000000000}"/>
  <bookViews>
    <workbookView xWindow="930" yWindow="600" windowWidth="19665" windowHeight="13890" xr2:uid="{00000000-000D-0000-FFFF-FFFF00000000}"/>
  </bookViews>
  <sheets>
    <sheet name="表3.1" sheetId="171" r:id="rId1"/>
    <sheet name="表3.2" sheetId="172" r:id="rId2"/>
    <sheet name="表3.3" sheetId="167" r:id="rId3"/>
    <sheet name="表3.4" sheetId="168" r:id="rId4"/>
  </sheets>
  <definedNames>
    <definedName name="_xlnm._FilterDatabase" localSheetId="2" hidden="1">'表3.3'!$AD$4:$AP$71</definedName>
    <definedName name="_xlnm._FilterDatabase" localSheetId="3" hidden="1">'表3.4'!$T$4:$AA$67</definedName>
    <definedName name="_xlnm.Print_Area" localSheetId="0">'表3.1'!$B$2:$AB$16</definedName>
    <definedName name="_xlnm.Print_Area" localSheetId="1">'表3.2'!$A$1:$O$18</definedName>
    <definedName name="_xlnm.Print_Area" localSheetId="2">'表3.3'!$A$1:$AP$85</definedName>
    <definedName name="_xlnm.Print_Area" localSheetId="3">'表3.4'!$A$1:$AA$81</definedName>
    <definedName name="テスト">#REF!</definedName>
    <definedName name="自治体名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67" l="1"/>
  <c r="G17" i="167"/>
  <c r="G16" i="167"/>
  <c r="G15" i="167"/>
  <c r="G14" i="167"/>
  <c r="G13" i="167"/>
  <c r="G12" i="167"/>
  <c r="AA64" i="168"/>
  <c r="Y64" i="168"/>
  <c r="X64" i="168"/>
  <c r="W64" i="168"/>
  <c r="V64" i="168"/>
  <c r="U64" i="168"/>
  <c r="AA61" i="168"/>
  <c r="Z61" i="168"/>
  <c r="Y61" i="168"/>
  <c r="X61" i="168"/>
  <c r="W61" i="168"/>
  <c r="V61" i="168"/>
  <c r="U61" i="168"/>
  <c r="AA58" i="168"/>
  <c r="Z58" i="168"/>
  <c r="Y58" i="168"/>
  <c r="X58" i="168"/>
  <c r="W58" i="168"/>
  <c r="V58" i="168"/>
  <c r="U58" i="168"/>
  <c r="AA55" i="168"/>
  <c r="Z55" i="168"/>
  <c r="Y55" i="168"/>
  <c r="X55" i="168"/>
  <c r="W55" i="168"/>
  <c r="V55" i="168"/>
  <c r="U55" i="168"/>
  <c r="AA52" i="168"/>
  <c r="Z52" i="168"/>
  <c r="Y52" i="168"/>
  <c r="X52" i="168"/>
  <c r="W52" i="168"/>
  <c r="V52" i="168"/>
  <c r="U52" i="168"/>
  <c r="AA48" i="168"/>
  <c r="Z48" i="168"/>
  <c r="Y48" i="168"/>
  <c r="X48" i="168"/>
  <c r="W48" i="168"/>
  <c r="V48" i="168"/>
  <c r="U48" i="168"/>
  <c r="AA45" i="168"/>
  <c r="Z45" i="168"/>
  <c r="Y45" i="168"/>
  <c r="X45" i="168"/>
  <c r="W45" i="168"/>
  <c r="V45" i="168"/>
  <c r="U45" i="168"/>
  <c r="AA39" i="168"/>
  <c r="Z39" i="168"/>
  <c r="Y39" i="168"/>
  <c r="X39" i="168"/>
  <c r="W39" i="168"/>
  <c r="V39" i="168"/>
  <c r="U39" i="168"/>
  <c r="AA36" i="168"/>
  <c r="Z36" i="168"/>
  <c r="Y36" i="168"/>
  <c r="X36" i="168"/>
  <c r="W36" i="168"/>
  <c r="V36" i="168"/>
  <c r="U36" i="168"/>
  <c r="AA33" i="168"/>
  <c r="Z33" i="168"/>
  <c r="Y33" i="168"/>
  <c r="X33" i="168"/>
  <c r="W33" i="168"/>
  <c r="V33" i="168"/>
  <c r="U33" i="168"/>
  <c r="AA30" i="168"/>
  <c r="Z30" i="168"/>
  <c r="Y30" i="168"/>
  <c r="X30" i="168"/>
  <c r="W30" i="168"/>
  <c r="V30" i="168"/>
  <c r="U30" i="168"/>
  <c r="AA28" i="168"/>
  <c r="Y28" i="168"/>
  <c r="X28" i="168"/>
  <c r="W28" i="168"/>
  <c r="V28" i="168"/>
  <c r="U28" i="168"/>
  <c r="AA25" i="168"/>
  <c r="Y25" i="168"/>
  <c r="X25" i="168"/>
  <c r="W25" i="168"/>
  <c r="V25" i="168"/>
  <c r="U25" i="168"/>
  <c r="AA20" i="168"/>
  <c r="Z20" i="168"/>
  <c r="Y20" i="168"/>
  <c r="X20" i="168"/>
  <c r="W20" i="168"/>
  <c r="V20" i="168"/>
  <c r="U20" i="168"/>
  <c r="AA16" i="168"/>
  <c r="Z16" i="168"/>
  <c r="Y16" i="168"/>
  <c r="X16" i="168"/>
  <c r="W16" i="168"/>
  <c r="V16" i="168"/>
  <c r="U16" i="168"/>
  <c r="AA13" i="168"/>
  <c r="Z13" i="168"/>
  <c r="Y13" i="168"/>
  <c r="X13" i="168"/>
  <c r="W13" i="168"/>
  <c r="V13" i="168"/>
  <c r="U13" i="168"/>
  <c r="AA10" i="168"/>
  <c r="Z10" i="168"/>
  <c r="Y10" i="168"/>
  <c r="X10" i="168"/>
  <c r="W10" i="168"/>
  <c r="V10" i="168"/>
  <c r="U10" i="168"/>
  <c r="R76" i="168"/>
  <c r="Q76" i="168"/>
  <c r="P76" i="168"/>
  <c r="O76" i="168"/>
  <c r="N76" i="168"/>
  <c r="M76" i="168"/>
  <c r="L76" i="168"/>
  <c r="R67" i="168"/>
  <c r="Q67" i="168"/>
  <c r="P67" i="168"/>
  <c r="O67" i="168"/>
  <c r="N67" i="168"/>
  <c r="M67" i="168"/>
  <c r="L67" i="168"/>
  <c r="R54" i="168"/>
  <c r="Q54" i="168"/>
  <c r="P54" i="168"/>
  <c r="O54" i="168"/>
  <c r="N54" i="168"/>
  <c r="M54" i="168"/>
  <c r="L54" i="168"/>
  <c r="R51" i="168"/>
  <c r="Q51" i="168"/>
  <c r="P51" i="168"/>
  <c r="O51" i="168"/>
  <c r="N51" i="168"/>
  <c r="M51" i="168"/>
  <c r="L51" i="168"/>
  <c r="R48" i="168"/>
  <c r="Q48" i="168"/>
  <c r="P48" i="168"/>
  <c r="O48" i="168"/>
  <c r="N48" i="168"/>
  <c r="M48" i="168"/>
  <c r="L48" i="168"/>
  <c r="R45" i="168"/>
  <c r="Q45" i="168"/>
  <c r="P45" i="168"/>
  <c r="O45" i="168"/>
  <c r="N45" i="168"/>
  <c r="M45" i="168"/>
  <c r="L45" i="168"/>
  <c r="R37" i="168"/>
  <c r="Q37" i="168"/>
  <c r="P37" i="168"/>
  <c r="O37" i="168"/>
  <c r="N37" i="168"/>
  <c r="M37" i="168"/>
  <c r="L37" i="168"/>
  <c r="R31" i="168"/>
  <c r="P31" i="168"/>
  <c r="O31" i="168"/>
  <c r="N31" i="168"/>
  <c r="M31" i="168"/>
  <c r="L31" i="168"/>
  <c r="R28" i="168"/>
  <c r="Q28" i="168"/>
  <c r="P28" i="168"/>
  <c r="O28" i="168"/>
  <c r="N28" i="168"/>
  <c r="M28" i="168"/>
  <c r="L28" i="168"/>
  <c r="R24" i="168"/>
  <c r="Q24" i="168"/>
  <c r="P24" i="168"/>
  <c r="O24" i="168"/>
  <c r="N24" i="168"/>
  <c r="M24" i="168"/>
  <c r="L24" i="168"/>
  <c r="R21" i="168"/>
  <c r="Q21" i="168"/>
  <c r="P21" i="168"/>
  <c r="O21" i="168"/>
  <c r="N21" i="168"/>
  <c r="M21" i="168"/>
  <c r="L21" i="168"/>
  <c r="R18" i="168"/>
  <c r="Q18" i="168"/>
  <c r="P18" i="168"/>
  <c r="O18" i="168"/>
  <c r="N18" i="168"/>
  <c r="M18" i="168"/>
  <c r="L18" i="168"/>
  <c r="R15" i="168"/>
  <c r="Q15" i="168"/>
  <c r="P15" i="168"/>
  <c r="O15" i="168"/>
  <c r="N15" i="168"/>
  <c r="M15" i="168"/>
  <c r="L15" i="168"/>
  <c r="R12" i="168"/>
  <c r="Q12" i="168"/>
  <c r="P12" i="168"/>
  <c r="O12" i="168"/>
  <c r="N12" i="168"/>
  <c r="M12" i="168"/>
  <c r="L12" i="168"/>
  <c r="I70" i="168"/>
  <c r="H70" i="168"/>
  <c r="G70" i="168"/>
  <c r="F70" i="168"/>
  <c r="E70" i="168"/>
  <c r="D70" i="168"/>
  <c r="C70" i="168"/>
  <c r="I67" i="168"/>
  <c r="H67" i="168"/>
  <c r="G67" i="168"/>
  <c r="F67" i="168"/>
  <c r="E67" i="168"/>
  <c r="D67" i="168"/>
  <c r="C67" i="168"/>
  <c r="I59" i="168"/>
  <c r="H59" i="168"/>
  <c r="G59" i="168"/>
  <c r="F59" i="168"/>
  <c r="E59" i="168"/>
  <c r="D59" i="168"/>
  <c r="C59" i="168"/>
  <c r="I49" i="168"/>
  <c r="H49" i="168"/>
  <c r="G49" i="168"/>
  <c r="F49" i="168"/>
  <c r="E49" i="168"/>
  <c r="D49" i="168"/>
  <c r="C49" i="168"/>
  <c r="I43" i="168"/>
  <c r="H43" i="168"/>
  <c r="G43" i="168"/>
  <c r="F43" i="168"/>
  <c r="E43" i="168"/>
  <c r="D43" i="168"/>
  <c r="C43" i="168"/>
  <c r="I40" i="168"/>
  <c r="H40" i="168"/>
  <c r="G40" i="168"/>
  <c r="F40" i="168"/>
  <c r="E40" i="168"/>
  <c r="D40" i="168"/>
  <c r="C40" i="168"/>
  <c r="I36" i="168"/>
  <c r="H36" i="168"/>
  <c r="G36" i="168"/>
  <c r="F36" i="168"/>
  <c r="E36" i="168"/>
  <c r="D36" i="168"/>
  <c r="C36" i="168"/>
  <c r="I31" i="168"/>
  <c r="H31" i="168"/>
  <c r="G31" i="168"/>
  <c r="F31" i="168"/>
  <c r="E31" i="168"/>
  <c r="D31" i="168"/>
  <c r="C31" i="168"/>
  <c r="I28" i="168"/>
  <c r="H28" i="168"/>
  <c r="G28" i="168"/>
  <c r="F28" i="168"/>
  <c r="E28" i="168"/>
  <c r="D28" i="168"/>
  <c r="C28" i="168"/>
  <c r="I25" i="168"/>
  <c r="H25" i="168"/>
  <c r="G25" i="168"/>
  <c r="F25" i="168"/>
  <c r="E25" i="168"/>
  <c r="D25" i="168"/>
  <c r="C25" i="168"/>
  <c r="I22" i="168"/>
  <c r="H22" i="168"/>
  <c r="G22" i="168"/>
  <c r="F22" i="168"/>
  <c r="E22" i="168"/>
  <c r="D22" i="168"/>
  <c r="C22" i="168"/>
  <c r="I19" i="168"/>
  <c r="H19" i="168"/>
  <c r="G19" i="168"/>
  <c r="F19" i="168"/>
  <c r="E19" i="168"/>
  <c r="D19" i="168"/>
  <c r="C19" i="168"/>
  <c r="I15" i="168"/>
  <c r="H15" i="168"/>
  <c r="G15" i="168"/>
  <c r="F15" i="168"/>
  <c r="E15" i="168"/>
  <c r="D15" i="168"/>
  <c r="C15" i="168"/>
  <c r="AO68" i="167"/>
  <c r="AN68" i="167"/>
  <c r="AM68" i="167"/>
  <c r="AL68" i="167"/>
  <c r="AJ68" i="167"/>
  <c r="AH68" i="167"/>
  <c r="AG68" i="167"/>
  <c r="AF68" i="167"/>
  <c r="AE68" i="167"/>
  <c r="AP65" i="167"/>
  <c r="AO65" i="167"/>
  <c r="AN65" i="167"/>
  <c r="AM65" i="167"/>
  <c r="AL65" i="167"/>
  <c r="AK65" i="167"/>
  <c r="AJ65" i="167"/>
  <c r="AI65" i="167"/>
  <c r="AH65" i="167"/>
  <c r="AG65" i="167"/>
  <c r="AF65" i="167"/>
  <c r="AE65" i="167"/>
  <c r="AP62" i="167"/>
  <c r="AO62" i="167"/>
  <c r="AN62" i="167"/>
  <c r="AM62" i="167"/>
  <c r="AL62" i="167"/>
  <c r="AK62" i="167"/>
  <c r="AJ62" i="167"/>
  <c r="AI62" i="167"/>
  <c r="AH62" i="167"/>
  <c r="AG62" i="167"/>
  <c r="AF62" i="167"/>
  <c r="AE62" i="167"/>
  <c r="AP59" i="167"/>
  <c r="AO59" i="167"/>
  <c r="AN59" i="167"/>
  <c r="AM59" i="167"/>
  <c r="AL59" i="167"/>
  <c r="AK59" i="167"/>
  <c r="AJ59" i="167"/>
  <c r="AI59" i="167"/>
  <c r="AH59" i="167"/>
  <c r="AG59" i="167"/>
  <c r="AF59" i="167"/>
  <c r="AE59" i="167"/>
  <c r="AP56" i="167"/>
  <c r="AO56" i="167"/>
  <c r="AN56" i="167"/>
  <c r="AM56" i="167"/>
  <c r="AL56" i="167"/>
  <c r="AK56" i="167"/>
  <c r="AJ56" i="167"/>
  <c r="AI56" i="167"/>
  <c r="AH56" i="167"/>
  <c r="AG56" i="167"/>
  <c r="AF56" i="167"/>
  <c r="AE56" i="167"/>
  <c r="AP52" i="167"/>
  <c r="AO52" i="167"/>
  <c r="AN52" i="167"/>
  <c r="AM52" i="167"/>
  <c r="AL52" i="167"/>
  <c r="AK52" i="167"/>
  <c r="AJ52" i="167"/>
  <c r="AI52" i="167"/>
  <c r="AH52" i="167"/>
  <c r="AG52" i="167"/>
  <c r="AF52" i="167"/>
  <c r="AE52" i="167"/>
  <c r="AP49" i="167"/>
  <c r="AO49" i="167"/>
  <c r="AN49" i="167"/>
  <c r="AM49" i="167"/>
  <c r="AL49" i="167"/>
  <c r="AK49" i="167"/>
  <c r="AJ49" i="167"/>
  <c r="AI49" i="167"/>
  <c r="AH49" i="167"/>
  <c r="AG49" i="167"/>
  <c r="AF49" i="167"/>
  <c r="AE49" i="167"/>
  <c r="AP43" i="167"/>
  <c r="AO43" i="167"/>
  <c r="AN43" i="167"/>
  <c r="AM43" i="167"/>
  <c r="AL43" i="167"/>
  <c r="AK43" i="167"/>
  <c r="AJ43" i="167"/>
  <c r="AI43" i="167"/>
  <c r="AH43" i="167"/>
  <c r="AG43" i="167"/>
  <c r="AF43" i="167"/>
  <c r="AE43" i="167"/>
  <c r="AP40" i="167"/>
  <c r="AO40" i="167"/>
  <c r="AN40" i="167"/>
  <c r="AM40" i="167"/>
  <c r="AL40" i="167"/>
  <c r="AK40" i="167"/>
  <c r="AJ40" i="167"/>
  <c r="AI40" i="167"/>
  <c r="AH40" i="167"/>
  <c r="AG40" i="167"/>
  <c r="AF40" i="167"/>
  <c r="AE40" i="167"/>
  <c r="AP37" i="167"/>
  <c r="AO37" i="167"/>
  <c r="AN37" i="167"/>
  <c r="AM37" i="167"/>
  <c r="AL37" i="167"/>
  <c r="AK37" i="167"/>
  <c r="AJ37" i="167"/>
  <c r="AI37" i="167"/>
  <c r="AH37" i="167"/>
  <c r="AG37" i="167"/>
  <c r="AF37" i="167"/>
  <c r="AE37" i="167"/>
  <c r="AP34" i="167"/>
  <c r="AO34" i="167"/>
  <c r="AN34" i="167"/>
  <c r="AM34" i="167"/>
  <c r="AL34" i="167"/>
  <c r="AK34" i="167"/>
  <c r="AJ34" i="167"/>
  <c r="AI34" i="167"/>
  <c r="AH34" i="167"/>
  <c r="AG34" i="167"/>
  <c r="AF34" i="167"/>
  <c r="AE34" i="167"/>
  <c r="AO32" i="167"/>
  <c r="AN32" i="167"/>
  <c r="AM32" i="167"/>
  <c r="AL32" i="167"/>
  <c r="AJ32" i="167"/>
  <c r="AH32" i="167"/>
  <c r="AG32" i="167"/>
  <c r="AF32" i="167"/>
  <c r="AE32" i="167"/>
  <c r="AO29" i="167"/>
  <c r="AN29" i="167"/>
  <c r="AM29" i="167"/>
  <c r="AL29" i="167"/>
  <c r="AJ29" i="167"/>
  <c r="AH29" i="167"/>
  <c r="AG29" i="167"/>
  <c r="AF29" i="167"/>
  <c r="AE29" i="167"/>
  <c r="AP24" i="167"/>
  <c r="AO24" i="167"/>
  <c r="AN24" i="167"/>
  <c r="AM24" i="167"/>
  <c r="AL24" i="167"/>
  <c r="AK24" i="167"/>
  <c r="AJ24" i="167"/>
  <c r="AI24" i="167"/>
  <c r="AH24" i="167"/>
  <c r="AG24" i="167"/>
  <c r="AF24" i="167"/>
  <c r="AE24" i="167"/>
  <c r="AP20" i="167"/>
  <c r="AO20" i="167"/>
  <c r="AN20" i="167"/>
  <c r="AM20" i="167"/>
  <c r="AL20" i="167"/>
  <c r="AK20" i="167"/>
  <c r="AJ20" i="167"/>
  <c r="AI20" i="167"/>
  <c r="AH20" i="167"/>
  <c r="AG20" i="167"/>
  <c r="AF20" i="167"/>
  <c r="AE20" i="167"/>
  <c r="AP17" i="167"/>
  <c r="AO17" i="167"/>
  <c r="AN17" i="167"/>
  <c r="AM17" i="167"/>
  <c r="AL17" i="167"/>
  <c r="AK17" i="167"/>
  <c r="AJ17" i="167"/>
  <c r="AI17" i="167"/>
  <c r="AH17" i="167"/>
  <c r="AG17" i="167"/>
  <c r="AF17" i="167"/>
  <c r="AE17" i="167"/>
  <c r="AP14" i="167"/>
  <c r="AO14" i="167"/>
  <c r="AN14" i="167"/>
  <c r="AM14" i="167"/>
  <c r="AL14" i="167"/>
  <c r="AK14" i="167"/>
  <c r="AJ14" i="167"/>
  <c r="AI14" i="167"/>
  <c r="AH14" i="167"/>
  <c r="AG14" i="167"/>
  <c r="AF14" i="167"/>
  <c r="AE14" i="167"/>
  <c r="AB80" i="167"/>
  <c r="AA80" i="167"/>
  <c r="Z80" i="167"/>
  <c r="Y80" i="167"/>
  <c r="X80" i="167"/>
  <c r="W80" i="167"/>
  <c r="V80" i="167"/>
  <c r="U80" i="167"/>
  <c r="T80" i="167"/>
  <c r="S80" i="167"/>
  <c r="R80" i="167"/>
  <c r="Q80" i="167"/>
  <c r="AA71" i="167"/>
  <c r="Z71" i="167"/>
  <c r="Y71" i="167"/>
  <c r="X71" i="167"/>
  <c r="V71" i="167"/>
  <c r="T71" i="167"/>
  <c r="S71" i="167"/>
  <c r="R71" i="167"/>
  <c r="Q71" i="167"/>
  <c r="AB58" i="167"/>
  <c r="AA58" i="167"/>
  <c r="Z58" i="167"/>
  <c r="Y58" i="167"/>
  <c r="X58" i="167"/>
  <c r="W58" i="167"/>
  <c r="V58" i="167"/>
  <c r="U58" i="167"/>
  <c r="T58" i="167"/>
  <c r="S58" i="167"/>
  <c r="R58" i="167"/>
  <c r="Q58" i="167"/>
  <c r="AB55" i="167"/>
  <c r="AA55" i="167"/>
  <c r="Z55" i="167"/>
  <c r="Y55" i="167"/>
  <c r="X55" i="167"/>
  <c r="W55" i="167"/>
  <c r="V55" i="167"/>
  <c r="U55" i="167"/>
  <c r="T55" i="167"/>
  <c r="S55" i="167"/>
  <c r="R55" i="167"/>
  <c r="Q55" i="167"/>
  <c r="AB52" i="167"/>
  <c r="AA52" i="167"/>
  <c r="Z52" i="167"/>
  <c r="Y52" i="167"/>
  <c r="X52" i="167"/>
  <c r="W52" i="167"/>
  <c r="V52" i="167"/>
  <c r="U52" i="167"/>
  <c r="T52" i="167"/>
  <c r="S52" i="167"/>
  <c r="R52" i="167"/>
  <c r="Q52" i="167"/>
  <c r="AB49" i="167"/>
  <c r="AA49" i="167"/>
  <c r="Z49" i="167"/>
  <c r="Y49" i="167"/>
  <c r="X49" i="167"/>
  <c r="W49" i="167"/>
  <c r="V49" i="167"/>
  <c r="U49" i="167"/>
  <c r="T49" i="167"/>
  <c r="S49" i="167"/>
  <c r="R49" i="167"/>
  <c r="Q49" i="167"/>
  <c r="AB41" i="167"/>
  <c r="AA41" i="167"/>
  <c r="Z41" i="167"/>
  <c r="Y41" i="167"/>
  <c r="X41" i="167"/>
  <c r="W41" i="167"/>
  <c r="V41" i="167"/>
  <c r="U41" i="167"/>
  <c r="T41" i="167"/>
  <c r="S41" i="167"/>
  <c r="R41" i="167"/>
  <c r="Q41" i="167"/>
  <c r="AB35" i="167"/>
  <c r="AA35" i="167"/>
  <c r="Z35" i="167"/>
  <c r="Y35" i="167"/>
  <c r="X35" i="167"/>
  <c r="W35" i="167"/>
  <c r="V35" i="167"/>
  <c r="U35" i="167"/>
  <c r="T35" i="167"/>
  <c r="S35" i="167"/>
  <c r="R35" i="167"/>
  <c r="Q35" i="167"/>
  <c r="AB32" i="167"/>
  <c r="AA32" i="167"/>
  <c r="Z32" i="167"/>
  <c r="Y32" i="167"/>
  <c r="X32" i="167"/>
  <c r="W32" i="167"/>
  <c r="V32" i="167"/>
  <c r="U32" i="167"/>
  <c r="T32" i="167"/>
  <c r="S32" i="167"/>
  <c r="R32" i="167"/>
  <c r="Q32" i="167"/>
  <c r="AB28" i="167"/>
  <c r="AA28" i="167"/>
  <c r="Z28" i="167"/>
  <c r="Y28" i="167"/>
  <c r="X28" i="167"/>
  <c r="W28" i="167"/>
  <c r="V28" i="167"/>
  <c r="U28" i="167"/>
  <c r="T28" i="167"/>
  <c r="S28" i="167"/>
  <c r="R28" i="167"/>
  <c r="Q28" i="167"/>
  <c r="AB25" i="167"/>
  <c r="AA25" i="167"/>
  <c r="Z25" i="167"/>
  <c r="Y25" i="167"/>
  <c r="X25" i="167"/>
  <c r="W25" i="167"/>
  <c r="V25" i="167"/>
  <c r="U25" i="167"/>
  <c r="T25" i="167"/>
  <c r="S25" i="167"/>
  <c r="R25" i="167"/>
  <c r="Q25" i="167"/>
  <c r="AB22" i="167"/>
  <c r="AA22" i="167"/>
  <c r="Z22" i="167"/>
  <c r="Y22" i="167"/>
  <c r="X22" i="167"/>
  <c r="W22" i="167"/>
  <c r="V22" i="167"/>
  <c r="U22" i="167"/>
  <c r="T22" i="167"/>
  <c r="S22" i="167"/>
  <c r="R22" i="167"/>
  <c r="Q22" i="167"/>
  <c r="AB19" i="167"/>
  <c r="AA19" i="167"/>
  <c r="Z19" i="167"/>
  <c r="Y19" i="167"/>
  <c r="X19" i="167"/>
  <c r="W19" i="167"/>
  <c r="V19" i="167"/>
  <c r="U19" i="167"/>
  <c r="T19" i="167"/>
  <c r="S19" i="167"/>
  <c r="R19" i="167"/>
  <c r="Q19" i="167"/>
  <c r="AB16" i="167"/>
  <c r="AA16" i="167"/>
  <c r="Z16" i="167"/>
  <c r="Y16" i="167"/>
  <c r="X16" i="167"/>
  <c r="W16" i="167"/>
  <c r="V16" i="167"/>
  <c r="U16" i="167"/>
  <c r="T16" i="167"/>
  <c r="S16" i="167"/>
  <c r="R16" i="167"/>
  <c r="Q16" i="167"/>
  <c r="N74" i="167"/>
  <c r="M74" i="167"/>
  <c r="L74" i="167"/>
  <c r="K74" i="167"/>
  <c r="J74" i="167"/>
  <c r="I74" i="167"/>
  <c r="H74" i="167"/>
  <c r="G74" i="167"/>
  <c r="F74" i="167"/>
  <c r="E74" i="167"/>
  <c r="D74" i="167"/>
  <c r="C74" i="167"/>
  <c r="N71" i="167"/>
  <c r="M71" i="167"/>
  <c r="L71" i="167"/>
  <c r="K71" i="167"/>
  <c r="J71" i="167"/>
  <c r="I71" i="167"/>
  <c r="H71" i="167"/>
  <c r="G71" i="167"/>
  <c r="F71" i="167"/>
  <c r="E71" i="167"/>
  <c r="D71" i="167"/>
  <c r="C71" i="167"/>
  <c r="N63" i="167"/>
  <c r="M63" i="167"/>
  <c r="L63" i="167"/>
  <c r="K63" i="167"/>
  <c r="J63" i="167"/>
  <c r="I63" i="167"/>
  <c r="H63" i="167"/>
  <c r="G63" i="167"/>
  <c r="F63" i="167"/>
  <c r="E63" i="167"/>
  <c r="D63" i="167"/>
  <c r="C63" i="167"/>
  <c r="N53" i="167"/>
  <c r="M53" i="167"/>
  <c r="L53" i="167"/>
  <c r="K53" i="167"/>
  <c r="J53" i="167"/>
  <c r="I53" i="167"/>
  <c r="H53" i="167"/>
  <c r="G53" i="167"/>
  <c r="F53" i="167"/>
  <c r="E53" i="167"/>
  <c r="D53" i="167"/>
  <c r="C53" i="167"/>
  <c r="N47" i="167"/>
  <c r="M47" i="167"/>
  <c r="L47" i="167"/>
  <c r="K47" i="167"/>
  <c r="J47" i="167"/>
  <c r="I47" i="167"/>
  <c r="H47" i="167"/>
  <c r="G47" i="167"/>
  <c r="F47" i="167"/>
  <c r="E47" i="167"/>
  <c r="D47" i="167"/>
  <c r="C47" i="167"/>
  <c r="N44" i="167"/>
  <c r="M44" i="167"/>
  <c r="L44" i="167"/>
  <c r="K44" i="167"/>
  <c r="J44" i="167"/>
  <c r="I44" i="167"/>
  <c r="H44" i="167"/>
  <c r="G44" i="167"/>
  <c r="F44" i="167"/>
  <c r="E44" i="167"/>
  <c r="D44" i="167"/>
  <c r="C44" i="167"/>
  <c r="N40" i="167"/>
  <c r="M40" i="167"/>
  <c r="L40" i="167"/>
  <c r="K40" i="167"/>
  <c r="J40" i="167"/>
  <c r="I40" i="167"/>
  <c r="H40" i="167"/>
  <c r="G40" i="167"/>
  <c r="F40" i="167"/>
  <c r="E40" i="167"/>
  <c r="D40" i="167"/>
  <c r="C40" i="167"/>
  <c r="N35" i="167"/>
  <c r="M35" i="167"/>
  <c r="L35" i="167"/>
  <c r="K35" i="167"/>
  <c r="J35" i="167"/>
  <c r="I35" i="167"/>
  <c r="H35" i="167"/>
  <c r="G35" i="167"/>
  <c r="F35" i="167"/>
  <c r="E35" i="167"/>
  <c r="D35" i="167"/>
  <c r="C35" i="167"/>
  <c r="N32" i="167"/>
  <c r="M32" i="167"/>
  <c r="L32" i="167"/>
  <c r="K32" i="167"/>
  <c r="J32" i="167"/>
  <c r="I32" i="167"/>
  <c r="H32" i="167"/>
  <c r="G32" i="167"/>
  <c r="F32" i="167"/>
  <c r="E32" i="167"/>
  <c r="D32" i="167"/>
  <c r="C32" i="167"/>
  <c r="N29" i="167"/>
  <c r="M29" i="167"/>
  <c r="L29" i="167"/>
  <c r="K29" i="167"/>
  <c r="J29" i="167"/>
  <c r="I29" i="167"/>
  <c r="H29" i="167"/>
  <c r="G29" i="167"/>
  <c r="F29" i="167"/>
  <c r="E29" i="167"/>
  <c r="D29" i="167"/>
  <c r="C29" i="167"/>
  <c r="N26" i="167"/>
  <c r="M26" i="167"/>
  <c r="L26" i="167"/>
  <c r="K26" i="167"/>
  <c r="J26" i="167"/>
  <c r="I26" i="167"/>
  <c r="H26" i="167"/>
  <c r="G26" i="167"/>
  <c r="F26" i="167"/>
  <c r="E26" i="167"/>
  <c r="D26" i="167"/>
  <c r="C26" i="167"/>
  <c r="N23" i="167"/>
  <c r="M23" i="167"/>
  <c r="L23" i="167"/>
  <c r="K23" i="167"/>
  <c r="J23" i="167"/>
  <c r="I23" i="167"/>
  <c r="H23" i="167"/>
  <c r="G23" i="167"/>
  <c r="F23" i="167"/>
  <c r="E23" i="167"/>
  <c r="D23" i="167"/>
  <c r="C23" i="167"/>
  <c r="N19" i="167"/>
  <c r="M19" i="167"/>
  <c r="L19" i="167"/>
  <c r="K19" i="167"/>
  <c r="J19" i="167"/>
  <c r="I19" i="167"/>
  <c r="H19" i="167"/>
  <c r="G19" i="167"/>
  <c r="F19" i="167"/>
  <c r="E19" i="167"/>
  <c r="D19" i="167"/>
  <c r="C19" i="167"/>
  <c r="H12" i="171" l="1"/>
  <c r="G12" i="171"/>
  <c r="F12" i="171"/>
  <c r="E12" i="171"/>
  <c r="M12" i="171"/>
  <c r="L12" i="171"/>
  <c r="K12" i="171"/>
  <c r="J12" i="171"/>
  <c r="R12" i="171"/>
  <c r="Q12" i="171"/>
  <c r="P12" i="171"/>
  <c r="O12" i="171"/>
  <c r="W12" i="171"/>
  <c r="V12" i="171"/>
  <c r="U12" i="171"/>
  <c r="T12" i="171"/>
  <c r="S11" i="171"/>
  <c r="S10" i="171"/>
  <c r="S9" i="171"/>
  <c r="S8" i="171"/>
  <c r="S12" i="171" s="1"/>
  <c r="S7" i="171"/>
  <c r="N11" i="171"/>
  <c r="N10" i="171"/>
  <c r="N9" i="171"/>
  <c r="N8" i="171"/>
  <c r="N12" i="171" s="1"/>
  <c r="N7" i="171"/>
  <c r="I11" i="171"/>
  <c r="I10" i="171"/>
  <c r="I9" i="171"/>
  <c r="I8" i="171"/>
  <c r="I7" i="171"/>
  <c r="I12" i="171" s="1"/>
  <c r="D12" i="171"/>
  <c r="D11" i="171"/>
  <c r="D10" i="171"/>
  <c r="D9" i="171"/>
  <c r="D8" i="171"/>
  <c r="D7" i="171"/>
  <c r="Y7" i="168"/>
  <c r="X7" i="168"/>
  <c r="W7" i="168"/>
  <c r="V7" i="168"/>
  <c r="R7" i="168"/>
  <c r="O7" i="168" l="1"/>
  <c r="D7" i="168"/>
  <c r="N7" i="168"/>
  <c r="AA7" i="168"/>
  <c r="G7" i="168"/>
  <c r="P7" i="168"/>
  <c r="I7" i="168"/>
  <c r="M7" i="168"/>
  <c r="E7" i="168"/>
  <c r="F7" i="168"/>
  <c r="Q16" i="168"/>
  <c r="Q17" i="168"/>
  <c r="AA67" i="168" l="1"/>
  <c r="V67" i="168"/>
  <c r="Y67" i="168"/>
  <c r="X67" i="168"/>
  <c r="W67" i="168"/>
  <c r="D16" i="172" l="1"/>
  <c r="Z66" i="168" l="1"/>
  <c r="Z64" i="168" s="1"/>
  <c r="Z65" i="168"/>
  <c r="Z63" i="168"/>
  <c r="Z62" i="168"/>
  <c r="Z60" i="168"/>
  <c r="Z59" i="168"/>
  <c r="Z57" i="168"/>
  <c r="Z56" i="168"/>
  <c r="Z54" i="168"/>
  <c r="Z53" i="168"/>
  <c r="Z51" i="168"/>
  <c r="Z50" i="168"/>
  <c r="Z49" i="168"/>
  <c r="Z47" i="168"/>
  <c r="Z46" i="168"/>
  <c r="Z44" i="168"/>
  <c r="Z43" i="168"/>
  <c r="Z42" i="168"/>
  <c r="Z41" i="168"/>
  <c r="Z40" i="168"/>
  <c r="Z38" i="168"/>
  <c r="Z37" i="168"/>
  <c r="Z35" i="168"/>
  <c r="Z34" i="168"/>
  <c r="Z32" i="168"/>
  <c r="Z31" i="168"/>
  <c r="Z29" i="168"/>
  <c r="Z28" i="168" s="1"/>
  <c r="Z27" i="168"/>
  <c r="Z25" i="168" s="1"/>
  <c r="Z26" i="168"/>
  <c r="Z24" i="168"/>
  <c r="Z23" i="168"/>
  <c r="Z22" i="168"/>
  <c r="Z21" i="168"/>
  <c r="Z19" i="168"/>
  <c r="Z18" i="168"/>
  <c r="Z17" i="168"/>
  <c r="Z15" i="168"/>
  <c r="Z14" i="168"/>
  <c r="Z12" i="168"/>
  <c r="Z11" i="168"/>
  <c r="Z9" i="168"/>
  <c r="Z8" i="168"/>
  <c r="Q78" i="168"/>
  <c r="Q77" i="168"/>
  <c r="Q75" i="168"/>
  <c r="Q74" i="168"/>
  <c r="Q73" i="168"/>
  <c r="Q72" i="168"/>
  <c r="Q71" i="168"/>
  <c r="Q70" i="168"/>
  <c r="Q69" i="168"/>
  <c r="Q68" i="168"/>
  <c r="Q66" i="168"/>
  <c r="Q65" i="168"/>
  <c r="Q64" i="168"/>
  <c r="Q63" i="168"/>
  <c r="Q62" i="168"/>
  <c r="Q61" i="168"/>
  <c r="Q60" i="168"/>
  <c r="Q59" i="168"/>
  <c r="Q58" i="168"/>
  <c r="Q57" i="168"/>
  <c r="Q56" i="168"/>
  <c r="Q55" i="168"/>
  <c r="Q53" i="168"/>
  <c r="Q52" i="168"/>
  <c r="Q50" i="168"/>
  <c r="Q49" i="168"/>
  <c r="Q47" i="168"/>
  <c r="Q46" i="168"/>
  <c r="Q44" i="168"/>
  <c r="Q43" i="168"/>
  <c r="Q42" i="168"/>
  <c r="Q41" i="168"/>
  <c r="Q40" i="168"/>
  <c r="Q39" i="168"/>
  <c r="Q38" i="168"/>
  <c r="Q36" i="168"/>
  <c r="Q35" i="168"/>
  <c r="Q34" i="168"/>
  <c r="Q33" i="168"/>
  <c r="Q31" i="168" s="1"/>
  <c r="Q32" i="168"/>
  <c r="Q30" i="168"/>
  <c r="Q29" i="168"/>
  <c r="Q27" i="168"/>
  <c r="Q26" i="168"/>
  <c r="Q25" i="168"/>
  <c r="Q23" i="168"/>
  <c r="Q22" i="168"/>
  <c r="Q20" i="168"/>
  <c r="Q19" i="168"/>
  <c r="Q14" i="168"/>
  <c r="Q13" i="168"/>
  <c r="Q11" i="168"/>
  <c r="Q10" i="168"/>
  <c r="Q9" i="168"/>
  <c r="Q8" i="168"/>
  <c r="H81" i="168"/>
  <c r="H80" i="168"/>
  <c r="H79" i="168"/>
  <c r="H78" i="168"/>
  <c r="H77" i="168"/>
  <c r="H76" i="168"/>
  <c r="H75" i="168"/>
  <c r="H74" i="168"/>
  <c r="H73" i="168"/>
  <c r="H72" i="168"/>
  <c r="H71" i="168"/>
  <c r="H69" i="168"/>
  <c r="H68" i="168"/>
  <c r="H66" i="168"/>
  <c r="H65" i="168"/>
  <c r="H64" i="168"/>
  <c r="H63" i="168"/>
  <c r="H62" i="168"/>
  <c r="H61" i="168"/>
  <c r="H60" i="168"/>
  <c r="H58" i="168"/>
  <c r="H57" i="168"/>
  <c r="H56" i="168"/>
  <c r="H55" i="168"/>
  <c r="H54" i="168"/>
  <c r="H53" i="168"/>
  <c r="H52" i="168"/>
  <c r="H51" i="168"/>
  <c r="H50" i="168"/>
  <c r="H48" i="168"/>
  <c r="H47" i="168"/>
  <c r="H46" i="168"/>
  <c r="H45" i="168"/>
  <c r="H44" i="168"/>
  <c r="H42" i="168"/>
  <c r="H41" i="168"/>
  <c r="H39" i="168"/>
  <c r="H38" i="168"/>
  <c r="H37" i="168"/>
  <c r="H35" i="168"/>
  <c r="H34" i="168"/>
  <c r="H33" i="168"/>
  <c r="H32" i="168"/>
  <c r="H30" i="168"/>
  <c r="H29" i="168"/>
  <c r="H27" i="168"/>
  <c r="H26" i="168"/>
  <c r="H24" i="168"/>
  <c r="H23" i="168"/>
  <c r="H21" i="168"/>
  <c r="H20" i="168"/>
  <c r="H18" i="168"/>
  <c r="H17" i="168"/>
  <c r="H16" i="168"/>
  <c r="H14" i="168"/>
  <c r="H13" i="168"/>
  <c r="H12" i="168"/>
  <c r="H11" i="168"/>
  <c r="H10" i="168"/>
  <c r="H9" i="168"/>
  <c r="H8" i="168"/>
  <c r="AI70" i="167"/>
  <c r="AI69" i="167"/>
  <c r="AK69" i="167" s="1"/>
  <c r="AP69" i="167" s="1"/>
  <c r="AI67" i="167"/>
  <c r="AK67" i="167" s="1"/>
  <c r="AP67" i="167" s="1"/>
  <c r="AI66" i="167"/>
  <c r="AK66" i="167" s="1"/>
  <c r="AP66" i="167" s="1"/>
  <c r="AI64" i="167"/>
  <c r="AK64" i="167" s="1"/>
  <c r="AP64" i="167" s="1"/>
  <c r="AI63" i="167"/>
  <c r="AK63" i="167" s="1"/>
  <c r="AP63" i="167" s="1"/>
  <c r="AI61" i="167"/>
  <c r="AK61" i="167" s="1"/>
  <c r="AP61" i="167" s="1"/>
  <c r="AI60" i="167"/>
  <c r="AK60" i="167" s="1"/>
  <c r="AP60" i="167" s="1"/>
  <c r="AI58" i="167"/>
  <c r="AK58" i="167" s="1"/>
  <c r="AP58" i="167" s="1"/>
  <c r="AI57" i="167"/>
  <c r="AK57" i="167" s="1"/>
  <c r="AP57" i="167" s="1"/>
  <c r="AI55" i="167"/>
  <c r="AK55" i="167" s="1"/>
  <c r="AP55" i="167" s="1"/>
  <c r="AI54" i="167"/>
  <c r="AK54" i="167" s="1"/>
  <c r="AP54" i="167" s="1"/>
  <c r="AI53" i="167"/>
  <c r="AK53" i="167" s="1"/>
  <c r="AP53" i="167" s="1"/>
  <c r="AI51" i="167"/>
  <c r="AK51" i="167" s="1"/>
  <c r="AP51" i="167" s="1"/>
  <c r="AI50" i="167"/>
  <c r="AK50" i="167" s="1"/>
  <c r="AP50" i="167" s="1"/>
  <c r="AI48" i="167"/>
  <c r="AK48" i="167" s="1"/>
  <c r="AP48" i="167" s="1"/>
  <c r="AI47" i="167"/>
  <c r="AK47" i="167" s="1"/>
  <c r="AP47" i="167" s="1"/>
  <c r="AI46" i="167"/>
  <c r="AK46" i="167" s="1"/>
  <c r="AP46" i="167" s="1"/>
  <c r="AI45" i="167"/>
  <c r="AK45" i="167" s="1"/>
  <c r="AP45" i="167" s="1"/>
  <c r="AI44" i="167"/>
  <c r="AK44" i="167" s="1"/>
  <c r="AP44" i="167" s="1"/>
  <c r="AI42" i="167"/>
  <c r="AK42" i="167" s="1"/>
  <c r="AP42" i="167" s="1"/>
  <c r="AI41" i="167"/>
  <c r="AK41" i="167" s="1"/>
  <c r="AP41" i="167" s="1"/>
  <c r="AI39" i="167"/>
  <c r="AK39" i="167" s="1"/>
  <c r="AP39" i="167" s="1"/>
  <c r="AI38" i="167"/>
  <c r="AK38" i="167" s="1"/>
  <c r="AP38" i="167" s="1"/>
  <c r="AI36" i="167"/>
  <c r="AK36" i="167" s="1"/>
  <c r="AP36" i="167" s="1"/>
  <c r="AI35" i="167"/>
  <c r="AK35" i="167" s="1"/>
  <c r="AP35" i="167" s="1"/>
  <c r="AI33" i="167"/>
  <c r="AI31" i="167"/>
  <c r="AI30" i="167"/>
  <c r="AK30" i="167" s="1"/>
  <c r="AP30" i="167" s="1"/>
  <c r="AI28" i="167"/>
  <c r="AK28" i="167" s="1"/>
  <c r="AP28" i="167" s="1"/>
  <c r="AI27" i="167"/>
  <c r="AK27" i="167" s="1"/>
  <c r="AP27" i="167" s="1"/>
  <c r="AI26" i="167"/>
  <c r="AK26" i="167" s="1"/>
  <c r="AP26" i="167" s="1"/>
  <c r="AI25" i="167"/>
  <c r="AK25" i="167" s="1"/>
  <c r="AP25" i="167" s="1"/>
  <c r="AI23" i="167"/>
  <c r="AK23" i="167" s="1"/>
  <c r="AP23" i="167" s="1"/>
  <c r="AI22" i="167"/>
  <c r="AK22" i="167" s="1"/>
  <c r="AP22" i="167" s="1"/>
  <c r="AI21" i="167"/>
  <c r="AK21" i="167" s="1"/>
  <c r="AP21" i="167" s="1"/>
  <c r="AI19" i="167"/>
  <c r="AK19" i="167" s="1"/>
  <c r="AP19" i="167" s="1"/>
  <c r="AI18" i="167"/>
  <c r="AK18" i="167" s="1"/>
  <c r="AP18" i="167" s="1"/>
  <c r="AI16" i="167"/>
  <c r="AK16" i="167" s="1"/>
  <c r="AP16" i="167" s="1"/>
  <c r="AI15" i="167"/>
  <c r="AK15" i="167" s="1"/>
  <c r="AP15" i="167" s="1"/>
  <c r="AI13" i="167"/>
  <c r="AK13" i="167" s="1"/>
  <c r="AP13" i="167" s="1"/>
  <c r="AI12" i="167"/>
  <c r="AK12" i="167" s="1"/>
  <c r="AP12" i="167" s="1"/>
  <c r="U82" i="167"/>
  <c r="W82" i="167" s="1"/>
  <c r="AB82" i="167" s="1"/>
  <c r="U81" i="167"/>
  <c r="W81" i="167" s="1"/>
  <c r="AB81" i="167" s="1"/>
  <c r="U79" i="167"/>
  <c r="W79" i="167" s="1"/>
  <c r="AB79" i="167" s="1"/>
  <c r="U78" i="167"/>
  <c r="W78" i="167" s="1"/>
  <c r="AB78" i="167" s="1"/>
  <c r="U77" i="167"/>
  <c r="W77" i="167" s="1"/>
  <c r="AB77" i="167" s="1"/>
  <c r="U76" i="167"/>
  <c r="U75" i="167"/>
  <c r="W75" i="167" s="1"/>
  <c r="AB75" i="167" s="1"/>
  <c r="U74" i="167"/>
  <c r="W74" i="167" s="1"/>
  <c r="AB74" i="167" s="1"/>
  <c r="U73" i="167"/>
  <c r="W73" i="167" s="1"/>
  <c r="AB73" i="167" s="1"/>
  <c r="U72" i="167"/>
  <c r="W72" i="167" s="1"/>
  <c r="AB72" i="167" s="1"/>
  <c r="U70" i="167"/>
  <c r="W70" i="167" s="1"/>
  <c r="AB70" i="167" s="1"/>
  <c r="U69" i="167"/>
  <c r="W69" i="167" s="1"/>
  <c r="AB69" i="167" s="1"/>
  <c r="U68" i="167"/>
  <c r="W68" i="167" s="1"/>
  <c r="AB68" i="167" s="1"/>
  <c r="U67" i="167"/>
  <c r="W67" i="167" s="1"/>
  <c r="AB67" i="167" s="1"/>
  <c r="U66" i="167"/>
  <c r="W66" i="167" s="1"/>
  <c r="AB66" i="167" s="1"/>
  <c r="U65" i="167"/>
  <c r="W65" i="167" s="1"/>
  <c r="AB65" i="167" s="1"/>
  <c r="U64" i="167"/>
  <c r="W64" i="167" s="1"/>
  <c r="AB64" i="167" s="1"/>
  <c r="U63" i="167"/>
  <c r="W63" i="167" s="1"/>
  <c r="AB63" i="167" s="1"/>
  <c r="U62" i="167"/>
  <c r="W62" i="167" s="1"/>
  <c r="AB62" i="167" s="1"/>
  <c r="U61" i="167"/>
  <c r="W61" i="167" s="1"/>
  <c r="AB61" i="167" s="1"/>
  <c r="U60" i="167"/>
  <c r="W60" i="167" s="1"/>
  <c r="AB60" i="167" s="1"/>
  <c r="U59" i="167"/>
  <c r="W59" i="167" s="1"/>
  <c r="AB59" i="167" s="1"/>
  <c r="U57" i="167"/>
  <c r="W57" i="167" s="1"/>
  <c r="AB57" i="167" s="1"/>
  <c r="U56" i="167"/>
  <c r="W56" i="167" s="1"/>
  <c r="AB56" i="167" s="1"/>
  <c r="U54" i="167"/>
  <c r="W54" i="167" s="1"/>
  <c r="AB54" i="167" s="1"/>
  <c r="U53" i="167"/>
  <c r="W53" i="167" s="1"/>
  <c r="AB53" i="167" s="1"/>
  <c r="U51" i="167"/>
  <c r="W51" i="167" s="1"/>
  <c r="AB51" i="167" s="1"/>
  <c r="U50" i="167"/>
  <c r="W50" i="167" s="1"/>
  <c r="AB50" i="167" s="1"/>
  <c r="U48" i="167"/>
  <c r="W48" i="167" s="1"/>
  <c r="AB48" i="167" s="1"/>
  <c r="U47" i="167"/>
  <c r="W47" i="167" s="1"/>
  <c r="AB47" i="167" s="1"/>
  <c r="U46" i="167"/>
  <c r="W46" i="167" s="1"/>
  <c r="AB46" i="167" s="1"/>
  <c r="U45" i="167"/>
  <c r="W45" i="167" s="1"/>
  <c r="AB45" i="167" s="1"/>
  <c r="U44" i="167"/>
  <c r="W44" i="167" s="1"/>
  <c r="AB44" i="167" s="1"/>
  <c r="U43" i="167"/>
  <c r="W43" i="167" s="1"/>
  <c r="AB43" i="167" s="1"/>
  <c r="U42" i="167"/>
  <c r="W42" i="167" s="1"/>
  <c r="AB42" i="167" s="1"/>
  <c r="U40" i="167"/>
  <c r="W40" i="167" s="1"/>
  <c r="AB40" i="167" s="1"/>
  <c r="U39" i="167"/>
  <c r="W39" i="167" s="1"/>
  <c r="AB39" i="167" s="1"/>
  <c r="U38" i="167"/>
  <c r="W38" i="167" s="1"/>
  <c r="AB38" i="167" s="1"/>
  <c r="U37" i="167"/>
  <c r="W37" i="167" s="1"/>
  <c r="AB37" i="167" s="1"/>
  <c r="U36" i="167"/>
  <c r="W36" i="167" s="1"/>
  <c r="AB36" i="167" s="1"/>
  <c r="U34" i="167"/>
  <c r="W34" i="167" s="1"/>
  <c r="AB34" i="167" s="1"/>
  <c r="U33" i="167"/>
  <c r="W33" i="167" s="1"/>
  <c r="AB33" i="167" s="1"/>
  <c r="U31" i="167"/>
  <c r="W31" i="167" s="1"/>
  <c r="AB31" i="167" s="1"/>
  <c r="U30" i="167"/>
  <c r="W30" i="167" s="1"/>
  <c r="AB30" i="167" s="1"/>
  <c r="U29" i="167"/>
  <c r="W29" i="167" s="1"/>
  <c r="AB29" i="167" s="1"/>
  <c r="U27" i="167"/>
  <c r="W27" i="167" s="1"/>
  <c r="AB27" i="167" s="1"/>
  <c r="U26" i="167"/>
  <c r="W26" i="167" s="1"/>
  <c r="AB26" i="167" s="1"/>
  <c r="U24" i="167"/>
  <c r="W24" i="167" s="1"/>
  <c r="AB24" i="167" s="1"/>
  <c r="U23" i="167"/>
  <c r="W23" i="167" s="1"/>
  <c r="AB23" i="167" s="1"/>
  <c r="U21" i="167"/>
  <c r="W21" i="167" s="1"/>
  <c r="AB21" i="167" s="1"/>
  <c r="U20" i="167"/>
  <c r="W20" i="167" s="1"/>
  <c r="AB20" i="167" s="1"/>
  <c r="U18" i="167"/>
  <c r="W18" i="167" s="1"/>
  <c r="AB18" i="167" s="1"/>
  <c r="U17" i="167"/>
  <c r="W17" i="167" s="1"/>
  <c r="AB17" i="167" s="1"/>
  <c r="U15" i="167"/>
  <c r="W15" i="167" s="1"/>
  <c r="AB15" i="167" s="1"/>
  <c r="U14" i="167"/>
  <c r="W14" i="167" s="1"/>
  <c r="AB14" i="167" s="1"/>
  <c r="U13" i="167"/>
  <c r="W13" i="167" s="1"/>
  <c r="AB13" i="167" s="1"/>
  <c r="U12" i="167"/>
  <c r="W12" i="167" s="1"/>
  <c r="AB12" i="167" s="1"/>
  <c r="G85" i="167"/>
  <c r="I85" i="167" s="1"/>
  <c r="N85" i="167" s="1"/>
  <c r="G84" i="167"/>
  <c r="I84" i="167" s="1"/>
  <c r="N84" i="167" s="1"/>
  <c r="G83" i="167"/>
  <c r="I83" i="167" s="1"/>
  <c r="N83" i="167" s="1"/>
  <c r="G82" i="167"/>
  <c r="I82" i="167" s="1"/>
  <c r="N82" i="167" s="1"/>
  <c r="G81" i="167"/>
  <c r="I81" i="167" s="1"/>
  <c r="N81" i="167" s="1"/>
  <c r="G80" i="167"/>
  <c r="I80" i="167" s="1"/>
  <c r="N80" i="167" s="1"/>
  <c r="G79" i="167"/>
  <c r="I79" i="167" s="1"/>
  <c r="N79" i="167" s="1"/>
  <c r="G78" i="167"/>
  <c r="I78" i="167" s="1"/>
  <c r="N78" i="167" s="1"/>
  <c r="G77" i="167"/>
  <c r="I77" i="167" s="1"/>
  <c r="N77" i="167" s="1"/>
  <c r="G76" i="167"/>
  <c r="I76" i="167" s="1"/>
  <c r="N76" i="167" s="1"/>
  <c r="G75" i="167"/>
  <c r="I75" i="167" s="1"/>
  <c r="N75" i="167" s="1"/>
  <c r="G73" i="167"/>
  <c r="I73" i="167" s="1"/>
  <c r="N73" i="167" s="1"/>
  <c r="G72" i="167"/>
  <c r="I72" i="167" s="1"/>
  <c r="N72" i="167" s="1"/>
  <c r="G70" i="167"/>
  <c r="I70" i="167" s="1"/>
  <c r="N70" i="167" s="1"/>
  <c r="G69" i="167"/>
  <c r="I69" i="167" s="1"/>
  <c r="N69" i="167" s="1"/>
  <c r="G68" i="167"/>
  <c r="I68" i="167" s="1"/>
  <c r="N68" i="167" s="1"/>
  <c r="G67" i="167"/>
  <c r="I67" i="167" s="1"/>
  <c r="N67" i="167" s="1"/>
  <c r="G66" i="167"/>
  <c r="I66" i="167" s="1"/>
  <c r="N66" i="167" s="1"/>
  <c r="G65" i="167"/>
  <c r="I65" i="167" s="1"/>
  <c r="N65" i="167" s="1"/>
  <c r="G64" i="167"/>
  <c r="I64" i="167" s="1"/>
  <c r="N64" i="167" s="1"/>
  <c r="G62" i="167"/>
  <c r="I62" i="167" s="1"/>
  <c r="N62" i="167" s="1"/>
  <c r="G61" i="167"/>
  <c r="I61" i="167" s="1"/>
  <c r="N61" i="167" s="1"/>
  <c r="G60" i="167"/>
  <c r="I60" i="167" s="1"/>
  <c r="N60" i="167" s="1"/>
  <c r="G59" i="167"/>
  <c r="I59" i="167" s="1"/>
  <c r="N59" i="167" s="1"/>
  <c r="G58" i="167"/>
  <c r="I58" i="167" s="1"/>
  <c r="N58" i="167" s="1"/>
  <c r="G57" i="167"/>
  <c r="I57" i="167" s="1"/>
  <c r="N57" i="167" s="1"/>
  <c r="G56" i="167"/>
  <c r="I56" i="167" s="1"/>
  <c r="N56" i="167" s="1"/>
  <c r="G55" i="167"/>
  <c r="I55" i="167" s="1"/>
  <c r="N55" i="167" s="1"/>
  <c r="G54" i="167"/>
  <c r="I54" i="167" s="1"/>
  <c r="N54" i="167" s="1"/>
  <c r="G52" i="167"/>
  <c r="I52" i="167" s="1"/>
  <c r="N52" i="167" s="1"/>
  <c r="G51" i="167"/>
  <c r="I51" i="167" s="1"/>
  <c r="N51" i="167" s="1"/>
  <c r="G50" i="167"/>
  <c r="I50" i="167" s="1"/>
  <c r="N50" i="167" s="1"/>
  <c r="G49" i="167"/>
  <c r="I49" i="167" s="1"/>
  <c r="N49" i="167" s="1"/>
  <c r="G48" i="167"/>
  <c r="I48" i="167" s="1"/>
  <c r="N48" i="167" s="1"/>
  <c r="G46" i="167"/>
  <c r="I46" i="167" s="1"/>
  <c r="N46" i="167" s="1"/>
  <c r="G45" i="167"/>
  <c r="I45" i="167" s="1"/>
  <c r="N45" i="167" s="1"/>
  <c r="G43" i="167"/>
  <c r="I43" i="167" s="1"/>
  <c r="N43" i="167" s="1"/>
  <c r="G42" i="167"/>
  <c r="I42" i="167" s="1"/>
  <c r="N42" i="167" s="1"/>
  <c r="G41" i="167"/>
  <c r="I41" i="167" s="1"/>
  <c r="N41" i="167" s="1"/>
  <c r="G39" i="167"/>
  <c r="I39" i="167" s="1"/>
  <c r="N39" i="167" s="1"/>
  <c r="G38" i="167"/>
  <c r="I38" i="167" s="1"/>
  <c r="N38" i="167" s="1"/>
  <c r="G37" i="167"/>
  <c r="I37" i="167" s="1"/>
  <c r="N37" i="167" s="1"/>
  <c r="G36" i="167"/>
  <c r="I36" i="167" s="1"/>
  <c r="N36" i="167" s="1"/>
  <c r="G34" i="167"/>
  <c r="I34" i="167" s="1"/>
  <c r="N34" i="167" s="1"/>
  <c r="G33" i="167"/>
  <c r="I33" i="167" s="1"/>
  <c r="N33" i="167" s="1"/>
  <c r="G31" i="167"/>
  <c r="I31" i="167" s="1"/>
  <c r="N31" i="167" s="1"/>
  <c r="G30" i="167"/>
  <c r="I30" i="167" s="1"/>
  <c r="N30" i="167" s="1"/>
  <c r="G28" i="167"/>
  <c r="I28" i="167" s="1"/>
  <c r="N28" i="167" s="1"/>
  <c r="G27" i="167"/>
  <c r="I27" i="167" s="1"/>
  <c r="N27" i="167" s="1"/>
  <c r="G25" i="167"/>
  <c r="I25" i="167" s="1"/>
  <c r="N25" i="167" s="1"/>
  <c r="G24" i="167"/>
  <c r="I24" i="167" s="1"/>
  <c r="N24" i="167" s="1"/>
  <c r="G22" i="167"/>
  <c r="I22" i="167" s="1"/>
  <c r="N22" i="167" s="1"/>
  <c r="G21" i="167"/>
  <c r="I21" i="167" s="1"/>
  <c r="N21" i="167" s="1"/>
  <c r="G20" i="167"/>
  <c r="I20" i="167" s="1"/>
  <c r="N20" i="167" s="1"/>
  <c r="I18" i="167"/>
  <c r="N18" i="167" s="1"/>
  <c r="I17" i="167"/>
  <c r="N17" i="167" s="1"/>
  <c r="I16" i="167"/>
  <c r="N16" i="167" s="1"/>
  <c r="I15" i="167"/>
  <c r="N15" i="167" s="1"/>
  <c r="I14" i="167"/>
  <c r="N14" i="167" s="1"/>
  <c r="I13" i="167"/>
  <c r="N13" i="167" s="1"/>
  <c r="I12" i="167"/>
  <c r="N12" i="167" s="1"/>
  <c r="AK70" i="167" l="1"/>
  <c r="AI68" i="167"/>
  <c r="AK31" i="167"/>
  <c r="AI29" i="167"/>
  <c r="W76" i="167"/>
  <c r="U71" i="167"/>
  <c r="AK33" i="167"/>
  <c r="AI32" i="167"/>
  <c r="AB11" i="171"/>
  <c r="AA11" i="171"/>
  <c r="Z11" i="171"/>
  <c r="AB10" i="171"/>
  <c r="AA10" i="171"/>
  <c r="Z10" i="171"/>
  <c r="AB9" i="171"/>
  <c r="AA9" i="171"/>
  <c r="Z9" i="171"/>
  <c r="AB8" i="171"/>
  <c r="AA8" i="171"/>
  <c r="Z8" i="171"/>
  <c r="AB7" i="171"/>
  <c r="AA7" i="171"/>
  <c r="Z7" i="171"/>
  <c r="AB13" i="171"/>
  <c r="AA13" i="171"/>
  <c r="Z13" i="171"/>
  <c r="Y13" i="171"/>
  <c r="X13" i="171"/>
  <c r="AP70" i="167" l="1"/>
  <c r="AP68" i="167" s="1"/>
  <c r="AK68" i="167"/>
  <c r="AP31" i="167"/>
  <c r="AP29" i="167" s="1"/>
  <c r="AK29" i="167"/>
  <c r="AB76" i="167"/>
  <c r="AB71" i="167" s="1"/>
  <c r="W71" i="167"/>
  <c r="AP33" i="167"/>
  <c r="AP32" i="167" s="1"/>
  <c r="AK32" i="167"/>
  <c r="H15" i="172"/>
  <c r="J15" i="172" s="1"/>
  <c r="Y11" i="171" s="1"/>
  <c r="X11" i="171" s="1"/>
  <c r="H14" i="172"/>
  <c r="J14" i="172" s="1"/>
  <c r="Y10" i="171" s="1"/>
  <c r="X10" i="171" s="1"/>
  <c r="H13" i="172"/>
  <c r="J13" i="172" s="1"/>
  <c r="Y9" i="171" s="1"/>
  <c r="X9" i="171" s="1"/>
  <c r="H12" i="172"/>
  <c r="J12" i="172" s="1"/>
  <c r="Y8" i="171" s="1"/>
  <c r="X8" i="171" s="1"/>
  <c r="H11" i="172"/>
  <c r="J11" i="172" s="1"/>
  <c r="Y7" i="171" s="1"/>
  <c r="X7" i="171" s="1"/>
  <c r="N16" i="172"/>
  <c r="M16" i="172"/>
  <c r="L16" i="172"/>
  <c r="K16" i="172"/>
  <c r="I16" i="172"/>
  <c r="G16" i="172"/>
  <c r="F16" i="172"/>
  <c r="E16" i="172"/>
  <c r="AB12" i="171"/>
  <c r="AA12" i="171"/>
  <c r="Z12" i="171"/>
  <c r="O11" i="172" l="1"/>
  <c r="J16" i="172"/>
  <c r="O15" i="172"/>
  <c r="O14" i="172"/>
  <c r="X12" i="171"/>
  <c r="O13" i="172"/>
  <c r="Y12" i="171"/>
  <c r="O12" i="172"/>
  <c r="H16" i="172"/>
  <c r="O16" i="172" l="1"/>
  <c r="J11" i="167"/>
  <c r="X11" i="167"/>
  <c r="M11" i="167" l="1"/>
  <c r="AE11" i="167"/>
  <c r="AA11" i="167"/>
  <c r="Q11" i="167"/>
  <c r="D11" i="167" l="1"/>
  <c r="S11" i="167" l="1"/>
  <c r="T11" i="167"/>
  <c r="U11" i="167"/>
  <c r="V11" i="167"/>
  <c r="AB11" i="167"/>
  <c r="R11" i="167"/>
  <c r="Y11" i="167"/>
  <c r="Z11" i="167"/>
  <c r="W11" i="167"/>
  <c r="Q7" i="168"/>
  <c r="L7" i="168"/>
  <c r="K11" i="167"/>
  <c r="H11" i="167"/>
  <c r="I11" i="167"/>
  <c r="C11" i="167"/>
  <c r="L11" i="167"/>
  <c r="E11" i="167"/>
  <c r="F11" i="167"/>
  <c r="N11" i="167"/>
  <c r="G11" i="167"/>
  <c r="AG11" i="167"/>
  <c r="AH11" i="167"/>
  <c r="AP11" i="167"/>
  <c r="AL11" i="167"/>
  <c r="AJ11" i="167"/>
  <c r="AO11" i="167"/>
  <c r="AM11" i="167"/>
  <c r="AK11" i="167"/>
  <c r="AN11" i="167"/>
  <c r="AF11" i="167"/>
  <c r="AI11" i="167"/>
  <c r="AM71" i="167" l="1"/>
  <c r="AF71" i="167"/>
  <c r="AI71" i="167"/>
  <c r="AN71" i="167"/>
  <c r="AP71" i="167"/>
  <c r="AE71" i="167"/>
  <c r="AL71" i="167"/>
  <c r="AK71" i="167"/>
  <c r="AH71" i="167"/>
  <c r="AJ71" i="167"/>
  <c r="AO71" i="167"/>
  <c r="AG71" i="167"/>
  <c r="C7" i="168"/>
  <c r="H7" i="168"/>
  <c r="U7" i="168" l="1"/>
  <c r="Z7" i="168"/>
  <c r="Z67" i="168" l="1"/>
  <c r="U67" i="168"/>
</calcChain>
</file>

<file path=xl/sharedStrings.xml><?xml version="1.0" encoding="utf-8"?>
<sst xmlns="http://schemas.openxmlformats.org/spreadsheetml/2006/main" count="651" uniqueCount="312">
  <si>
    <t>鉱山</t>
    <rPh sb="0" eb="2">
      <t>コウザン</t>
    </rPh>
    <phoneticPr fontId="6"/>
  </si>
  <si>
    <t>堆積場</t>
  </si>
  <si>
    <t>コンベア</t>
  </si>
  <si>
    <t>ふるい</t>
  </si>
  <si>
    <t>合計</t>
  </si>
  <si>
    <t>コークス炉</t>
  </si>
  <si>
    <t>施設合計</t>
  </si>
  <si>
    <t>1項</t>
    <rPh sb="1" eb="2">
      <t>コウ</t>
    </rPh>
    <phoneticPr fontId="6"/>
  </si>
  <si>
    <t>2項</t>
    <rPh sb="1" eb="2">
      <t>コウ</t>
    </rPh>
    <phoneticPr fontId="6"/>
  </si>
  <si>
    <t>3項</t>
    <rPh sb="1" eb="2">
      <t>コウ</t>
    </rPh>
    <phoneticPr fontId="6"/>
  </si>
  <si>
    <t>4項</t>
    <rPh sb="1" eb="2">
      <t>コウ</t>
    </rPh>
    <phoneticPr fontId="6"/>
  </si>
  <si>
    <t>5項</t>
    <rPh sb="1" eb="2">
      <t>コウ</t>
    </rPh>
    <phoneticPr fontId="6"/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</si>
  <si>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6"/>
  </si>
  <si>
    <t>(E)=</t>
    <phoneticPr fontId="7"/>
  </si>
  <si>
    <t>(B)+(C)-(D)</t>
    <phoneticPr fontId="7"/>
  </si>
  <si>
    <t>(G)</t>
  </si>
  <si>
    <t>自治体名</t>
    <rPh sb="0" eb="3">
      <t>ジチタイ</t>
    </rPh>
    <rPh sb="3" eb="4">
      <t>メイ</t>
    </rPh>
    <phoneticPr fontId="6"/>
  </si>
  <si>
    <t>前年度末現在の届出施設数</t>
    <phoneticPr fontId="7"/>
  </si>
  <si>
    <t>届出以外の理由による年度中の増減</t>
    <rPh sb="0" eb="2">
      <t>トドケデ</t>
    </rPh>
    <rPh sb="2" eb="4">
      <t>イガイ</t>
    </rPh>
    <rPh sb="5" eb="7">
      <t>リユウ</t>
    </rPh>
    <rPh sb="10" eb="12">
      <t>ネンド</t>
    </rPh>
    <rPh sb="12" eb="13">
      <t>チュウ</t>
    </rPh>
    <rPh sb="14" eb="16">
      <t>ゾウゲン</t>
    </rPh>
    <phoneticPr fontId="6"/>
  </si>
  <si>
    <t>年度末現在の届出施設数</t>
    <phoneticPr fontId="7"/>
  </si>
  <si>
    <t>年度中の変更届出施設数
(法第18
条第3項)</t>
    <rPh sb="0" eb="2">
      <t>ネンド</t>
    </rPh>
    <rPh sb="2" eb="3">
      <t>チュウ</t>
    </rPh>
    <rPh sb="4" eb="6">
      <t>ヘンコウ</t>
    </rPh>
    <rPh sb="6" eb="7">
      <t>トドケ</t>
    </rPh>
    <rPh sb="7" eb="8">
      <t>デ</t>
    </rPh>
    <rPh sb="8" eb="10">
      <t>シセツ</t>
    </rPh>
    <rPh sb="10" eb="11">
      <t>カズ</t>
    </rPh>
    <rPh sb="13" eb="14">
      <t>ホウ</t>
    </rPh>
    <rPh sb="14" eb="15">
      <t>ダイ</t>
    </rPh>
    <rPh sb="18" eb="19">
      <t>ジョウ</t>
    </rPh>
    <rPh sb="19" eb="20">
      <t>ダイ</t>
    </rPh>
    <rPh sb="21" eb="22">
      <t>コウ</t>
    </rPh>
    <phoneticPr fontId="6"/>
  </si>
  <si>
    <t>年度末現在の電気事業法･
ガス事業法・鉱山保安法
に係る一般粉じん
発生施設数</t>
    <phoneticPr fontId="7"/>
  </si>
  <si>
    <t xml:space="preserve">設置届出
(法第18条第1項)
</t>
    <rPh sb="11" eb="12">
      <t>ダイ</t>
    </rPh>
    <rPh sb="13" eb="14">
      <t>コウ</t>
    </rPh>
    <phoneticPr fontId="7"/>
  </si>
  <si>
    <t>使用届出
(法第18条の2
第1項)</t>
    <rPh sb="14" eb="15">
      <t>ダイ</t>
    </rPh>
    <rPh sb="16" eb="17">
      <t>コウ</t>
    </rPh>
    <phoneticPr fontId="7"/>
  </si>
  <si>
    <t>使用廃止届出
(法第18条の13
第2項)</t>
    <rPh sb="17" eb="18">
      <t>ダイ</t>
    </rPh>
    <rPh sb="19" eb="20">
      <t>コウ</t>
    </rPh>
    <phoneticPr fontId="7"/>
  </si>
  <si>
    <t xml:space="preserve">年度中の増減
</t>
    <phoneticPr fontId="7"/>
  </si>
  <si>
    <t>電気</t>
    <phoneticPr fontId="6"/>
  </si>
  <si>
    <t>ガス</t>
    <phoneticPr fontId="6"/>
  </si>
  <si>
    <t>(F)=</t>
    <phoneticPr fontId="6"/>
  </si>
  <si>
    <t>(A)</t>
    <phoneticPr fontId="7"/>
  </si>
  <si>
    <t>(B)</t>
    <phoneticPr fontId="7"/>
  </si>
  <si>
    <t>(C)</t>
    <phoneticPr fontId="7"/>
  </si>
  <si>
    <t>(D)</t>
    <phoneticPr fontId="7"/>
  </si>
  <si>
    <t>(E')</t>
    <phoneticPr fontId="7"/>
  </si>
  <si>
    <t>(E)+(E')+(A)</t>
    <phoneticPr fontId="7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</si>
  <si>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</si>
  <si>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</si>
  <si>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</si>
  <si>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</si>
  <si>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</si>
  <si>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</si>
  <si>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</si>
  <si>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長岡市</t>
  </si>
  <si>
    <t>その他・和歌山県</t>
  </si>
  <si>
    <t>小樽市</t>
  </si>
  <si>
    <t>上越市</t>
  </si>
  <si>
    <t>鳥取県計</t>
  </si>
  <si>
    <t>旭川市</t>
  </si>
  <si>
    <t>その他・新潟県</t>
  </si>
  <si>
    <t>鳥取市</t>
  </si>
  <si>
    <t>室蘭市</t>
  </si>
  <si>
    <t>富山県計</t>
  </si>
  <si>
    <t>その他・鳥取県</t>
  </si>
  <si>
    <t>苫小牧市</t>
  </si>
  <si>
    <t>富山市</t>
  </si>
  <si>
    <t>島根県計</t>
  </si>
  <si>
    <t>その他・北海道</t>
  </si>
  <si>
    <t>その他・富山県</t>
  </si>
  <si>
    <t>松江市</t>
  </si>
  <si>
    <t>青森県計</t>
  </si>
  <si>
    <t>石川県計</t>
  </si>
  <si>
    <t>その他・島根県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</si>
  <si>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</si>
  <si>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</si>
  <si>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</si>
  <si>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</si>
  <si>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</si>
  <si>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</si>
  <si>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</si>
  <si>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</si>
  <si>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</si>
  <si>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</si>
  <si>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福井市</t>
  </si>
  <si>
    <t>その他・岡山県</t>
  </si>
  <si>
    <t>盛岡市</t>
  </si>
  <si>
    <t>その他・福井県</t>
  </si>
  <si>
    <t>広島県計</t>
  </si>
  <si>
    <t>その他・岩手県</t>
  </si>
  <si>
    <t>山梨県計</t>
  </si>
  <si>
    <t>広島市</t>
  </si>
  <si>
    <t>宮城県計</t>
  </si>
  <si>
    <t>甲府市</t>
  </si>
  <si>
    <t>呉市</t>
  </si>
  <si>
    <t>仙台市</t>
  </si>
  <si>
    <t>その他・山梨県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</si>
  <si>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</si>
  <si>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</si>
  <si>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</si>
  <si>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</si>
  <si>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</si>
  <si>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</si>
  <si>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</si>
  <si>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</si>
  <si>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松本市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</si>
  <si>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</si>
  <si>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</si>
  <si>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</si>
  <si>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</si>
  <si>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</si>
  <si>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</si>
  <si>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</si>
  <si>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山形市</t>
  </si>
  <si>
    <t>岐阜市</t>
  </si>
  <si>
    <t>その他・山形県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</si>
  <si>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</si>
  <si>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</si>
  <si>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</si>
  <si>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</si>
  <si>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</si>
  <si>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</si>
  <si>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</si>
  <si>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</si>
  <si>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</si>
  <si>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</si>
  <si>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</si>
  <si>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</si>
  <si>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沼津市</t>
  </si>
  <si>
    <t>松山市</t>
  </si>
  <si>
    <t>茨城県計</t>
  </si>
  <si>
    <t>富士市</t>
  </si>
  <si>
    <t>その他・愛媛県</t>
  </si>
  <si>
    <t>水戸市</t>
  </si>
  <si>
    <t>その他・静岡県</t>
  </si>
  <si>
    <t>高知県計</t>
  </si>
  <si>
    <t>つくば市</t>
  </si>
  <si>
    <t>愛知県計</t>
  </si>
  <si>
    <t>高知市</t>
  </si>
  <si>
    <t>その他・茨城県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</si>
  <si>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</si>
  <si>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</si>
  <si>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</si>
  <si>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</si>
  <si>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</si>
  <si>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</si>
  <si>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</si>
  <si>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</si>
  <si>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</si>
  <si>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一宮市</t>
  </si>
  <si>
    <t>福岡市</t>
  </si>
  <si>
    <t>群馬県計</t>
  </si>
  <si>
    <t>春日井市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</si>
  <si>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</si>
  <si>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</si>
  <si>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</si>
  <si>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</si>
  <si>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</si>
  <si>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</si>
  <si>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</si>
  <si>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伊勢崎市</t>
  </si>
  <si>
    <t>三重県計</t>
  </si>
  <si>
    <t>佐賀県計</t>
  </si>
  <si>
    <t>太田市</t>
  </si>
  <si>
    <t>四日市市</t>
  </si>
  <si>
    <t>その他・佐賀県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</si>
  <si>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</si>
  <si>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</si>
  <si>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</si>
  <si>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</si>
  <si>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</si>
  <si>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</si>
  <si>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</si>
  <si>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</si>
  <si>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</si>
  <si>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</si>
  <si>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</si>
  <si>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</si>
  <si>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熊谷市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</si>
  <si>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</si>
  <si>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</si>
  <si>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</si>
  <si>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</si>
  <si>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</si>
  <si>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</si>
  <si>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</si>
  <si>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</si>
  <si>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春日部市</t>
  </si>
  <si>
    <t>大阪府計</t>
  </si>
  <si>
    <t>大分県計</t>
  </si>
  <si>
    <t>草加市</t>
  </si>
  <si>
    <t>大阪市</t>
  </si>
  <si>
    <t>大分市</t>
  </si>
  <si>
    <t>越谷市</t>
  </si>
  <si>
    <t>堺市</t>
  </si>
  <si>
    <t>その他・大分県</t>
  </si>
  <si>
    <t>その他・埼玉県</t>
  </si>
  <si>
    <t>岸和田市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</si>
  <si>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</si>
  <si>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</si>
  <si>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</si>
  <si>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</si>
  <si>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</si>
  <si>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</si>
  <si>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</si>
  <si>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</si>
  <si>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</si>
  <si>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</si>
  <si>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</si>
  <si>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</si>
  <si>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</si>
  <si>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</si>
  <si>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茨木市</t>
  </si>
  <si>
    <t>その他・鹿児島県</t>
  </si>
  <si>
    <t>柏市</t>
  </si>
  <si>
    <t>八尾市</t>
  </si>
  <si>
    <t>沖縄県計</t>
  </si>
  <si>
    <t>市原市</t>
  </si>
  <si>
    <t>寝屋川市</t>
  </si>
  <si>
    <t>那覇市</t>
    <rPh sb="0" eb="2">
      <t>ナハ</t>
    </rPh>
    <phoneticPr fontId="6"/>
  </si>
  <si>
    <t>その他・千葉県</t>
    <rPh sb="4" eb="6">
      <t>チバ</t>
    </rPh>
    <phoneticPr fontId="6"/>
  </si>
  <si>
    <t>東大阪市</t>
  </si>
  <si>
    <t>その他・沖縄県</t>
    <rPh sb="4" eb="6">
      <t>オキナワ</t>
    </rPh>
    <phoneticPr fontId="6"/>
  </si>
  <si>
    <t>東京都計</t>
  </si>
  <si>
    <t>その他・大阪府</t>
  </si>
  <si>
    <t>合計</t>
    <phoneticPr fontId="6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</si>
  <si>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</si>
  <si>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</si>
  <si>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</si>
  <si>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</si>
  <si>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</si>
  <si>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</si>
  <si>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8"/>
  </si>
  <si>
    <t>尼崎市</t>
  </si>
  <si>
    <t>川崎市</t>
    <rPh sb="0" eb="3">
      <t>カワサキシ</t>
    </rPh>
    <phoneticPr fontId="8"/>
  </si>
  <si>
    <t>明石市</t>
  </si>
  <si>
    <t>相模原市</t>
    <rPh sb="0" eb="4">
      <t>サガミハラシ</t>
    </rPh>
    <phoneticPr fontId="8"/>
  </si>
  <si>
    <t>西宮市</t>
  </si>
  <si>
    <t>横須賀市</t>
    <rPh sb="0" eb="4">
      <t>ヨコスカシ</t>
    </rPh>
    <phoneticPr fontId="8"/>
  </si>
  <si>
    <t>加古川市</t>
  </si>
  <si>
    <t>平塚市</t>
    <rPh sb="0" eb="3">
      <t>ヒラツカシ</t>
    </rPh>
    <phoneticPr fontId="8"/>
  </si>
  <si>
    <t>宝塚市</t>
  </si>
  <si>
    <t>藤沢市</t>
    <rPh sb="0" eb="3">
      <t>フジサワシ</t>
    </rPh>
    <phoneticPr fontId="8"/>
  </si>
  <si>
    <t>その他・兵庫県</t>
  </si>
  <si>
    <t>小田原市</t>
    <rPh sb="0" eb="4">
      <t>オダワラシ</t>
    </rPh>
    <phoneticPr fontId="8"/>
  </si>
  <si>
    <t>奈良県計</t>
  </si>
  <si>
    <t>茅ヶ崎市</t>
    <rPh sb="0" eb="4">
      <t>チガサキシ</t>
    </rPh>
    <phoneticPr fontId="8"/>
  </si>
  <si>
    <t>奈良市</t>
  </si>
  <si>
    <t>厚木市</t>
    <rPh sb="0" eb="3">
      <t>アツギシ</t>
    </rPh>
    <phoneticPr fontId="8"/>
  </si>
  <si>
    <t>その他・奈良県</t>
  </si>
  <si>
    <t>大和市</t>
    <rPh sb="0" eb="2">
      <t>ヤマト</t>
    </rPh>
    <rPh sb="2" eb="3">
      <t>シ</t>
    </rPh>
    <phoneticPr fontId="8"/>
  </si>
  <si>
    <t>その他・神奈川県</t>
    <rPh sb="2" eb="3">
      <t>タ</t>
    </rPh>
    <rPh sb="4" eb="8">
      <t>カナガワケン</t>
    </rPh>
    <phoneticPr fontId="8"/>
  </si>
  <si>
    <t>令別表第２の項番号及び施設種類</t>
    <phoneticPr fontId="6"/>
  </si>
  <si>
    <t>届出工場・
事業場数</t>
    <phoneticPr fontId="6"/>
  </si>
  <si>
    <t>破砕機・
摩砕機</t>
    <phoneticPr fontId="6"/>
  </si>
  <si>
    <t>合計</t>
    <phoneticPr fontId="6"/>
  </si>
  <si>
    <t>那覇市</t>
    <rPh sb="0" eb="3">
      <t>ナハシ</t>
    </rPh>
    <phoneticPr fontId="6"/>
  </si>
  <si>
    <t>佐賀市</t>
    <rPh sb="0" eb="3">
      <t>サガシ</t>
    </rPh>
    <phoneticPr fontId="7"/>
  </si>
  <si>
    <t>届出工場・
事業場数</t>
    <phoneticPr fontId="6"/>
  </si>
  <si>
    <t>徳島県</t>
    <phoneticPr fontId="7"/>
  </si>
  <si>
    <t>福島市</t>
    <phoneticPr fontId="7"/>
  </si>
  <si>
    <t>（H）</t>
    <phoneticPr fontId="7"/>
  </si>
  <si>
    <t>（I）</t>
    <phoneticPr fontId="7"/>
  </si>
  <si>
    <t>（J）</t>
    <phoneticPr fontId="7"/>
  </si>
  <si>
    <t>(K)=</t>
    <phoneticPr fontId="6"/>
  </si>
  <si>
    <t>(F)+(H)+</t>
    <phoneticPr fontId="6"/>
  </si>
  <si>
    <t xml:space="preserve">(I)+(J) </t>
    <phoneticPr fontId="6"/>
  </si>
  <si>
    <t>　</t>
    <phoneticPr fontId="7"/>
  </si>
  <si>
    <t>表3.4(2)　届出件数　施設種類別・都道府県市別（大気汚染防止法に係る一般粉じん発生施設）</t>
    <rPh sb="0" eb="1">
      <t>ヒョウ</t>
    </rPh>
    <phoneticPr fontId="6"/>
  </si>
  <si>
    <t>表3.4(3)　届出件数　施設種類別・都道府県市別（大気汚染防止法に係る一般粉じん発生施設）</t>
    <rPh sb="0" eb="1">
      <t>ヒョウ</t>
    </rPh>
    <phoneticPr fontId="6"/>
  </si>
  <si>
    <t>その他・青森県</t>
    <phoneticPr fontId="7"/>
  </si>
  <si>
    <t>表3.3(1)　届出件数　届出種類別・都道府県市別（一般粉じん発生施設）</t>
    <phoneticPr fontId="6"/>
  </si>
  <si>
    <t>表3.3(2)　届出件数　届出種類別・都道府県市別（一般粉じん発生施設）</t>
    <phoneticPr fontId="6"/>
  </si>
  <si>
    <t>表3.3(3)　届出件数　届出種類別・都道府県市別（一般粉じん発生施設）</t>
    <phoneticPr fontId="6"/>
  </si>
  <si>
    <t>表3.4(1)　届出件数　施設種類別・都道府県市別（大気汚染防止法に係る一般粉じん発生施設）</t>
    <rPh sb="0" eb="1">
      <t>ヒョウ</t>
    </rPh>
    <phoneticPr fontId="6"/>
  </si>
  <si>
    <t>令別表
第２の
項番号</t>
    <phoneticPr fontId="7"/>
  </si>
  <si>
    <t>施設名</t>
    <phoneticPr fontId="7"/>
  </si>
  <si>
    <t>平成30年度</t>
    <rPh sb="5" eb="6">
      <t>ド</t>
    </rPh>
    <phoneticPr fontId="7"/>
  </si>
  <si>
    <t>大気</t>
  </si>
  <si>
    <t>電気</t>
  </si>
  <si>
    <t>ガス</t>
  </si>
  <si>
    <t>鉱山</t>
    <rPh sb="0" eb="2">
      <t>コウザン</t>
    </rPh>
    <phoneticPr fontId="7"/>
  </si>
  <si>
    <t>1項</t>
    <rPh sb="1" eb="2">
      <t>コウ</t>
    </rPh>
    <phoneticPr fontId="7"/>
  </si>
  <si>
    <t>2項</t>
    <rPh sb="1" eb="2">
      <t>コウ</t>
    </rPh>
    <phoneticPr fontId="7"/>
  </si>
  <si>
    <t>3項</t>
    <rPh sb="1" eb="2">
      <t>コウ</t>
    </rPh>
    <phoneticPr fontId="7"/>
  </si>
  <si>
    <t>4項</t>
    <rPh sb="1" eb="2">
      <t>コウ</t>
    </rPh>
    <phoneticPr fontId="7"/>
  </si>
  <si>
    <t>破砕機
・摩砕機</t>
  </si>
  <si>
    <t>5項</t>
    <rPh sb="1" eb="2">
      <t>コウ</t>
    </rPh>
    <phoneticPr fontId="7"/>
  </si>
  <si>
    <t>（注1）「大気」：大気汚染防止法届出一般粉じん発生施設、「電気」：電気事業法に係る一般粉じん発生施設、「ガス」：ガス事業法に係る一般粉じん発生施設、「鉱山」：鉱山保安法に係る一般粉じん発生施設を示す。</t>
    <rPh sb="1" eb="2">
      <t>チュウ</t>
    </rPh>
    <rPh sb="33" eb="35">
      <t>デンキ</t>
    </rPh>
    <rPh sb="35" eb="38">
      <t>ジギョウホウ</t>
    </rPh>
    <rPh sb="39" eb="40">
      <t>カカ</t>
    </rPh>
    <rPh sb="58" eb="61">
      <t>ジギョウホウ</t>
    </rPh>
    <rPh sb="62" eb="63">
      <t>カカ</t>
    </rPh>
    <rPh sb="75" eb="77">
      <t>コウザン</t>
    </rPh>
    <rPh sb="79" eb="81">
      <t>コウザン</t>
    </rPh>
    <rPh sb="81" eb="83">
      <t>ホアン</t>
    </rPh>
    <rPh sb="83" eb="84">
      <t>ホウ</t>
    </rPh>
    <rPh sb="85" eb="86">
      <t>カカ</t>
    </rPh>
    <rPh sb="97" eb="98">
      <t>シメ</t>
    </rPh>
    <phoneticPr fontId="6"/>
  </si>
  <si>
    <t>施設名</t>
  </si>
  <si>
    <t>前年度
末現在
の届出
施設数</t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</si>
  <si>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7"/>
  </si>
  <si>
    <t>届出以外の
理由による
年度中の
増減</t>
    <rPh sb="0" eb="2">
      <t>トドケデ</t>
    </rPh>
    <rPh sb="2" eb="4">
      <t>イガイ</t>
    </rPh>
    <rPh sb="6" eb="8">
      <t>リユウ</t>
    </rPh>
    <rPh sb="12" eb="14">
      <t>ネンド</t>
    </rPh>
    <rPh sb="14" eb="15">
      <t>チュウ</t>
    </rPh>
    <rPh sb="17" eb="19">
      <t>ゾウゲン</t>
    </rPh>
    <phoneticPr fontId="7"/>
  </si>
  <si>
    <t>年度末
現在の
届出施
設数</t>
  </si>
  <si>
    <t>年度中の
変更届出
施設数
(法第18条
第3項)</t>
    <rPh sb="10" eb="12">
      <t>シセツ</t>
    </rPh>
    <rPh sb="15" eb="16">
      <t>ホウ</t>
    </rPh>
    <rPh sb="16" eb="17">
      <t>ダイ</t>
    </rPh>
    <rPh sb="19" eb="20">
      <t>ジョウ</t>
    </rPh>
    <phoneticPr fontId="7"/>
  </si>
  <si>
    <t>年度末現在の電気事業法･ガス
事業法・鉱山保安法に係る
一般粉じん発生施設数</t>
    <rPh sb="0" eb="2">
      <t>ネンド</t>
    </rPh>
    <rPh sb="2" eb="3">
      <t>マツ</t>
    </rPh>
    <rPh sb="3" eb="5">
      <t>ゲンザイ</t>
    </rPh>
    <rPh sb="8" eb="11">
      <t>ジギョウホウ</t>
    </rPh>
    <rPh sb="15" eb="18">
      <t>ジギョウホウ</t>
    </rPh>
    <rPh sb="19" eb="21">
      <t>コウザン</t>
    </rPh>
    <rPh sb="21" eb="23">
      <t>ホアン</t>
    </rPh>
    <rPh sb="23" eb="24">
      <t>ホウ</t>
    </rPh>
    <rPh sb="25" eb="26">
      <t>カカ</t>
    </rPh>
    <phoneticPr fontId="7"/>
  </si>
  <si>
    <t xml:space="preserve">設置届出
(法第18条
第1項)
</t>
    <rPh sb="12" eb="13">
      <t>ダイ</t>
    </rPh>
    <rPh sb="14" eb="15">
      <t>コウ</t>
    </rPh>
    <phoneticPr fontId="7"/>
  </si>
  <si>
    <t>使用届出
(法第18条
の2第1項)</t>
    <rPh sb="14" eb="15">
      <t>ダイ</t>
    </rPh>
    <rPh sb="16" eb="17">
      <t>コウ</t>
    </rPh>
    <phoneticPr fontId="7"/>
  </si>
  <si>
    <t>使用廃止届出
(法第18条
の13第2項)</t>
    <rPh sb="17" eb="18">
      <t>ダイ</t>
    </rPh>
    <rPh sb="19" eb="20">
      <t>コウ</t>
    </rPh>
    <phoneticPr fontId="7"/>
  </si>
  <si>
    <t>年度中
の増減</t>
    <phoneticPr fontId="7"/>
  </si>
  <si>
    <t>(F)=
(A)+(E)+(E)'</t>
    <phoneticPr fontId="24"/>
  </si>
  <si>
    <t>(K)=(F)+</t>
  </si>
  <si>
    <t>(A)</t>
  </si>
  <si>
    <t>(B)</t>
  </si>
  <si>
    <t>(C)</t>
  </si>
  <si>
    <t>(D)</t>
  </si>
  <si>
    <t>(E)'</t>
    <phoneticPr fontId="7"/>
  </si>
  <si>
    <t>(H)</t>
  </si>
  <si>
    <t>(I)</t>
  </si>
  <si>
    <t>(J)</t>
  </si>
  <si>
    <t>(H)+(I)+(J)</t>
  </si>
  <si>
    <t>破砕機・摩砕機</t>
  </si>
  <si>
    <t>（注1）「届出工場・事業場合計」の「合計(Ｋ)」は、「年度末現在の届出施設数(Ｆ)」、「電気(Ｈ)」、「ガス(Ｉ)」、「鉱山(Ｊ)」で重複する工場・事業場を除いた実数である。</t>
    <phoneticPr fontId="7"/>
  </si>
  <si>
    <t>表3.1　届出件数　年度別・施設種類別－全国（一般粉じん発生施設）</t>
    <phoneticPr fontId="24"/>
  </si>
  <si>
    <t>表3.2　届出件数　届出種類別・施設種類別－全国（一般粉じん発生施設）</t>
    <phoneticPr fontId="24"/>
  </si>
  <si>
    <t>　</t>
    <phoneticPr fontId="7"/>
  </si>
  <si>
    <r>
      <t xml:space="preserve">全施設
</t>
    </r>
    <r>
      <rPr>
        <sz val="8"/>
        <rFont val="ＭＳ 明朝"/>
        <family val="1"/>
        <charset val="128"/>
      </rPr>
      <t>（注1)</t>
    </r>
    <rPh sb="5" eb="6">
      <t>チュウ</t>
    </rPh>
    <phoneticPr fontId="7"/>
  </si>
  <si>
    <r>
      <t>届出工場・事業場合計</t>
    </r>
    <r>
      <rPr>
        <sz val="8"/>
        <rFont val="ＭＳ 明朝"/>
        <family val="1"/>
        <charset val="128"/>
      </rPr>
      <t>（注1）</t>
    </r>
    <phoneticPr fontId="7"/>
  </si>
  <si>
    <t>令和元年度</t>
    <rPh sb="0" eb="2">
      <t>レイワ</t>
    </rPh>
    <rPh sb="2" eb="3">
      <t>ガン</t>
    </rPh>
    <rPh sb="4" eb="5">
      <t>ド</t>
    </rPh>
    <phoneticPr fontId="7"/>
  </si>
  <si>
    <t>令和２年度</t>
    <rPh sb="0" eb="2">
      <t>レイワ</t>
    </rPh>
    <rPh sb="3" eb="4">
      <t>ネン</t>
    </rPh>
    <rPh sb="4" eb="5">
      <t>ド</t>
    </rPh>
    <phoneticPr fontId="7"/>
  </si>
  <si>
    <t>令和３年度</t>
    <rPh sb="0" eb="2">
      <t>レイワ</t>
    </rPh>
    <rPh sb="3" eb="4">
      <t>ネン</t>
    </rPh>
    <rPh sb="4" eb="5">
      <t>ド</t>
    </rPh>
    <phoneticPr fontId="7"/>
  </si>
  <si>
    <t>令和４年度</t>
    <rPh sb="0" eb="2">
      <t>レイワ</t>
    </rPh>
    <rPh sb="3" eb="4">
      <t>ネン</t>
    </rPh>
    <rPh sb="4" eb="5">
      <t>ド</t>
    </rPh>
    <phoneticPr fontId="7"/>
  </si>
  <si>
    <t>（注2）「届出工場・事業場合計」の「全施設数」は、「大気」、「電気」、「ガス」、「鉱山」で重複する工場・事業場を除いた実数である。</t>
    <phoneticPr fontId="7"/>
  </si>
  <si>
    <r>
      <t>届出工場・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事業場合計
</t>
    </r>
    <r>
      <rPr>
        <sz val="8"/>
        <rFont val="ＭＳ 明朝"/>
        <family val="1"/>
        <charset val="128"/>
      </rPr>
      <t>（注2）</t>
    </r>
    <rPh sb="13" eb="14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</si>
</sst>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 "/>
    <numFmt numFmtId="177" formatCode="#,###\ ;\-#,###\ ;0\ "/>
    <numFmt numFmtId="178" formatCode="#,###\ ;\-#,###\ ;\ \ "/>
    <numFmt numFmtId="179" formatCode="#,##0_ ;[Red]\-#,##0\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5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0" fontId="21" fillId="7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/>
    <xf numFmtId="0" fontId="22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8">
    <xf numFmtId="0" fontId="0" fillId="0" borderId="0" xfId="0">
      <alignment vertical="center"/>
    </xf>
    <xf numFmtId="38" fontId="25" fillId="0" borderId="0" xfId="33" applyFont="1" applyAlignment="1">
      <alignment horizontal="right" vertical="center"/>
    </xf>
    <xf numFmtId="0" fontId="4" fillId="0" borderId="0" xfId="48" applyFont="1"/>
    <xf numFmtId="0" fontId="4" fillId="25" borderId="0" xfId="48" applyFont="1" applyFill="1" applyAlignment="1">
      <alignment horizontal="center" vertical="center"/>
    </xf>
    <xf numFmtId="0" fontId="4" fillId="25" borderId="11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/>
    </xf>
    <xf numFmtId="0" fontId="4" fillId="25" borderId="13" xfId="48" applyFont="1" applyFill="1" applyBorder="1" applyAlignment="1">
      <alignment horizontal="center" vertical="center"/>
    </xf>
    <xf numFmtId="0" fontId="4" fillId="25" borderId="14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4" fillId="0" borderId="16" xfId="48" applyFont="1" applyBorder="1" applyAlignment="1">
      <alignment horizontal="center" vertical="center"/>
    </xf>
    <xf numFmtId="0" fontId="4" fillId="0" borderId="17" xfId="48" applyFont="1" applyBorder="1" applyAlignment="1">
      <alignment vertical="center"/>
    </xf>
    <xf numFmtId="179" fontId="4" fillId="0" borderId="16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/>
    </xf>
    <xf numFmtId="179" fontId="4" fillId="0" borderId="71" xfId="35" applyNumberFormat="1" applyFont="1" applyFill="1" applyBorder="1" applyAlignment="1">
      <alignment vertical="center"/>
    </xf>
    <xf numFmtId="179" fontId="4" fillId="0" borderId="73" xfId="35" applyNumberFormat="1" applyFont="1" applyFill="1" applyBorder="1" applyAlignment="1">
      <alignment vertical="center"/>
    </xf>
    <xf numFmtId="0" fontId="4" fillId="0" borderId="0" xfId="48" applyFont="1" applyAlignment="1">
      <alignment horizontal="center" vertical="center"/>
    </xf>
    <xf numFmtId="0" fontId="4" fillId="0" borderId="19" xfId="48" applyFont="1" applyBorder="1" applyAlignment="1">
      <alignment horizontal="center" vertical="center"/>
    </xf>
    <xf numFmtId="0" fontId="4" fillId="0" borderId="20" xfId="48" applyFont="1" applyBorder="1" applyAlignment="1">
      <alignment vertical="center"/>
    </xf>
    <xf numFmtId="179" fontId="4" fillId="0" borderId="19" xfId="35" applyNumberFormat="1" applyFont="1" applyFill="1" applyBorder="1" applyAlignment="1">
      <alignment vertical="center"/>
    </xf>
    <xf numFmtId="179" fontId="4" fillId="0" borderId="21" xfId="35" applyNumberFormat="1" applyFont="1" applyFill="1" applyBorder="1" applyAlignment="1">
      <alignment vertical="center"/>
    </xf>
    <xf numFmtId="179" fontId="4" fillId="0" borderId="20" xfId="35" applyNumberFormat="1" applyFont="1" applyFill="1" applyBorder="1" applyAlignment="1">
      <alignment vertical="center"/>
    </xf>
    <xf numFmtId="0" fontId="4" fillId="0" borderId="20" xfId="48" applyFont="1" applyBorder="1" applyAlignment="1">
      <alignment vertical="center" wrapText="1"/>
    </xf>
    <xf numFmtId="0" fontId="4" fillId="0" borderId="22" xfId="48" applyFont="1" applyBorder="1" applyAlignment="1">
      <alignment horizontal="center" vertical="center"/>
    </xf>
    <xf numFmtId="0" fontId="4" fillId="0" borderId="15" xfId="48" applyFont="1" applyBorder="1" applyAlignment="1">
      <alignment vertical="center"/>
    </xf>
    <xf numFmtId="179" fontId="4" fillId="0" borderId="22" xfId="35" applyNumberFormat="1" applyFont="1" applyFill="1" applyBorder="1" applyAlignment="1">
      <alignment vertical="center"/>
    </xf>
    <xf numFmtId="179" fontId="4" fillId="0" borderId="14" xfId="35" applyNumberFormat="1" applyFont="1" applyFill="1" applyBorder="1" applyAlignment="1">
      <alignment vertical="center"/>
    </xf>
    <xf numFmtId="179" fontId="4" fillId="0" borderId="15" xfId="35" applyNumberFormat="1" applyFont="1" applyFill="1" applyBorder="1" applyAlignment="1">
      <alignment vertical="center"/>
    </xf>
    <xf numFmtId="179" fontId="4" fillId="0" borderId="74" xfId="35" applyNumberFormat="1" applyFont="1" applyFill="1" applyBorder="1" applyAlignment="1">
      <alignment vertical="center"/>
    </xf>
    <xf numFmtId="179" fontId="4" fillId="0" borderId="75" xfId="35" applyNumberFormat="1" applyFont="1" applyFill="1" applyBorder="1" applyAlignment="1">
      <alignment vertical="center"/>
    </xf>
    <xf numFmtId="179" fontId="4" fillId="0" borderId="76" xfId="35" applyNumberFormat="1" applyFont="1" applyFill="1" applyBorder="1" applyAlignment="1">
      <alignment vertical="center"/>
    </xf>
    <xf numFmtId="179" fontId="4" fillId="0" borderId="77" xfId="35" applyNumberFormat="1" applyFont="1" applyFill="1" applyBorder="1" applyAlignment="1">
      <alignment vertical="center"/>
    </xf>
    <xf numFmtId="179" fontId="4" fillId="0" borderId="23" xfId="35" applyNumberFormat="1" applyFont="1" applyFill="1" applyBorder="1" applyAlignment="1">
      <alignment vertical="center"/>
    </xf>
    <xf numFmtId="179" fontId="4" fillId="0" borderId="24" xfId="35" applyNumberFormat="1" applyFont="1" applyFill="1" applyBorder="1" applyAlignment="1">
      <alignment vertical="center"/>
    </xf>
    <xf numFmtId="179" fontId="4" fillId="0" borderId="25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 shrinkToFit="1"/>
    </xf>
    <xf numFmtId="179" fontId="4" fillId="0" borderId="24" xfId="35" applyNumberFormat="1" applyFont="1" applyFill="1" applyBorder="1" applyAlignment="1">
      <alignment vertical="center" shrinkToFit="1"/>
    </xf>
    <xf numFmtId="179" fontId="4" fillId="0" borderId="27" xfId="35" applyNumberFormat="1" applyFont="1" applyFill="1" applyBorder="1" applyAlignment="1">
      <alignment vertical="center" shrinkToFit="1"/>
    </xf>
    <xf numFmtId="0" fontId="25" fillId="0" borderId="0" xfId="47" applyFont="1" applyAlignment="1">
      <alignment vertical="center"/>
    </xf>
    <xf numFmtId="3" fontId="4" fillId="0" borderId="0" xfId="47" applyNumberFormat="1" applyFont="1"/>
    <xf numFmtId="0" fontId="25" fillId="0" borderId="0" xfId="47" applyFont="1"/>
    <xf numFmtId="176" fontId="4" fillId="0" borderId="0" xfId="35" applyNumberFormat="1" applyFont="1" applyFill="1" applyBorder="1" applyAlignment="1">
      <alignment horizontal="left" vertical="center"/>
    </xf>
    <xf numFmtId="176" fontId="4" fillId="0" borderId="0" xfId="48" applyNumberFormat="1" applyFont="1" applyAlignment="1">
      <alignment horizontal="right" vertical="center"/>
    </xf>
    <xf numFmtId="0" fontId="4" fillId="0" borderId="0" xfId="48" applyFont="1" applyAlignment="1">
      <alignment vertical="top"/>
    </xf>
    <xf numFmtId="6" fontId="27" fillId="0" borderId="0" xfId="44" applyFont="1" applyBorder="1" applyAlignment="1">
      <alignment horizontal="center" vertical="top"/>
    </xf>
    <xf numFmtId="0" fontId="29" fillId="25" borderId="28" xfId="48" applyFont="1" applyFill="1" applyBorder="1" applyAlignment="1">
      <alignment horizontal="center" vertical="center"/>
    </xf>
    <xf numFmtId="0" fontId="29" fillId="25" borderId="11" xfId="48" applyFont="1" applyFill="1" applyBorder="1" applyAlignment="1">
      <alignment horizontal="center" vertical="center"/>
    </xf>
    <xf numFmtId="0" fontId="29" fillId="25" borderId="29" xfId="48" applyFont="1" applyFill="1" applyBorder="1" applyAlignment="1">
      <alignment horizontal="center" vertical="center"/>
    </xf>
    <xf numFmtId="0" fontId="29" fillId="25" borderId="80" xfId="48" applyFont="1" applyFill="1" applyBorder="1" applyAlignment="1">
      <alignment horizontal="center" vertical="center"/>
    </xf>
    <xf numFmtId="0" fontId="29" fillId="25" borderId="74" xfId="48" applyFont="1" applyFill="1" applyBorder="1" applyAlignment="1">
      <alignment horizontal="center" vertical="center" shrinkToFit="1"/>
    </xf>
    <xf numFmtId="0" fontId="29" fillId="25" borderId="81" xfId="48" applyFont="1" applyFill="1" applyBorder="1" applyAlignment="1">
      <alignment horizontal="center" vertical="center" shrinkToFit="1"/>
    </xf>
    <xf numFmtId="0" fontId="29" fillId="25" borderId="29" xfId="48" applyFont="1" applyFill="1" applyBorder="1" applyAlignment="1">
      <alignment horizontal="center" vertical="center" shrinkToFit="1"/>
    </xf>
    <xf numFmtId="0" fontId="4" fillId="0" borderId="76" xfId="48" applyFont="1" applyBorder="1" applyAlignment="1">
      <alignment horizontal="center" vertical="center"/>
    </xf>
    <xf numFmtId="176" fontId="4" fillId="0" borderId="27" xfId="48" applyNumberFormat="1" applyFont="1" applyBorder="1" applyAlignment="1">
      <alignment horizontal="right" vertical="center"/>
    </xf>
    <xf numFmtId="176" fontId="4" fillId="0" borderId="30" xfId="48" applyNumberFormat="1" applyFont="1" applyBorder="1" applyAlignment="1">
      <alignment horizontal="right" vertical="center"/>
    </xf>
    <xf numFmtId="176" fontId="4" fillId="0" borderId="18" xfId="48" applyNumberFormat="1" applyFont="1" applyBorder="1" applyAlignment="1">
      <alignment horizontal="right" vertical="center"/>
    </xf>
    <xf numFmtId="176" fontId="4" fillId="0" borderId="31" xfId="48" applyNumberFormat="1" applyFont="1" applyBorder="1" applyAlignment="1">
      <alignment horizontal="right" vertical="center"/>
    </xf>
    <xf numFmtId="176" fontId="4" fillId="0" borderId="26" xfId="48" applyNumberFormat="1" applyFont="1" applyBorder="1" applyAlignment="1">
      <alignment horizontal="right" vertical="center"/>
    </xf>
    <xf numFmtId="176" fontId="4" fillId="0" borderId="31" xfId="35" applyNumberFormat="1" applyFont="1" applyFill="1" applyBorder="1" applyAlignment="1">
      <alignment horizontal="right" vertical="center"/>
    </xf>
    <xf numFmtId="176" fontId="4" fillId="0" borderId="0" xfId="48" applyNumberFormat="1" applyFont="1"/>
    <xf numFmtId="176" fontId="4" fillId="0" borderId="0" xfId="48" applyNumberFormat="1" applyFont="1" applyAlignment="1">
      <alignment horizontal="left" vertical="center"/>
    </xf>
    <xf numFmtId="0" fontId="4" fillId="0" borderId="0" xfId="48" applyFont="1" applyAlignment="1">
      <alignment vertical="center"/>
    </xf>
    <xf numFmtId="176" fontId="4" fillId="0" borderId="32" xfId="48" applyNumberFormat="1" applyFont="1" applyBorder="1" applyAlignment="1">
      <alignment horizontal="right" vertical="center"/>
    </xf>
    <xf numFmtId="176" fontId="4" fillId="0" borderId="33" xfId="48" applyNumberFormat="1" applyFont="1" applyBorder="1" applyAlignment="1">
      <alignment horizontal="right" vertical="center"/>
    </xf>
    <xf numFmtId="176" fontId="4" fillId="0" borderId="77" xfId="48" applyNumberFormat="1" applyFont="1" applyBorder="1" applyAlignment="1">
      <alignment horizontal="right" vertical="center"/>
    </xf>
    <xf numFmtId="0" fontId="4" fillId="0" borderId="34" xfId="48" applyFont="1" applyBorder="1" applyAlignment="1">
      <alignment horizontal="center" vertical="center"/>
    </xf>
    <xf numFmtId="176" fontId="4" fillId="0" borderId="35" xfId="48" applyNumberFormat="1" applyFont="1" applyBorder="1" applyAlignment="1">
      <alignment horizontal="right" vertical="center"/>
    </xf>
    <xf numFmtId="176" fontId="4" fillId="0" borderId="36" xfId="48" applyNumberFormat="1" applyFont="1" applyBorder="1" applyAlignment="1">
      <alignment horizontal="right" vertical="center"/>
    </xf>
    <xf numFmtId="176" fontId="4" fillId="0" borderId="13" xfId="48" applyNumberFormat="1" applyFont="1" applyBorder="1" applyAlignment="1">
      <alignment horizontal="right" vertical="center"/>
    </xf>
    <xf numFmtId="176" fontId="4" fillId="0" borderId="11" xfId="35" applyNumberFormat="1" applyFont="1" applyFill="1" applyBorder="1" applyAlignment="1">
      <alignment horizontal="right" vertical="center"/>
    </xf>
    <xf numFmtId="176" fontId="4" fillId="0" borderId="10" xfId="48" applyNumberFormat="1" applyFont="1" applyBorder="1" applyAlignment="1">
      <alignment horizontal="right" vertical="center"/>
    </xf>
    <xf numFmtId="176" fontId="4" fillId="0" borderId="78" xfId="48" applyNumberFormat="1" applyFont="1" applyBorder="1" applyAlignment="1">
      <alignment horizontal="right" vertical="center"/>
    </xf>
    <xf numFmtId="176" fontId="4" fillId="0" borderId="56" xfId="35" applyNumberFormat="1" applyFont="1" applyFill="1" applyBorder="1" applyAlignment="1">
      <alignment horizontal="right" vertical="center"/>
    </xf>
    <xf numFmtId="176" fontId="4" fillId="0" borderId="82" xfId="48" applyNumberFormat="1" applyFont="1" applyBorder="1" applyAlignment="1">
      <alignment horizontal="right" vertical="center"/>
    </xf>
    <xf numFmtId="176" fontId="4" fillId="0" borderId="83" xfId="48" applyNumberFormat="1" applyFont="1" applyBorder="1" applyAlignment="1">
      <alignment horizontal="right" vertical="center"/>
    </xf>
    <xf numFmtId="176" fontId="4" fillId="0" borderId="84" xfId="48" applyNumberFormat="1" applyFont="1" applyBorder="1" applyAlignment="1">
      <alignment horizontal="right" vertical="center"/>
    </xf>
    <xf numFmtId="0" fontId="4" fillId="0" borderId="0" xfId="52" applyFont="1" applyAlignment="1">
      <alignment vertical="center" wrapText="1"/>
    </xf>
    <xf numFmtId="38" fontId="4" fillId="0" borderId="0" xfId="33" applyFont="1" applyAlignment="1">
      <alignment horizontal="right"/>
    </xf>
    <xf numFmtId="38" fontId="4" fillId="0" borderId="0" xfId="48" applyNumberFormat="1" applyFont="1"/>
    <xf numFmtId="179" fontId="4" fillId="0" borderId="0" xfId="35" applyNumberFormat="1" applyFont="1" applyFill="1" applyBorder="1" applyAlignment="1">
      <alignment vertical="center"/>
    </xf>
    <xf numFmtId="178" fontId="4" fillId="0" borderId="0" xfId="48" applyNumberFormat="1" applyFont="1" applyAlignment="1">
      <alignment vertical="center"/>
    </xf>
    <xf numFmtId="178" fontId="4" fillId="0" borderId="0" xfId="48" applyNumberFormat="1" applyFont="1"/>
    <xf numFmtId="178" fontId="27" fillId="0" borderId="0" xfId="48" applyNumberFormat="1" applyFont="1" applyAlignment="1">
      <alignment horizontal="center" wrapText="1"/>
    </xf>
    <xf numFmtId="0" fontId="29" fillId="25" borderId="37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5" fillId="25" borderId="3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shrinkToFit="1"/>
    </xf>
    <xf numFmtId="0" fontId="29" fillId="25" borderId="40" xfId="48" applyFont="1" applyFill="1" applyBorder="1" applyAlignment="1">
      <alignment horizontal="center" vertical="center"/>
    </xf>
    <xf numFmtId="0" fontId="29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shrinkToFit="1"/>
    </xf>
    <xf numFmtId="0" fontId="29" fillId="25" borderId="41" xfId="48" applyFont="1" applyFill="1" applyBorder="1" applyAlignment="1">
      <alignment horizontal="center" vertical="center" shrinkToFit="1"/>
    </xf>
    <xf numFmtId="0" fontId="29" fillId="25" borderId="42" xfId="48" applyFont="1" applyFill="1" applyBorder="1" applyAlignment="1">
      <alignment horizontal="center" vertical="center"/>
    </xf>
    <xf numFmtId="0" fontId="29" fillId="25" borderId="0" xfId="48" applyFont="1" applyFill="1" applyAlignment="1">
      <alignment horizontal="center" vertical="center"/>
    </xf>
    <xf numFmtId="0" fontId="29" fillId="25" borderId="43" xfId="48" applyFont="1" applyFill="1" applyBorder="1" applyAlignment="1">
      <alignment horizontal="center" vertical="center" shrinkToFit="1"/>
    </xf>
    <xf numFmtId="177" fontId="4" fillId="0" borderId="0" xfId="46" applyNumberFormat="1" applyFont="1" applyAlignment="1">
      <alignment vertical="center"/>
    </xf>
    <xf numFmtId="177" fontId="4" fillId="26" borderId="44" xfId="46" applyNumberFormat="1" applyFont="1" applyFill="1" applyBorder="1" applyAlignment="1">
      <alignment vertical="center"/>
    </xf>
    <xf numFmtId="177" fontId="4" fillId="26" borderId="16" xfId="46" applyNumberFormat="1" applyFont="1" applyFill="1" applyBorder="1" applyAlignment="1">
      <alignment vertical="center"/>
    </xf>
    <xf numFmtId="177" fontId="4" fillId="26" borderId="18" xfId="46" applyNumberFormat="1" applyFont="1" applyFill="1" applyBorder="1" applyAlignment="1">
      <alignment vertical="center"/>
    </xf>
    <xf numFmtId="177" fontId="4" fillId="26" borderId="17" xfId="46" applyNumberFormat="1" applyFont="1" applyFill="1" applyBorder="1" applyAlignment="1">
      <alignment vertical="center"/>
    </xf>
    <xf numFmtId="177" fontId="4" fillId="26" borderId="27" xfId="46" applyNumberFormat="1" applyFont="1" applyFill="1" applyBorder="1" applyAlignment="1">
      <alignment vertical="center"/>
    </xf>
    <xf numFmtId="177" fontId="4" fillId="24" borderId="45" xfId="46" applyNumberFormat="1" applyFont="1" applyFill="1" applyBorder="1" applyAlignment="1">
      <alignment vertical="center"/>
    </xf>
    <xf numFmtId="177" fontId="4" fillId="26" borderId="59" xfId="46" applyNumberFormat="1" applyFont="1" applyFill="1" applyBorder="1" applyAlignment="1">
      <alignment vertical="center"/>
    </xf>
    <xf numFmtId="177" fontId="4" fillId="26" borderId="26" xfId="46" applyNumberFormat="1" applyFont="1" applyFill="1" applyBorder="1" applyAlignment="1">
      <alignment vertical="center"/>
    </xf>
    <xf numFmtId="177" fontId="4" fillId="24" borderId="44" xfId="46" applyNumberFormat="1" applyFont="1" applyFill="1" applyBorder="1" applyAlignment="1">
      <alignment vertical="center"/>
    </xf>
    <xf numFmtId="177" fontId="4" fillId="24" borderId="27" xfId="46" applyNumberFormat="1" applyFont="1" applyFill="1" applyBorder="1" applyAlignment="1">
      <alignment vertical="center"/>
    </xf>
    <xf numFmtId="177" fontId="4" fillId="24" borderId="46" xfId="46" applyNumberFormat="1" applyFont="1" applyFill="1" applyBorder="1" applyAlignment="1">
      <alignment vertical="center"/>
    </xf>
    <xf numFmtId="0" fontId="29" fillId="0" borderId="0" xfId="48" applyFont="1"/>
    <xf numFmtId="178" fontId="4" fillId="0" borderId="50" xfId="46" applyNumberFormat="1" applyFont="1" applyBorder="1" applyAlignment="1">
      <alignment horizontal="left" vertical="center" indent="1"/>
    </xf>
    <xf numFmtId="178" fontId="4" fillId="0" borderId="47" xfId="46" applyNumberFormat="1" applyFont="1" applyBorder="1" applyAlignment="1">
      <alignment vertical="center"/>
    </xf>
    <xf numFmtId="178" fontId="4" fillId="0" borderId="21" xfId="46" applyNumberFormat="1" applyFont="1" applyBorder="1" applyAlignment="1">
      <alignment vertical="center"/>
    </xf>
    <xf numFmtId="178" fontId="4" fillId="0" borderId="32" xfId="46" applyNumberFormat="1" applyFont="1" applyBorder="1" applyAlignment="1">
      <alignment vertical="center"/>
    </xf>
    <xf numFmtId="178" fontId="4" fillId="0" borderId="49" xfId="46" applyNumberFormat="1" applyFont="1" applyBorder="1" applyAlignment="1">
      <alignment horizontal="left" vertical="center" indent="1"/>
    </xf>
    <xf numFmtId="177" fontId="4" fillId="0" borderId="50" xfId="46" applyNumberFormat="1" applyFont="1" applyBorder="1" applyAlignment="1">
      <alignment vertical="center"/>
    </xf>
    <xf numFmtId="178" fontId="4" fillId="0" borderId="51" xfId="46" applyNumberFormat="1" applyFont="1" applyBorder="1" applyAlignment="1">
      <alignment horizontal="left" vertical="center" indent="1"/>
    </xf>
    <xf numFmtId="177" fontId="4" fillId="0" borderId="58" xfId="46" applyNumberFormat="1" applyFont="1" applyBorder="1" applyAlignment="1">
      <alignment vertical="center"/>
    </xf>
    <xf numFmtId="177" fontId="4" fillId="26" borderId="45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horizontal="left" vertical="center" indent="1"/>
    </xf>
    <xf numFmtId="178" fontId="4" fillId="0" borderId="53" xfId="46" applyNumberFormat="1" applyFont="1" applyBorder="1" applyAlignment="1">
      <alignment horizontal="left" vertical="center" indent="1"/>
    </xf>
    <xf numFmtId="178" fontId="4" fillId="0" borderId="50" xfId="46" applyNumberFormat="1" applyFont="1" applyBorder="1" applyAlignment="1">
      <alignment vertical="center"/>
    </xf>
    <xf numFmtId="176" fontId="4" fillId="24" borderId="16" xfId="46" applyNumberFormat="1" applyFont="1" applyFill="1" applyBorder="1" applyAlignment="1">
      <alignment vertical="center"/>
    </xf>
    <xf numFmtId="176" fontId="4" fillId="24" borderId="18" xfId="46" applyNumberFormat="1" applyFont="1" applyFill="1" applyBorder="1" applyAlignment="1">
      <alignment vertical="center"/>
    </xf>
    <xf numFmtId="176" fontId="4" fillId="24" borderId="17" xfId="46" applyNumberFormat="1" applyFont="1" applyFill="1" applyBorder="1" applyAlignment="1">
      <alignment vertical="center"/>
    </xf>
    <xf numFmtId="176" fontId="4" fillId="24" borderId="27" xfId="46" applyNumberFormat="1" applyFont="1" applyFill="1" applyBorder="1" applyAlignment="1">
      <alignment vertical="center"/>
    </xf>
    <xf numFmtId="176" fontId="4" fillId="24" borderId="46" xfId="46" applyNumberFormat="1" applyFont="1" applyFill="1" applyBorder="1" applyAlignment="1">
      <alignment vertical="center"/>
    </xf>
    <xf numFmtId="177" fontId="4" fillId="27" borderId="17" xfId="46" applyNumberFormat="1" applyFont="1" applyFill="1" applyBorder="1" applyAlignment="1">
      <alignment vertical="center"/>
    </xf>
    <xf numFmtId="177" fontId="4" fillId="27" borderId="27" xfId="46" applyNumberFormat="1" applyFont="1" applyFill="1" applyBorder="1" applyAlignment="1">
      <alignment vertical="center"/>
    </xf>
    <xf numFmtId="177" fontId="4" fillId="27" borderId="46" xfId="46" applyNumberFormat="1" applyFont="1" applyFill="1" applyBorder="1" applyAlignment="1">
      <alignment vertical="center"/>
    </xf>
    <xf numFmtId="177" fontId="4" fillId="27" borderId="16" xfId="46" applyNumberFormat="1" applyFont="1" applyFill="1" applyBorder="1" applyAlignment="1">
      <alignment vertical="center"/>
    </xf>
    <xf numFmtId="177" fontId="4" fillId="27" borderId="18" xfId="46" applyNumberFormat="1" applyFont="1" applyFill="1" applyBorder="1" applyAlignment="1">
      <alignment vertical="center"/>
    </xf>
    <xf numFmtId="177" fontId="4" fillId="27" borderId="45" xfId="46" applyNumberFormat="1" applyFont="1" applyFill="1" applyBorder="1" applyAlignment="1">
      <alignment vertical="center"/>
    </xf>
    <xf numFmtId="177" fontId="4" fillId="24" borderId="56" xfId="47" applyNumberFormat="1" applyFont="1" applyFill="1" applyBorder="1" applyAlignment="1">
      <alignment horizontal="center" vertical="center"/>
    </xf>
    <xf numFmtId="177" fontId="4" fillId="24" borderId="23" xfId="47" applyNumberFormat="1" applyFont="1" applyFill="1" applyBorder="1" applyAlignment="1">
      <alignment vertical="center"/>
    </xf>
    <xf numFmtId="177" fontId="4" fillId="24" borderId="24" xfId="47" applyNumberFormat="1" applyFont="1" applyFill="1" applyBorder="1" applyAlignment="1">
      <alignment vertical="center"/>
    </xf>
    <xf numFmtId="177" fontId="4" fillId="27" borderId="25" xfId="47" applyNumberFormat="1" applyFont="1" applyFill="1" applyBorder="1" applyAlignment="1">
      <alignment vertical="center"/>
    </xf>
    <xf numFmtId="177" fontId="4" fillId="27" borderId="10" xfId="47" applyNumberFormat="1" applyFont="1" applyFill="1" applyBorder="1" applyAlignment="1">
      <alignment vertical="center"/>
    </xf>
    <xf numFmtId="177" fontId="4" fillId="27" borderId="57" xfId="47" applyNumberFormat="1" applyFont="1" applyFill="1" applyBorder="1" applyAlignment="1">
      <alignment vertical="center"/>
    </xf>
    <xf numFmtId="177" fontId="4" fillId="27" borderId="23" xfId="47" applyNumberFormat="1" applyFont="1" applyFill="1" applyBorder="1" applyAlignment="1">
      <alignment vertical="center"/>
    </xf>
    <xf numFmtId="177" fontId="4" fillId="27" borderId="24" xfId="47" applyNumberFormat="1" applyFont="1" applyFill="1" applyBorder="1" applyAlignment="1">
      <alignment vertical="center"/>
    </xf>
    <xf numFmtId="178" fontId="4" fillId="0" borderId="0" xfId="46" applyNumberFormat="1" applyFont="1" applyAlignment="1">
      <alignment horizontal="left" vertical="center" indent="1"/>
    </xf>
    <xf numFmtId="178" fontId="4" fillId="0" borderId="0" xfId="46" applyNumberFormat="1" applyFont="1" applyAlignment="1">
      <alignment vertical="center"/>
    </xf>
    <xf numFmtId="177" fontId="4" fillId="0" borderId="61" xfId="46" applyNumberFormat="1" applyFont="1" applyBorder="1" applyAlignment="1">
      <alignment vertical="center"/>
    </xf>
    <xf numFmtId="177" fontId="4" fillId="0" borderId="52" xfId="46" applyNumberFormat="1" applyFont="1" applyBorder="1" applyAlignment="1">
      <alignment vertical="center"/>
    </xf>
    <xf numFmtId="178" fontId="4" fillId="0" borderId="14" xfId="46" applyNumberFormat="1" applyFont="1" applyBorder="1" applyAlignment="1">
      <alignment vertical="center"/>
    </xf>
    <xf numFmtId="178" fontId="4" fillId="0" borderId="35" xfId="46" applyNumberFormat="1" applyFont="1" applyBorder="1" applyAlignment="1">
      <alignment vertical="center"/>
    </xf>
    <xf numFmtId="178" fontId="4" fillId="0" borderId="60" xfId="46" applyNumberFormat="1" applyFont="1" applyBorder="1" applyAlignment="1">
      <alignment vertical="center"/>
    </xf>
    <xf numFmtId="38" fontId="4" fillId="0" borderId="0" xfId="33" applyFont="1" applyFill="1" applyBorder="1" applyAlignment="1" applyProtection="1">
      <alignment horizontal="center"/>
    </xf>
    <xf numFmtId="177" fontId="4" fillId="0" borderId="0" xfId="48" applyNumberFormat="1" applyFont="1"/>
    <xf numFmtId="176" fontId="4" fillId="0" borderId="0" xfId="35" applyNumberFormat="1" applyFont="1" applyBorder="1" applyAlignment="1">
      <alignment horizontal="right" vertical="center"/>
    </xf>
    <xf numFmtId="0" fontId="4" fillId="0" borderId="0" xfId="48" applyFont="1" applyAlignment="1">
      <alignment horizontal="left"/>
    </xf>
    <xf numFmtId="0" fontId="25" fillId="0" borderId="0" xfId="48" applyFont="1"/>
    <xf numFmtId="0" fontId="25" fillId="0" borderId="0" xfId="48" applyFont="1" applyAlignment="1">
      <alignment vertical="center"/>
    </xf>
    <xf numFmtId="178" fontId="4" fillId="0" borderId="0" xfId="48" applyNumberFormat="1" applyFont="1" applyAlignment="1">
      <alignment horizontal="left" vertical="center"/>
    </xf>
    <xf numFmtId="178" fontId="27" fillId="0" borderId="0" xfId="48" applyNumberFormat="1" applyFont="1" applyAlignment="1">
      <alignment horizontal="center"/>
    </xf>
    <xf numFmtId="178" fontId="4" fillId="0" borderId="0" xfId="48" applyNumberFormat="1" applyFont="1" applyAlignment="1">
      <alignment horizontal="left"/>
    </xf>
    <xf numFmtId="0" fontId="4" fillId="25" borderId="49" xfId="48" applyFont="1" applyFill="1" applyBorder="1" applyAlignment="1">
      <alignment horizontal="center" vertical="center"/>
    </xf>
    <xf numFmtId="0" fontId="4" fillId="25" borderId="21" xfId="48" applyFont="1" applyFill="1" applyBorder="1" applyAlignment="1">
      <alignment horizontal="center" vertical="center"/>
    </xf>
    <xf numFmtId="0" fontId="4" fillId="25" borderId="48" xfId="48" applyFont="1" applyFill="1" applyBorder="1" applyAlignment="1">
      <alignment horizontal="center" vertical="center"/>
    </xf>
    <xf numFmtId="0" fontId="4" fillId="25" borderId="34" xfId="48" applyFont="1" applyFill="1" applyBorder="1" applyAlignment="1">
      <alignment horizontal="center" vertical="center"/>
    </xf>
    <xf numFmtId="0" fontId="4" fillId="25" borderId="36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 wrapText="1"/>
    </xf>
    <xf numFmtId="0" fontId="4" fillId="25" borderId="55" xfId="48" applyFont="1" applyFill="1" applyBorder="1" applyAlignment="1">
      <alignment horizontal="center" vertical="center"/>
    </xf>
    <xf numFmtId="177" fontId="4" fillId="24" borderId="16" xfId="46" applyNumberFormat="1" applyFont="1" applyFill="1" applyBorder="1" applyAlignment="1">
      <alignment vertical="center"/>
    </xf>
    <xf numFmtId="177" fontId="4" fillId="24" borderId="18" xfId="46" applyNumberFormat="1" applyFont="1" applyFill="1" applyBorder="1" applyAlignment="1">
      <alignment vertical="center"/>
    </xf>
    <xf numFmtId="177" fontId="4" fillId="24" borderId="17" xfId="46" applyNumberFormat="1" applyFont="1" applyFill="1" applyBorder="1" applyAlignment="1">
      <alignment vertical="center"/>
    </xf>
    <xf numFmtId="178" fontId="29" fillId="0" borderId="0" xfId="47" applyNumberFormat="1" applyFont="1"/>
    <xf numFmtId="178" fontId="4" fillId="0" borderId="13" xfId="46" applyNumberFormat="1" applyFont="1" applyBorder="1" applyAlignment="1">
      <alignment vertical="center"/>
    </xf>
    <xf numFmtId="178" fontId="4" fillId="0" borderId="0" xfId="47" applyNumberFormat="1" applyFont="1"/>
    <xf numFmtId="178" fontId="4" fillId="26" borderId="18" xfId="46" applyNumberFormat="1" applyFont="1" applyFill="1" applyBorder="1" applyAlignment="1">
      <alignment vertical="center"/>
    </xf>
    <xf numFmtId="178" fontId="4" fillId="26" borderId="17" xfId="46" applyNumberFormat="1" applyFont="1" applyFill="1" applyBorder="1" applyAlignment="1">
      <alignment vertical="center"/>
    </xf>
    <xf numFmtId="178" fontId="4" fillId="26" borderId="27" xfId="46" applyNumberFormat="1" applyFont="1" applyFill="1" applyBorder="1" applyAlignment="1">
      <alignment vertical="center"/>
    </xf>
    <xf numFmtId="177" fontId="4" fillId="24" borderId="57" xfId="47" applyNumberFormat="1" applyFont="1" applyFill="1" applyBorder="1" applyAlignment="1">
      <alignment horizontal="center" vertical="center"/>
    </xf>
    <xf numFmtId="177" fontId="4" fillId="24" borderId="10" xfId="47" applyNumberFormat="1" applyFont="1" applyFill="1" applyBorder="1" applyAlignment="1">
      <alignment vertical="center"/>
    </xf>
    <xf numFmtId="38" fontId="4" fillId="0" borderId="0" xfId="33" applyFont="1" applyFill="1" applyBorder="1" applyAlignment="1" applyProtection="1"/>
    <xf numFmtId="177" fontId="4" fillId="27" borderId="44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vertical="center"/>
    </xf>
    <xf numFmtId="179" fontId="4" fillId="0" borderId="72" xfId="35" applyNumberFormat="1" applyFont="1" applyFill="1" applyBorder="1" applyAlignment="1">
      <alignment vertical="center"/>
    </xf>
    <xf numFmtId="179" fontId="4" fillId="0" borderId="26" xfId="35" applyNumberFormat="1" applyFont="1" applyFill="1" applyBorder="1" applyAlignment="1">
      <alignment vertical="center" shrinkToFit="1"/>
    </xf>
    <xf numFmtId="179" fontId="4" fillId="0" borderId="7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 shrinkToFit="1"/>
    </xf>
    <xf numFmtId="178" fontId="4" fillId="0" borderId="19" xfId="46" applyNumberFormat="1" applyFont="1" applyBorder="1" applyAlignment="1" applyProtection="1">
      <alignment vertical="center"/>
      <protection locked="0"/>
    </xf>
    <xf numFmtId="178" fontId="4" fillId="0" borderId="21" xfId="46" applyNumberFormat="1" applyFont="1" applyBorder="1" applyAlignment="1" applyProtection="1">
      <alignment vertical="center"/>
      <protection locked="0"/>
    </xf>
    <xf numFmtId="178" fontId="4" fillId="0" borderId="20" xfId="46" applyNumberFormat="1" applyFont="1" applyBorder="1" applyAlignment="1" applyProtection="1">
      <alignment vertical="center"/>
      <protection locked="0"/>
    </xf>
    <xf numFmtId="178" fontId="4" fillId="0" borderId="48" xfId="46" applyNumberFormat="1" applyFont="1" applyBorder="1" applyAlignment="1" applyProtection="1">
      <alignment vertical="center"/>
      <protection locked="0"/>
    </xf>
    <xf numFmtId="178" fontId="4" fillId="0" borderId="47" xfId="46" applyNumberFormat="1" applyFont="1" applyBorder="1" applyAlignment="1" applyProtection="1">
      <alignment vertical="center"/>
      <protection locked="0"/>
    </xf>
    <xf numFmtId="178" fontId="4" fillId="0" borderId="49" xfId="46" applyNumberFormat="1" applyFont="1" applyBorder="1" applyAlignment="1" applyProtection="1">
      <alignment vertical="center"/>
      <protection locked="0"/>
    </xf>
    <xf numFmtId="178" fontId="4" fillId="0" borderId="32" xfId="46" applyNumberFormat="1" applyFont="1" applyBorder="1" applyAlignment="1" applyProtection="1">
      <alignment vertical="center"/>
      <protection locked="0"/>
    </xf>
    <xf numFmtId="178" fontId="4" fillId="0" borderId="34" xfId="46" applyNumberFormat="1" applyFont="1" applyBorder="1" applyAlignment="1" applyProtection="1">
      <alignment vertical="center"/>
      <protection locked="0"/>
    </xf>
    <xf numFmtId="178" fontId="4" fillId="0" borderId="54" xfId="46" applyNumberFormat="1" applyFont="1" applyBorder="1" applyAlignment="1" applyProtection="1">
      <alignment vertical="center"/>
      <protection locked="0"/>
    </xf>
    <xf numFmtId="178" fontId="4" fillId="0" borderId="55" xfId="46" applyNumberFormat="1" applyFont="1" applyBorder="1" applyAlignment="1" applyProtection="1">
      <alignment vertical="center"/>
      <protection locked="0"/>
    </xf>
    <xf numFmtId="178" fontId="4" fillId="0" borderId="22" xfId="46" applyNumberFormat="1" applyFont="1" applyBorder="1" applyAlignment="1" applyProtection="1">
      <alignment vertical="center"/>
      <protection locked="0"/>
    </xf>
    <xf numFmtId="178" fontId="4" fillId="0" borderId="14" xfId="46" applyNumberFormat="1" applyFont="1" applyBorder="1" applyAlignment="1" applyProtection="1">
      <alignment vertical="center"/>
      <protection locked="0"/>
    </xf>
    <xf numFmtId="178" fontId="4" fillId="0" borderId="15" xfId="46" applyNumberFormat="1" applyFont="1" applyBorder="1" applyAlignment="1" applyProtection="1">
      <alignment vertical="center"/>
      <protection locked="0"/>
    </xf>
    <xf numFmtId="178" fontId="4" fillId="0" borderId="60" xfId="46" applyNumberFormat="1" applyFont="1" applyBorder="1" applyAlignment="1" applyProtection="1">
      <alignment vertical="center"/>
      <protection locked="0"/>
    </xf>
    <xf numFmtId="178" fontId="4" fillId="0" borderId="33" xfId="46" applyNumberFormat="1" applyFont="1" applyBorder="1" applyAlignment="1" applyProtection="1">
      <alignment vertical="center"/>
      <protection locked="0"/>
    </xf>
    <xf numFmtId="178" fontId="4" fillId="0" borderId="62" xfId="46" applyNumberFormat="1" applyFont="1" applyBorder="1" applyAlignment="1" applyProtection="1">
      <alignment vertical="center"/>
      <protection locked="0"/>
    </xf>
    <xf numFmtId="178" fontId="4" fillId="0" borderId="13" xfId="46" applyNumberFormat="1" applyFont="1" applyBorder="1" applyAlignment="1" applyProtection="1">
      <alignment vertical="center"/>
      <protection locked="0"/>
    </xf>
    <xf numFmtId="178" fontId="4" fillId="0" borderId="42" xfId="46" applyNumberFormat="1" applyFont="1" applyBorder="1" applyAlignment="1" applyProtection="1">
      <alignment vertical="center"/>
      <protection locked="0"/>
    </xf>
    <xf numFmtId="178" fontId="4" fillId="0" borderId="28" xfId="46" applyNumberFormat="1" applyFont="1" applyBorder="1" applyAlignment="1" applyProtection="1">
      <alignment vertical="center"/>
      <protection locked="0"/>
    </xf>
    <xf numFmtId="178" fontId="4" fillId="0" borderId="41" xfId="46" applyNumberFormat="1" applyFont="1" applyBorder="1" applyAlignment="1" applyProtection="1">
      <alignment vertical="center"/>
      <protection locked="0"/>
    </xf>
    <xf numFmtId="178" fontId="4" fillId="0" borderId="35" xfId="46" applyNumberFormat="1" applyFont="1" applyBorder="1" applyAlignment="1" applyProtection="1">
      <alignment vertical="center"/>
      <protection locked="0"/>
    </xf>
    <xf numFmtId="0" fontId="28" fillId="0" borderId="63" xfId="47" applyFont="1" applyBorder="1" applyAlignment="1">
      <alignment horizontal="left" vertical="center"/>
    </xf>
    <xf numFmtId="0" fontId="28" fillId="0" borderId="0" xfId="47" applyFont="1" applyAlignment="1">
      <alignment vertical="center" wrapText="1"/>
    </xf>
    <xf numFmtId="0" fontId="4" fillId="25" borderId="53" xfId="48" applyFont="1" applyFill="1" applyBorder="1" applyAlignment="1">
      <alignment horizontal="center" vertical="center" wrapText="1"/>
    </xf>
    <xf numFmtId="0" fontId="4" fillId="25" borderId="40" xfId="48" applyFont="1" applyFill="1" applyBorder="1" applyAlignment="1">
      <alignment horizontal="center" vertical="center"/>
    </xf>
    <xf numFmtId="0" fontId="4" fillId="0" borderId="23" xfId="48" applyFont="1" applyBorder="1" applyAlignment="1">
      <alignment horizontal="center" vertical="center"/>
    </xf>
    <xf numFmtId="0" fontId="4" fillId="0" borderId="25" xfId="48" applyFont="1" applyBorder="1" applyAlignment="1">
      <alignment horizontal="center" vertical="center"/>
    </xf>
    <xf numFmtId="0" fontId="4" fillId="0" borderId="23" xfId="48" applyFont="1" applyBorder="1" applyAlignment="1">
      <alignment horizontal="center" vertical="center" wrapText="1"/>
    </xf>
    <xf numFmtId="0" fontId="4" fillId="0" borderId="25" xfId="48" applyFont="1" applyBorder="1" applyAlignment="1">
      <alignment horizontal="center" vertical="center" wrapText="1"/>
    </xf>
    <xf numFmtId="0" fontId="27" fillId="0" borderId="0" xfId="48" applyFont="1" applyAlignment="1">
      <alignment horizontal="center" vertical="center"/>
    </xf>
    <xf numFmtId="0" fontId="4" fillId="0" borderId="70" xfId="48" applyFont="1" applyBorder="1" applyAlignment="1">
      <alignment horizontal="right" vertical="center"/>
    </xf>
    <xf numFmtId="0" fontId="4" fillId="25" borderId="71" xfId="48" applyFont="1" applyFill="1" applyBorder="1" applyAlignment="1">
      <alignment horizontal="center" vertical="center" wrapText="1"/>
    </xf>
    <xf numFmtId="0" fontId="4" fillId="25" borderId="42" xfId="48" applyFont="1" applyFill="1" applyBorder="1" applyAlignment="1">
      <alignment horizontal="center" vertical="center" wrapText="1"/>
    </xf>
    <xf numFmtId="0" fontId="4" fillId="25" borderId="72" xfId="48" applyFont="1" applyFill="1" applyBorder="1" applyAlignment="1">
      <alignment horizontal="center" vertical="center" wrapText="1"/>
    </xf>
    <xf numFmtId="0" fontId="4" fillId="25" borderId="17" xfId="48" applyFont="1" applyFill="1" applyBorder="1" applyAlignment="1">
      <alignment horizontal="center" vertical="center"/>
    </xf>
    <xf numFmtId="0" fontId="4" fillId="25" borderId="41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25" fillId="25" borderId="45" xfId="48" applyFont="1" applyFill="1" applyBorder="1" applyAlignment="1">
      <alignment horizontal="center" vertical="center"/>
    </xf>
    <xf numFmtId="0" fontId="4" fillId="25" borderId="46" xfId="48" applyFont="1" applyFill="1" applyBorder="1" applyAlignment="1">
      <alignment horizontal="center" vertical="center"/>
    </xf>
    <xf numFmtId="0" fontId="4" fillId="25" borderId="27" xfId="48" applyFont="1" applyFill="1" applyBorder="1" applyAlignment="1">
      <alignment horizontal="center" vertical="center"/>
    </xf>
    <xf numFmtId="0" fontId="4" fillId="0" borderId="56" xfId="51" applyFont="1" applyBorder="1" applyAlignment="1">
      <alignment horizontal="center" vertical="center" wrapText="1"/>
    </xf>
    <xf numFmtId="0" fontId="28" fillId="0" borderId="63" xfId="47" applyFont="1" applyBorder="1" applyAlignment="1">
      <alignment horizontal="left" vertical="center" wrapText="1"/>
    </xf>
    <xf numFmtId="0" fontId="4" fillId="25" borderId="34" xfId="48" applyFont="1" applyFill="1" applyBorder="1" applyAlignment="1">
      <alignment horizontal="center" vertical="center" wrapText="1"/>
    </xf>
    <xf numFmtId="0" fontId="4" fillId="25" borderId="54" xfId="48" applyFont="1" applyFill="1" applyBorder="1" applyAlignment="1">
      <alignment horizontal="center" vertical="center" wrapText="1"/>
    </xf>
    <xf numFmtId="0" fontId="4" fillId="25" borderId="28" xfId="48" applyFont="1" applyFill="1" applyBorder="1" applyAlignment="1">
      <alignment horizontal="center" vertical="center" wrapText="1"/>
    </xf>
    <xf numFmtId="0" fontId="4" fillId="25" borderId="34" xfId="48" applyFont="1" applyFill="1" applyBorder="1" applyAlignment="1">
      <alignment horizontal="center" vertical="center"/>
    </xf>
    <xf numFmtId="0" fontId="4" fillId="25" borderId="42" xfId="48" applyFont="1" applyFill="1" applyBorder="1" applyAlignment="1">
      <alignment horizontal="center" vertical="center"/>
    </xf>
    <xf numFmtId="0" fontId="4" fillId="25" borderId="54" xfId="48" applyFont="1" applyFill="1" applyBorder="1" applyAlignment="1">
      <alignment horizontal="center" vertical="center"/>
    </xf>
    <xf numFmtId="0" fontId="4" fillId="25" borderId="28" xfId="48" applyFont="1" applyFill="1" applyBorder="1" applyAlignment="1">
      <alignment horizontal="center" vertical="center"/>
    </xf>
    <xf numFmtId="6" fontId="27" fillId="0" borderId="0" xfId="44" applyFont="1" applyBorder="1" applyAlignment="1">
      <alignment horizontal="center" vertical="center"/>
    </xf>
    <xf numFmtId="0" fontId="4" fillId="25" borderId="16" xfId="48" applyFont="1" applyFill="1" applyBorder="1" applyAlignment="1">
      <alignment horizontal="center" vertical="center" wrapText="1"/>
    </xf>
    <xf numFmtId="0" fontId="4" fillId="25" borderId="19" xfId="48" applyFont="1" applyFill="1" applyBorder="1" applyAlignment="1">
      <alignment horizontal="center" vertical="center"/>
    </xf>
    <xf numFmtId="0" fontId="4" fillId="25" borderId="22" xfId="48" applyFont="1" applyFill="1" applyBorder="1" applyAlignment="1">
      <alignment horizontal="center" vertical="center"/>
    </xf>
    <xf numFmtId="0" fontId="4" fillId="25" borderId="79" xfId="48" applyFont="1" applyFill="1" applyBorder="1" applyAlignment="1">
      <alignment horizontal="center" vertical="center"/>
    </xf>
    <xf numFmtId="0" fontId="4" fillId="25" borderId="75" xfId="48" applyFont="1" applyFill="1" applyBorder="1" applyAlignment="1">
      <alignment horizontal="center" vertical="center"/>
    </xf>
    <xf numFmtId="0" fontId="4" fillId="25" borderId="64" xfId="48" applyFont="1" applyFill="1" applyBorder="1" applyAlignment="1">
      <alignment horizontal="center" vertical="center" wrapText="1"/>
    </xf>
    <xf numFmtId="0" fontId="4" fillId="25" borderId="11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/>
    </xf>
    <xf numFmtId="0" fontId="4" fillId="25" borderId="63" xfId="48" applyFont="1" applyFill="1" applyBorder="1" applyAlignment="1">
      <alignment horizontal="center" vertical="center"/>
    </xf>
    <xf numFmtId="0" fontId="4" fillId="25" borderId="66" xfId="48" applyFont="1" applyFill="1" applyBorder="1" applyAlignment="1">
      <alignment horizontal="center" vertical="center"/>
    </xf>
    <xf numFmtId="0" fontId="4" fillId="25" borderId="67" xfId="48" applyFont="1" applyFill="1" applyBorder="1" applyAlignment="1">
      <alignment horizontal="center" vertical="center"/>
    </xf>
    <xf numFmtId="0" fontId="4" fillId="25" borderId="68" xfId="48" applyFont="1" applyFill="1" applyBorder="1" applyAlignment="1">
      <alignment horizontal="center" vertical="center"/>
    </xf>
    <xf numFmtId="0" fontId="4" fillId="25" borderId="30" xfId="48" applyFont="1" applyFill="1" applyBorder="1" applyAlignment="1">
      <alignment horizontal="center" vertical="center"/>
    </xf>
    <xf numFmtId="0" fontId="4" fillId="25" borderId="73" xfId="48" applyFont="1" applyFill="1" applyBorder="1" applyAlignment="1">
      <alignment horizontal="center" vertical="center" wrapText="1"/>
    </xf>
    <xf numFmtId="0" fontId="4" fillId="25" borderId="38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 wrapText="1"/>
    </xf>
    <xf numFmtId="0" fontId="4" fillId="25" borderId="37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 wrapText="1"/>
    </xf>
    <xf numFmtId="0" fontId="4" fillId="25" borderId="63" xfId="48" applyFont="1" applyFill="1" applyBorder="1" applyAlignment="1">
      <alignment horizontal="center" vertical="center" wrapText="1"/>
    </xf>
    <xf numFmtId="0" fontId="4" fillId="25" borderId="39" xfId="48" applyFont="1" applyFill="1" applyBorder="1" applyAlignment="1">
      <alignment horizontal="center" vertical="center" wrapText="1"/>
    </xf>
    <xf numFmtId="0" fontId="4" fillId="25" borderId="0" xfId="48" applyFont="1" applyFill="1" applyAlignment="1">
      <alignment horizontal="center" vertical="center" wrapText="1"/>
    </xf>
    <xf numFmtId="0" fontId="4" fillId="25" borderId="67" xfId="48" applyFont="1" applyFill="1" applyBorder="1" applyAlignment="1">
      <alignment horizontal="center" vertical="center" wrapText="1"/>
    </xf>
    <xf numFmtId="0" fontId="4" fillId="25" borderId="68" xfId="48" applyFont="1" applyFill="1" applyBorder="1" applyAlignment="1">
      <alignment horizontal="center" vertical="center" wrapText="1"/>
    </xf>
    <xf numFmtId="0" fontId="4" fillId="25" borderId="31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/>
    </xf>
    <xf numFmtId="0" fontId="4" fillId="25" borderId="37" xfId="48" applyFont="1" applyFill="1" applyBorder="1" applyAlignment="1">
      <alignment horizontal="center" vertical="center"/>
    </xf>
    <xf numFmtId="0" fontId="4" fillId="25" borderId="55" xfId="48" applyFont="1" applyFill="1" applyBorder="1" applyAlignment="1">
      <alignment horizontal="center" vertical="center" wrapText="1"/>
    </xf>
    <xf numFmtId="0" fontId="4" fillId="25" borderId="41" xfId="48" applyFont="1" applyFill="1" applyBorder="1" applyAlignment="1">
      <alignment horizontal="center" vertical="center" wrapText="1"/>
    </xf>
    <xf numFmtId="0" fontId="29" fillId="25" borderId="41" xfId="48" applyFont="1" applyFill="1" applyBorder="1" applyAlignment="1">
      <alignment horizontal="center" vertical="center" wrapText="1" shrinkToFit="1"/>
    </xf>
    <xf numFmtId="0" fontId="29" fillId="25" borderId="75" xfId="48" applyFont="1" applyFill="1" applyBorder="1" applyAlignment="1">
      <alignment horizontal="center" vertical="center" wrapText="1" shrinkToFit="1"/>
    </xf>
    <xf numFmtId="178" fontId="27" fillId="0" borderId="0" xfId="48" applyNumberFormat="1" applyFont="1" applyAlignment="1">
      <alignment horizontal="center" vertical="center" wrapText="1"/>
    </xf>
    <xf numFmtId="0" fontId="4" fillId="25" borderId="44" xfId="48" applyFont="1" applyFill="1" applyBorder="1" applyAlignment="1">
      <alignment horizontal="center" vertical="center" wrapText="1"/>
    </xf>
    <xf numFmtId="0" fontId="4" fillId="25" borderId="50" xfId="48" applyFont="1" applyFill="1" applyBorder="1" applyAlignment="1">
      <alignment horizontal="center" vertical="center"/>
    </xf>
    <xf numFmtId="0" fontId="4" fillId="25" borderId="52" xfId="48" applyFont="1" applyFill="1" applyBorder="1" applyAlignment="1">
      <alignment horizontal="center" vertical="center"/>
    </xf>
    <xf numFmtId="0" fontId="29" fillId="25" borderId="63" xfId="48" applyFont="1" applyFill="1" applyBorder="1" applyAlignment="1">
      <alignment horizontal="center" vertical="center"/>
    </xf>
    <xf numFmtId="0" fontId="29" fillId="25" borderId="66" xfId="48" applyFont="1" applyFill="1" applyBorder="1" applyAlignment="1">
      <alignment horizontal="center" vertical="center"/>
    </xf>
    <xf numFmtId="0" fontId="29" fillId="25" borderId="68" xfId="48" applyFont="1" applyFill="1" applyBorder="1" applyAlignment="1">
      <alignment horizontal="center" vertical="center"/>
    </xf>
    <xf numFmtId="0" fontId="29" fillId="25" borderId="30" xfId="48" applyFont="1" applyFill="1" applyBorder="1" applyAlignment="1">
      <alignment horizontal="center" vertical="center"/>
    </xf>
    <xf numFmtId="0" fontId="29" fillId="25" borderId="69" xfId="48" applyFont="1" applyFill="1" applyBorder="1" applyAlignment="1">
      <alignment horizontal="center" vertical="center" wrapText="1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5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9" fillId="25" borderId="65" xfId="48" applyFont="1" applyFill="1" applyBorder="1" applyAlignment="1">
      <alignment horizontal="center" vertical="center" wrapText="1"/>
    </xf>
    <xf numFmtId="178" fontId="29" fillId="25" borderId="39" xfId="48" applyNumberFormat="1" applyFont="1" applyFill="1" applyBorder="1" applyAlignment="1">
      <alignment horizontal="center" vertical="center" wrapText="1"/>
    </xf>
    <xf numFmtId="0" fontId="29" fillId="25" borderId="63" xfId="48" applyFont="1" applyFill="1" applyBorder="1" applyAlignment="1">
      <alignment horizontal="center" vertical="center" wrapText="1"/>
    </xf>
    <xf numFmtId="0" fontId="29" fillId="25" borderId="64" xfId="48" applyFont="1" applyFill="1" applyBorder="1" applyAlignment="1">
      <alignment horizontal="center" vertical="center" wrapText="1"/>
    </xf>
    <xf numFmtId="0" fontId="29" fillId="25" borderId="39" xfId="48" applyFont="1" applyFill="1" applyBorder="1" applyAlignment="1">
      <alignment horizontal="center" vertical="center" wrapText="1"/>
    </xf>
    <xf numFmtId="0" fontId="29" fillId="25" borderId="0" xfId="48" applyFont="1" applyFill="1" applyAlignment="1">
      <alignment horizontal="center" vertical="center" wrapText="1"/>
    </xf>
    <xf numFmtId="0" fontId="29" fillId="25" borderId="11" xfId="48" applyFont="1" applyFill="1" applyBorder="1" applyAlignment="1">
      <alignment horizontal="center" vertical="center" wrapText="1"/>
    </xf>
    <xf numFmtId="0" fontId="29" fillId="25" borderId="67" xfId="48" applyFont="1" applyFill="1" applyBorder="1" applyAlignment="1">
      <alignment horizontal="center" vertical="center" wrapText="1"/>
    </xf>
    <xf numFmtId="0" fontId="29" fillId="25" borderId="68" xfId="48" applyFont="1" applyFill="1" applyBorder="1" applyAlignment="1">
      <alignment horizontal="center" vertical="center" wrapText="1"/>
    </xf>
    <xf numFmtId="0" fontId="29" fillId="25" borderId="31" xfId="48" applyFont="1" applyFill="1" applyBorder="1" applyAlignment="1">
      <alignment horizontal="center" vertical="center" wrapText="1"/>
    </xf>
    <xf numFmtId="178" fontId="25" fillId="25" borderId="37" xfId="48" applyNumberFormat="1" applyFont="1" applyFill="1" applyBorder="1" applyAlignment="1">
      <alignment horizontal="center" vertical="center"/>
    </xf>
    <xf numFmtId="0" fontId="4" fillId="25" borderId="38" xfId="48" applyFont="1" applyFill="1" applyBorder="1" applyAlignment="1">
      <alignment horizontal="center" vertical="center"/>
    </xf>
    <xf numFmtId="0" fontId="4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/>
    </xf>
    <xf numFmtId="0" fontId="4" fillId="25" borderId="0" xfId="48" applyFont="1" applyFill="1" applyAlignment="1">
      <alignment horizontal="center" vertical="center"/>
    </xf>
    <xf numFmtId="178" fontId="27" fillId="0" borderId="0" xfId="48" applyNumberFormat="1" applyFont="1" applyAlignment="1">
      <alignment horizontal="center" vertical="center"/>
    </xf>
    <xf numFmtId="0" fontId="4" fillId="25" borderId="43" xfId="48" applyFont="1" applyFill="1" applyBorder="1" applyAlignment="1">
      <alignment horizontal="center" vertical="center"/>
    </xf>
    <xf numFmtId="0" fontId="4" fillId="25" borderId="45" xfId="48" applyFont="1" applyFill="1" applyBorder="1" applyAlignment="1">
      <alignment horizontal="center"/>
    </xf>
    <xf numFmtId="0" fontId="4" fillId="25" borderId="46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 vertical="center" wrapText="1"/>
    </xf>
    <xf numFmtId="0" fontId="4" fillId="25" borderId="32" xfId="48" applyFont="1" applyFill="1" applyBorder="1" applyAlignment="1">
      <alignment horizontal="center" vertical="center" wrapText="1"/>
    </xf>
    <xf numFmtId="0" fontId="4" fillId="25" borderId="35" xfId="48" applyFont="1" applyFill="1" applyBorder="1" applyAlignment="1">
      <alignment horizontal="center" vertical="center" wrapText="1"/>
    </xf>
    <xf numFmtId="0" fontId="4" fillId="25" borderId="44" xfId="48" applyFont="1" applyFill="1" applyBorder="1" applyAlignment="1">
      <alignment horizontal="center" vertical="center"/>
    </xf>
    <xf numFmtId="0" fontId="4" fillId="25" borderId="35" xfId="48" applyFont="1" applyFill="1" applyBorder="1" applyAlignment="1">
      <alignment horizontal="center" vertical="center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34" xr:uid="{00000000-0005-0000-0000-000021000000}"/>
    <cellStyle name="桁区切り 3" xfId="35" xr:uid="{00000000-0005-0000-0000-000022000000}"/>
    <cellStyle name="桁区切り 4" xfId="36" xr:uid="{00000000-0005-0000-0000-000023000000}"/>
    <cellStyle name="桁区切り 5" xfId="54" xr:uid="{4D64E6D4-6030-4E01-860E-4842F4C06A3F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通貨 2" xfId="44" xr:uid="{00000000-0005-0000-0000-00002B000000}"/>
    <cellStyle name="入力 2" xfId="45" xr:uid="{00000000-0005-0000-0000-00002C000000}"/>
    <cellStyle name="標準" xfId="0" builtinId="0"/>
    <cellStyle name="標準 2" xfId="53" xr:uid="{1EFF6673-7206-4326-80AB-9D9866490E7F}"/>
    <cellStyle name="標準 3" xfId="55" xr:uid="{018F87C1-0633-4615-AE89-46BC2BA8C9CA}"/>
    <cellStyle name="標準_H13施行状況調査外注仕様書" xfId="46" xr:uid="{00000000-0005-0000-0000-00002E000000}"/>
    <cellStyle name="標準_概要版図表" xfId="52" xr:uid="{00000000-0005-0000-0000-00002F000000}"/>
    <cellStyle name="標準_表１：ばい煙発生施設の届出状況" xfId="47" xr:uid="{00000000-0005-0000-0000-000030000000}"/>
    <cellStyle name="標準_表１３：揮発性有機化合物排出施設の届出状況" xfId="51" xr:uid="{00000000-0005-0000-0000-000031000000}"/>
    <cellStyle name="標準_表２：一般粉じん発生施設の届出状況" xfId="48" xr:uid="{00000000-0005-0000-0000-000032000000}"/>
    <cellStyle name="未定義" xfId="49" xr:uid="{00000000-0005-0000-0000-000033000000}"/>
    <cellStyle name="良い 2" xfId="50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D18"/>
  <sheetViews>
    <sheetView showGridLines="0" tabSelected="1" view="pageBreakPreview" zoomScale="85" zoomScaleNormal="100" zoomScaleSheetLayoutView="85" workbookViewId="0">
      <pane xSplit="3" ySplit="6" topLeftCell="M7" activePane="bottomRight" state="frozen"/>
      <selection pane="topRight" activeCell="D1" sqref="D1"/>
      <selection pane="bottomLeft" activeCell="A7" sqref="A7"/>
      <selection pane="bottomRight" activeCell="D13" sqref="D7:AB13"/>
    </sheetView>
  </sheetViews>
  <sheetFormatPr defaultRowHeight="12" x14ac:dyDescent="0.15"/>
  <cols>
    <col min="1" max="1" width="2.875" style="2" customWidth="1"/>
    <col min="2" max="2" width="7.5" style="2" customWidth="1"/>
    <col min="3" max="3" width="12" style="2" customWidth="1"/>
    <col min="4" max="5" width="8.875" style="2" bestFit="1" customWidth="1"/>
    <col min="6" max="8" width="7.875" style="2" customWidth="1"/>
    <col min="9" max="10" width="8.875" style="2" bestFit="1" customWidth="1"/>
    <col min="11" max="13" width="7.875" style="2" customWidth="1"/>
    <col min="14" max="15" width="8.875" style="2" bestFit="1" customWidth="1"/>
    <col min="16" max="16" width="7.875" style="2" bestFit="1" customWidth="1"/>
    <col min="17" max="17" width="7.875" style="2" customWidth="1"/>
    <col min="18" max="18" width="7.875" style="2" bestFit="1" customWidth="1"/>
    <col min="19" max="20" width="8.875" style="2" bestFit="1" customWidth="1"/>
    <col min="21" max="21" width="7.875" style="2" bestFit="1" customWidth="1"/>
    <col min="22" max="22" width="7.875" style="2" customWidth="1"/>
    <col min="23" max="23" width="7.875" style="2" bestFit="1" customWidth="1"/>
    <col min="24" max="25" width="8.875" style="2" customWidth="1"/>
    <col min="26" max="28" width="7.875" style="2" customWidth="1"/>
    <col min="29" max="29" width="8.875" style="2"/>
    <col min="30" max="30" width="8.5" style="2" customWidth="1"/>
    <col min="31" max="32" width="6.5" style="2" customWidth="1"/>
    <col min="33" max="33" width="7.5" style="2" customWidth="1"/>
    <col min="34" max="35" width="8.5" style="2" customWidth="1"/>
    <col min="36" max="37" width="6.5" style="2" customWidth="1"/>
    <col min="38" max="38" width="7.5" style="2" customWidth="1"/>
    <col min="39" max="40" width="8.5" style="2" customWidth="1"/>
    <col min="41" max="42" width="6.5" style="2" customWidth="1"/>
    <col min="43" max="43" width="7.5" style="2" customWidth="1"/>
    <col min="44" max="45" width="8.5" style="2" customWidth="1"/>
    <col min="46" max="47" width="6.5" style="2" customWidth="1"/>
    <col min="48" max="48" width="7.5" style="2" customWidth="1"/>
    <col min="49" max="50" width="8.5" style="2" customWidth="1"/>
    <col min="51" max="52" width="6.5" style="2" customWidth="1"/>
    <col min="53" max="53" width="7.5" style="2" customWidth="1"/>
    <col min="54" max="54" width="8.875" style="2"/>
    <col min="55" max="55" width="7.5" style="2" customWidth="1"/>
    <col min="56" max="56" width="11.375" style="2" customWidth="1"/>
    <col min="57" max="58" width="8.5" style="2" customWidth="1"/>
    <col min="59" max="60" width="6.5" style="2" customWidth="1"/>
    <col min="61" max="61" width="7.5" style="2" customWidth="1"/>
    <col min="62" max="63" width="8.5" style="2" customWidth="1"/>
    <col min="64" max="65" width="6.5" style="2" customWidth="1"/>
    <col min="66" max="66" width="7.5" style="2" customWidth="1"/>
    <col min="67" max="68" width="8.5" style="2" customWidth="1"/>
    <col min="69" max="70" width="6.5" style="2" customWidth="1"/>
    <col min="71" max="71" width="7.5" style="2" customWidth="1"/>
    <col min="72" max="73" width="8.5" style="2" customWidth="1"/>
    <col min="74" max="75" width="6.5" style="2" customWidth="1"/>
    <col min="76" max="76" width="7.5" style="2" customWidth="1"/>
    <col min="77" max="78" width="8.5" style="2" customWidth="1"/>
    <col min="79" max="80" width="6.5" style="2" customWidth="1"/>
    <col min="81" max="81" width="7.5" style="2" customWidth="1"/>
    <col min="82" max="253" width="8.875" style="2"/>
    <col min="254" max="254" width="2.875" style="2" customWidth="1"/>
    <col min="255" max="255" width="7.5" style="2" customWidth="1"/>
    <col min="256" max="256" width="12" style="2" customWidth="1"/>
    <col min="257" max="258" width="8.875" style="2" bestFit="1" customWidth="1"/>
    <col min="259" max="259" width="7.875" style="2" bestFit="1" customWidth="1"/>
    <col min="260" max="260" width="5.625" style="2" bestFit="1" customWidth="1"/>
    <col min="261" max="261" width="7.875" style="2" bestFit="1" customWidth="1"/>
    <col min="262" max="263" width="8.875" style="2" bestFit="1" customWidth="1"/>
    <col min="264" max="264" width="7.875" style="2" bestFit="1" customWidth="1"/>
    <col min="265" max="265" width="5.625" style="2" bestFit="1" customWidth="1"/>
    <col min="266" max="266" width="7.875" style="2" bestFit="1" customWidth="1"/>
    <col min="267" max="268" width="8.875" style="2" bestFit="1" customWidth="1"/>
    <col min="269" max="269" width="7.875" style="2" bestFit="1" customWidth="1"/>
    <col min="270" max="270" width="5.625" style="2" bestFit="1" customWidth="1"/>
    <col min="271" max="271" width="7.875" style="2" bestFit="1" customWidth="1"/>
    <col min="272" max="273" width="8.875" style="2" bestFit="1" customWidth="1"/>
    <col min="274" max="274" width="7.875" style="2" bestFit="1" customWidth="1"/>
    <col min="275" max="275" width="5.625" style="2" bestFit="1" customWidth="1"/>
    <col min="276" max="276" width="7.875" style="2" bestFit="1" customWidth="1"/>
    <col min="277" max="278" width="8.5" style="2" customWidth="1"/>
    <col min="279" max="279" width="7.375" style="2" customWidth="1"/>
    <col min="280" max="280" width="6.5" style="2" customWidth="1"/>
    <col min="281" max="281" width="7.5" style="2" customWidth="1"/>
    <col min="282" max="282" width="8.875" style="2"/>
    <col min="283" max="283" width="7.5" style="2" customWidth="1"/>
    <col min="284" max="284" width="11.375" style="2" customWidth="1"/>
    <col min="285" max="286" width="8.5" style="2" customWidth="1"/>
    <col min="287" max="288" width="6.5" style="2" customWidth="1"/>
    <col min="289" max="289" width="7.5" style="2" customWidth="1"/>
    <col min="290" max="291" width="8.5" style="2" customWidth="1"/>
    <col min="292" max="293" width="6.5" style="2" customWidth="1"/>
    <col min="294" max="294" width="7.5" style="2" customWidth="1"/>
    <col min="295" max="296" width="8.5" style="2" customWidth="1"/>
    <col min="297" max="298" width="6.5" style="2" customWidth="1"/>
    <col min="299" max="299" width="7.5" style="2" customWidth="1"/>
    <col min="300" max="301" width="8.5" style="2" customWidth="1"/>
    <col min="302" max="303" width="6.5" style="2" customWidth="1"/>
    <col min="304" max="304" width="7.5" style="2" customWidth="1"/>
    <col min="305" max="306" width="8.5" style="2" customWidth="1"/>
    <col min="307" max="308" width="6.5" style="2" customWidth="1"/>
    <col min="309" max="309" width="7.5" style="2" customWidth="1"/>
    <col min="310" max="310" width="8.875" style="2"/>
    <col min="311" max="311" width="7.5" style="2" customWidth="1"/>
    <col min="312" max="312" width="11.375" style="2" customWidth="1"/>
    <col min="313" max="314" width="8.5" style="2" customWidth="1"/>
    <col min="315" max="316" width="6.5" style="2" customWidth="1"/>
    <col min="317" max="317" width="7.5" style="2" customWidth="1"/>
    <col min="318" max="319" width="8.5" style="2" customWidth="1"/>
    <col min="320" max="321" width="6.5" style="2" customWidth="1"/>
    <col min="322" max="322" width="7.5" style="2" customWidth="1"/>
    <col min="323" max="324" width="8.5" style="2" customWidth="1"/>
    <col min="325" max="326" width="6.5" style="2" customWidth="1"/>
    <col min="327" max="327" width="7.5" style="2" customWidth="1"/>
    <col min="328" max="329" width="8.5" style="2" customWidth="1"/>
    <col min="330" max="331" width="6.5" style="2" customWidth="1"/>
    <col min="332" max="332" width="7.5" style="2" customWidth="1"/>
    <col min="333" max="334" width="8.5" style="2" customWidth="1"/>
    <col min="335" max="336" width="6.5" style="2" customWidth="1"/>
    <col min="337" max="337" width="7.5" style="2" customWidth="1"/>
    <col min="338" max="509" width="8.875" style="2"/>
    <col min="510" max="510" width="2.875" style="2" customWidth="1"/>
    <col min="511" max="511" width="7.5" style="2" customWidth="1"/>
    <col min="512" max="512" width="12" style="2" customWidth="1"/>
    <col min="513" max="514" width="8.875" style="2" bestFit="1" customWidth="1"/>
    <col min="515" max="515" width="7.875" style="2" bestFit="1" customWidth="1"/>
    <col min="516" max="516" width="5.625" style="2" bestFit="1" customWidth="1"/>
    <col min="517" max="517" width="7.875" style="2" bestFit="1" customWidth="1"/>
    <col min="518" max="519" width="8.875" style="2" bestFit="1" customWidth="1"/>
    <col min="520" max="520" width="7.875" style="2" bestFit="1" customWidth="1"/>
    <col min="521" max="521" width="5.625" style="2" bestFit="1" customWidth="1"/>
    <col min="522" max="522" width="7.875" style="2" bestFit="1" customWidth="1"/>
    <col min="523" max="524" width="8.875" style="2" bestFit="1" customWidth="1"/>
    <col min="525" max="525" width="7.875" style="2" bestFit="1" customWidth="1"/>
    <col min="526" max="526" width="5.625" style="2" bestFit="1" customWidth="1"/>
    <col min="527" max="527" width="7.875" style="2" bestFit="1" customWidth="1"/>
    <col min="528" max="529" width="8.875" style="2" bestFit="1" customWidth="1"/>
    <col min="530" max="530" width="7.875" style="2" bestFit="1" customWidth="1"/>
    <col min="531" max="531" width="5.625" style="2" bestFit="1" customWidth="1"/>
    <col min="532" max="532" width="7.875" style="2" bestFit="1" customWidth="1"/>
    <col min="533" max="534" width="8.5" style="2" customWidth="1"/>
    <col min="535" max="535" width="7.375" style="2" customWidth="1"/>
    <col min="536" max="536" width="6.5" style="2" customWidth="1"/>
    <col min="537" max="537" width="7.5" style="2" customWidth="1"/>
    <col min="538" max="538" width="8.875" style="2"/>
    <col min="539" max="539" width="7.5" style="2" customWidth="1"/>
    <col min="540" max="540" width="11.375" style="2" customWidth="1"/>
    <col min="541" max="542" width="8.5" style="2" customWidth="1"/>
    <col min="543" max="544" width="6.5" style="2" customWidth="1"/>
    <col min="545" max="545" width="7.5" style="2" customWidth="1"/>
    <col min="546" max="547" width="8.5" style="2" customWidth="1"/>
    <col min="548" max="549" width="6.5" style="2" customWidth="1"/>
    <col min="550" max="550" width="7.5" style="2" customWidth="1"/>
    <col min="551" max="552" width="8.5" style="2" customWidth="1"/>
    <col min="553" max="554" width="6.5" style="2" customWidth="1"/>
    <col min="555" max="555" width="7.5" style="2" customWidth="1"/>
    <col min="556" max="557" width="8.5" style="2" customWidth="1"/>
    <col min="558" max="559" width="6.5" style="2" customWidth="1"/>
    <col min="560" max="560" width="7.5" style="2" customWidth="1"/>
    <col min="561" max="562" width="8.5" style="2" customWidth="1"/>
    <col min="563" max="564" width="6.5" style="2" customWidth="1"/>
    <col min="565" max="565" width="7.5" style="2" customWidth="1"/>
    <col min="566" max="566" width="8.875" style="2"/>
    <col min="567" max="567" width="7.5" style="2" customWidth="1"/>
    <col min="568" max="568" width="11.375" style="2" customWidth="1"/>
    <col min="569" max="570" width="8.5" style="2" customWidth="1"/>
    <col min="571" max="572" width="6.5" style="2" customWidth="1"/>
    <col min="573" max="573" width="7.5" style="2" customWidth="1"/>
    <col min="574" max="575" width="8.5" style="2" customWidth="1"/>
    <col min="576" max="577" width="6.5" style="2" customWidth="1"/>
    <col min="578" max="578" width="7.5" style="2" customWidth="1"/>
    <col min="579" max="580" width="8.5" style="2" customWidth="1"/>
    <col min="581" max="582" width="6.5" style="2" customWidth="1"/>
    <col min="583" max="583" width="7.5" style="2" customWidth="1"/>
    <col min="584" max="585" width="8.5" style="2" customWidth="1"/>
    <col min="586" max="587" width="6.5" style="2" customWidth="1"/>
    <col min="588" max="588" width="7.5" style="2" customWidth="1"/>
    <col min="589" max="590" width="8.5" style="2" customWidth="1"/>
    <col min="591" max="592" width="6.5" style="2" customWidth="1"/>
    <col min="593" max="593" width="7.5" style="2" customWidth="1"/>
    <col min="594" max="765" width="8.875" style="2"/>
    <col min="766" max="766" width="2.875" style="2" customWidth="1"/>
    <col min="767" max="767" width="7.5" style="2" customWidth="1"/>
    <col min="768" max="768" width="12" style="2" customWidth="1"/>
    <col min="769" max="770" width="8.875" style="2" bestFit="1" customWidth="1"/>
    <col min="771" max="771" width="7.875" style="2" bestFit="1" customWidth="1"/>
    <col min="772" max="772" width="5.625" style="2" bestFit="1" customWidth="1"/>
    <col min="773" max="773" width="7.875" style="2" bestFit="1" customWidth="1"/>
    <col min="774" max="775" width="8.875" style="2" bestFit="1" customWidth="1"/>
    <col min="776" max="776" width="7.875" style="2" bestFit="1" customWidth="1"/>
    <col min="777" max="777" width="5.625" style="2" bestFit="1" customWidth="1"/>
    <col min="778" max="778" width="7.875" style="2" bestFit="1" customWidth="1"/>
    <col min="779" max="780" width="8.875" style="2" bestFit="1" customWidth="1"/>
    <col min="781" max="781" width="7.875" style="2" bestFit="1" customWidth="1"/>
    <col min="782" max="782" width="5.625" style="2" bestFit="1" customWidth="1"/>
    <col min="783" max="783" width="7.875" style="2" bestFit="1" customWidth="1"/>
    <col min="784" max="785" width="8.875" style="2" bestFit="1" customWidth="1"/>
    <col min="786" max="786" width="7.875" style="2" bestFit="1" customWidth="1"/>
    <col min="787" max="787" width="5.625" style="2" bestFit="1" customWidth="1"/>
    <col min="788" max="788" width="7.875" style="2" bestFit="1" customWidth="1"/>
    <col min="789" max="790" width="8.5" style="2" customWidth="1"/>
    <col min="791" max="791" width="7.375" style="2" customWidth="1"/>
    <col min="792" max="792" width="6.5" style="2" customWidth="1"/>
    <col min="793" max="793" width="7.5" style="2" customWidth="1"/>
    <col min="794" max="794" width="8.875" style="2"/>
    <col min="795" max="795" width="7.5" style="2" customWidth="1"/>
    <col min="796" max="796" width="11.375" style="2" customWidth="1"/>
    <col min="797" max="798" width="8.5" style="2" customWidth="1"/>
    <col min="799" max="800" width="6.5" style="2" customWidth="1"/>
    <col min="801" max="801" width="7.5" style="2" customWidth="1"/>
    <col min="802" max="803" width="8.5" style="2" customWidth="1"/>
    <col min="804" max="805" width="6.5" style="2" customWidth="1"/>
    <col min="806" max="806" width="7.5" style="2" customWidth="1"/>
    <col min="807" max="808" width="8.5" style="2" customWidth="1"/>
    <col min="809" max="810" width="6.5" style="2" customWidth="1"/>
    <col min="811" max="811" width="7.5" style="2" customWidth="1"/>
    <col min="812" max="813" width="8.5" style="2" customWidth="1"/>
    <col min="814" max="815" width="6.5" style="2" customWidth="1"/>
    <col min="816" max="816" width="7.5" style="2" customWidth="1"/>
    <col min="817" max="818" width="8.5" style="2" customWidth="1"/>
    <col min="819" max="820" width="6.5" style="2" customWidth="1"/>
    <col min="821" max="821" width="7.5" style="2" customWidth="1"/>
    <col min="822" max="822" width="8.875" style="2"/>
    <col min="823" max="823" width="7.5" style="2" customWidth="1"/>
    <col min="824" max="824" width="11.375" style="2" customWidth="1"/>
    <col min="825" max="826" width="8.5" style="2" customWidth="1"/>
    <col min="827" max="828" width="6.5" style="2" customWidth="1"/>
    <col min="829" max="829" width="7.5" style="2" customWidth="1"/>
    <col min="830" max="831" width="8.5" style="2" customWidth="1"/>
    <col min="832" max="833" width="6.5" style="2" customWidth="1"/>
    <col min="834" max="834" width="7.5" style="2" customWidth="1"/>
    <col min="835" max="836" width="8.5" style="2" customWidth="1"/>
    <col min="837" max="838" width="6.5" style="2" customWidth="1"/>
    <col min="839" max="839" width="7.5" style="2" customWidth="1"/>
    <col min="840" max="841" width="8.5" style="2" customWidth="1"/>
    <col min="842" max="843" width="6.5" style="2" customWidth="1"/>
    <col min="844" max="844" width="7.5" style="2" customWidth="1"/>
    <col min="845" max="846" width="8.5" style="2" customWidth="1"/>
    <col min="847" max="848" width="6.5" style="2" customWidth="1"/>
    <col min="849" max="849" width="7.5" style="2" customWidth="1"/>
    <col min="850" max="1021" width="8.875" style="2"/>
    <col min="1022" max="1022" width="2.875" style="2" customWidth="1"/>
    <col min="1023" max="1023" width="7.5" style="2" customWidth="1"/>
    <col min="1024" max="1024" width="12" style="2" customWidth="1"/>
    <col min="1025" max="1026" width="8.875" style="2" bestFit="1" customWidth="1"/>
    <col min="1027" max="1027" width="7.875" style="2" bestFit="1" customWidth="1"/>
    <col min="1028" max="1028" width="5.625" style="2" bestFit="1" customWidth="1"/>
    <col min="1029" max="1029" width="7.875" style="2" bestFit="1" customWidth="1"/>
    <col min="1030" max="1031" width="8.875" style="2" bestFit="1" customWidth="1"/>
    <col min="1032" max="1032" width="7.875" style="2" bestFit="1" customWidth="1"/>
    <col min="1033" max="1033" width="5.625" style="2" bestFit="1" customWidth="1"/>
    <col min="1034" max="1034" width="7.875" style="2" bestFit="1" customWidth="1"/>
    <col min="1035" max="1036" width="8.875" style="2" bestFit="1" customWidth="1"/>
    <col min="1037" max="1037" width="7.875" style="2" bestFit="1" customWidth="1"/>
    <col min="1038" max="1038" width="5.625" style="2" bestFit="1" customWidth="1"/>
    <col min="1039" max="1039" width="7.875" style="2" bestFit="1" customWidth="1"/>
    <col min="1040" max="1041" width="8.875" style="2" bestFit="1" customWidth="1"/>
    <col min="1042" max="1042" width="7.875" style="2" bestFit="1" customWidth="1"/>
    <col min="1043" max="1043" width="5.625" style="2" bestFit="1" customWidth="1"/>
    <col min="1044" max="1044" width="7.875" style="2" bestFit="1" customWidth="1"/>
    <col min="1045" max="1046" width="8.5" style="2" customWidth="1"/>
    <col min="1047" max="1047" width="7.375" style="2" customWidth="1"/>
    <col min="1048" max="1048" width="6.5" style="2" customWidth="1"/>
    <col min="1049" max="1049" width="7.5" style="2" customWidth="1"/>
    <col min="1050" max="1050" width="8.875" style="2"/>
    <col min="1051" max="1051" width="7.5" style="2" customWidth="1"/>
    <col min="1052" max="1052" width="11.375" style="2" customWidth="1"/>
    <col min="1053" max="1054" width="8.5" style="2" customWidth="1"/>
    <col min="1055" max="1056" width="6.5" style="2" customWidth="1"/>
    <col min="1057" max="1057" width="7.5" style="2" customWidth="1"/>
    <col min="1058" max="1059" width="8.5" style="2" customWidth="1"/>
    <col min="1060" max="1061" width="6.5" style="2" customWidth="1"/>
    <col min="1062" max="1062" width="7.5" style="2" customWidth="1"/>
    <col min="1063" max="1064" width="8.5" style="2" customWidth="1"/>
    <col min="1065" max="1066" width="6.5" style="2" customWidth="1"/>
    <col min="1067" max="1067" width="7.5" style="2" customWidth="1"/>
    <col min="1068" max="1069" width="8.5" style="2" customWidth="1"/>
    <col min="1070" max="1071" width="6.5" style="2" customWidth="1"/>
    <col min="1072" max="1072" width="7.5" style="2" customWidth="1"/>
    <col min="1073" max="1074" width="8.5" style="2" customWidth="1"/>
    <col min="1075" max="1076" width="6.5" style="2" customWidth="1"/>
    <col min="1077" max="1077" width="7.5" style="2" customWidth="1"/>
    <col min="1078" max="1078" width="8.875" style="2"/>
    <col min="1079" max="1079" width="7.5" style="2" customWidth="1"/>
    <col min="1080" max="1080" width="11.375" style="2" customWidth="1"/>
    <col min="1081" max="1082" width="8.5" style="2" customWidth="1"/>
    <col min="1083" max="1084" width="6.5" style="2" customWidth="1"/>
    <col min="1085" max="1085" width="7.5" style="2" customWidth="1"/>
    <col min="1086" max="1087" width="8.5" style="2" customWidth="1"/>
    <col min="1088" max="1089" width="6.5" style="2" customWidth="1"/>
    <col min="1090" max="1090" width="7.5" style="2" customWidth="1"/>
    <col min="1091" max="1092" width="8.5" style="2" customWidth="1"/>
    <col min="1093" max="1094" width="6.5" style="2" customWidth="1"/>
    <col min="1095" max="1095" width="7.5" style="2" customWidth="1"/>
    <col min="1096" max="1097" width="8.5" style="2" customWidth="1"/>
    <col min="1098" max="1099" width="6.5" style="2" customWidth="1"/>
    <col min="1100" max="1100" width="7.5" style="2" customWidth="1"/>
    <col min="1101" max="1102" width="8.5" style="2" customWidth="1"/>
    <col min="1103" max="1104" width="6.5" style="2" customWidth="1"/>
    <col min="1105" max="1105" width="7.5" style="2" customWidth="1"/>
    <col min="1106" max="1277" width="8.875" style="2"/>
    <col min="1278" max="1278" width="2.875" style="2" customWidth="1"/>
    <col min="1279" max="1279" width="7.5" style="2" customWidth="1"/>
    <col min="1280" max="1280" width="12" style="2" customWidth="1"/>
    <col min="1281" max="1282" width="8.875" style="2" bestFit="1" customWidth="1"/>
    <col min="1283" max="1283" width="7.875" style="2" bestFit="1" customWidth="1"/>
    <col min="1284" max="1284" width="5.625" style="2" bestFit="1" customWidth="1"/>
    <col min="1285" max="1285" width="7.875" style="2" bestFit="1" customWidth="1"/>
    <col min="1286" max="1287" width="8.875" style="2" bestFit="1" customWidth="1"/>
    <col min="1288" max="1288" width="7.875" style="2" bestFit="1" customWidth="1"/>
    <col min="1289" max="1289" width="5.625" style="2" bestFit="1" customWidth="1"/>
    <col min="1290" max="1290" width="7.875" style="2" bestFit="1" customWidth="1"/>
    <col min="1291" max="1292" width="8.875" style="2" bestFit="1" customWidth="1"/>
    <col min="1293" max="1293" width="7.875" style="2" bestFit="1" customWidth="1"/>
    <col min="1294" max="1294" width="5.625" style="2" bestFit="1" customWidth="1"/>
    <col min="1295" max="1295" width="7.875" style="2" bestFit="1" customWidth="1"/>
    <col min="1296" max="1297" width="8.875" style="2" bestFit="1" customWidth="1"/>
    <col min="1298" max="1298" width="7.875" style="2" bestFit="1" customWidth="1"/>
    <col min="1299" max="1299" width="5.625" style="2" bestFit="1" customWidth="1"/>
    <col min="1300" max="1300" width="7.875" style="2" bestFit="1" customWidth="1"/>
    <col min="1301" max="1302" width="8.5" style="2" customWidth="1"/>
    <col min="1303" max="1303" width="7.375" style="2" customWidth="1"/>
    <col min="1304" max="1304" width="6.5" style="2" customWidth="1"/>
    <col min="1305" max="1305" width="7.5" style="2" customWidth="1"/>
    <col min="1306" max="1306" width="8.875" style="2"/>
    <col min="1307" max="1307" width="7.5" style="2" customWidth="1"/>
    <col min="1308" max="1308" width="11.375" style="2" customWidth="1"/>
    <col min="1309" max="1310" width="8.5" style="2" customWidth="1"/>
    <col min="1311" max="1312" width="6.5" style="2" customWidth="1"/>
    <col min="1313" max="1313" width="7.5" style="2" customWidth="1"/>
    <col min="1314" max="1315" width="8.5" style="2" customWidth="1"/>
    <col min="1316" max="1317" width="6.5" style="2" customWidth="1"/>
    <col min="1318" max="1318" width="7.5" style="2" customWidth="1"/>
    <col min="1319" max="1320" width="8.5" style="2" customWidth="1"/>
    <col min="1321" max="1322" width="6.5" style="2" customWidth="1"/>
    <col min="1323" max="1323" width="7.5" style="2" customWidth="1"/>
    <col min="1324" max="1325" width="8.5" style="2" customWidth="1"/>
    <col min="1326" max="1327" width="6.5" style="2" customWidth="1"/>
    <col min="1328" max="1328" width="7.5" style="2" customWidth="1"/>
    <col min="1329" max="1330" width="8.5" style="2" customWidth="1"/>
    <col min="1331" max="1332" width="6.5" style="2" customWidth="1"/>
    <col min="1333" max="1333" width="7.5" style="2" customWidth="1"/>
    <col min="1334" max="1334" width="8.875" style="2"/>
    <col min="1335" max="1335" width="7.5" style="2" customWidth="1"/>
    <col min="1336" max="1336" width="11.375" style="2" customWidth="1"/>
    <col min="1337" max="1338" width="8.5" style="2" customWidth="1"/>
    <col min="1339" max="1340" width="6.5" style="2" customWidth="1"/>
    <col min="1341" max="1341" width="7.5" style="2" customWidth="1"/>
    <col min="1342" max="1343" width="8.5" style="2" customWidth="1"/>
    <col min="1344" max="1345" width="6.5" style="2" customWidth="1"/>
    <col min="1346" max="1346" width="7.5" style="2" customWidth="1"/>
    <col min="1347" max="1348" width="8.5" style="2" customWidth="1"/>
    <col min="1349" max="1350" width="6.5" style="2" customWidth="1"/>
    <col min="1351" max="1351" width="7.5" style="2" customWidth="1"/>
    <col min="1352" max="1353" width="8.5" style="2" customWidth="1"/>
    <col min="1354" max="1355" width="6.5" style="2" customWidth="1"/>
    <col min="1356" max="1356" width="7.5" style="2" customWidth="1"/>
    <col min="1357" max="1358" width="8.5" style="2" customWidth="1"/>
    <col min="1359" max="1360" width="6.5" style="2" customWidth="1"/>
    <col min="1361" max="1361" width="7.5" style="2" customWidth="1"/>
    <col min="1362" max="1533" width="8.875" style="2"/>
    <col min="1534" max="1534" width="2.875" style="2" customWidth="1"/>
    <col min="1535" max="1535" width="7.5" style="2" customWidth="1"/>
    <col min="1536" max="1536" width="12" style="2" customWidth="1"/>
    <col min="1537" max="1538" width="8.875" style="2" bestFit="1" customWidth="1"/>
    <col min="1539" max="1539" width="7.875" style="2" bestFit="1" customWidth="1"/>
    <col min="1540" max="1540" width="5.625" style="2" bestFit="1" customWidth="1"/>
    <col min="1541" max="1541" width="7.875" style="2" bestFit="1" customWidth="1"/>
    <col min="1542" max="1543" width="8.875" style="2" bestFit="1" customWidth="1"/>
    <col min="1544" max="1544" width="7.875" style="2" bestFit="1" customWidth="1"/>
    <col min="1545" max="1545" width="5.625" style="2" bestFit="1" customWidth="1"/>
    <col min="1546" max="1546" width="7.875" style="2" bestFit="1" customWidth="1"/>
    <col min="1547" max="1548" width="8.875" style="2" bestFit="1" customWidth="1"/>
    <col min="1549" max="1549" width="7.875" style="2" bestFit="1" customWidth="1"/>
    <col min="1550" max="1550" width="5.625" style="2" bestFit="1" customWidth="1"/>
    <col min="1551" max="1551" width="7.875" style="2" bestFit="1" customWidth="1"/>
    <col min="1552" max="1553" width="8.875" style="2" bestFit="1" customWidth="1"/>
    <col min="1554" max="1554" width="7.875" style="2" bestFit="1" customWidth="1"/>
    <col min="1555" max="1555" width="5.625" style="2" bestFit="1" customWidth="1"/>
    <col min="1556" max="1556" width="7.875" style="2" bestFit="1" customWidth="1"/>
    <col min="1557" max="1558" width="8.5" style="2" customWidth="1"/>
    <col min="1559" max="1559" width="7.375" style="2" customWidth="1"/>
    <col min="1560" max="1560" width="6.5" style="2" customWidth="1"/>
    <col min="1561" max="1561" width="7.5" style="2" customWidth="1"/>
    <col min="1562" max="1562" width="8.875" style="2"/>
    <col min="1563" max="1563" width="7.5" style="2" customWidth="1"/>
    <col min="1564" max="1564" width="11.375" style="2" customWidth="1"/>
    <col min="1565" max="1566" width="8.5" style="2" customWidth="1"/>
    <col min="1567" max="1568" width="6.5" style="2" customWidth="1"/>
    <col min="1569" max="1569" width="7.5" style="2" customWidth="1"/>
    <col min="1570" max="1571" width="8.5" style="2" customWidth="1"/>
    <col min="1572" max="1573" width="6.5" style="2" customWidth="1"/>
    <col min="1574" max="1574" width="7.5" style="2" customWidth="1"/>
    <col min="1575" max="1576" width="8.5" style="2" customWidth="1"/>
    <col min="1577" max="1578" width="6.5" style="2" customWidth="1"/>
    <col min="1579" max="1579" width="7.5" style="2" customWidth="1"/>
    <col min="1580" max="1581" width="8.5" style="2" customWidth="1"/>
    <col min="1582" max="1583" width="6.5" style="2" customWidth="1"/>
    <col min="1584" max="1584" width="7.5" style="2" customWidth="1"/>
    <col min="1585" max="1586" width="8.5" style="2" customWidth="1"/>
    <col min="1587" max="1588" width="6.5" style="2" customWidth="1"/>
    <col min="1589" max="1589" width="7.5" style="2" customWidth="1"/>
    <col min="1590" max="1590" width="8.875" style="2"/>
    <col min="1591" max="1591" width="7.5" style="2" customWidth="1"/>
    <col min="1592" max="1592" width="11.375" style="2" customWidth="1"/>
    <col min="1593" max="1594" width="8.5" style="2" customWidth="1"/>
    <col min="1595" max="1596" width="6.5" style="2" customWidth="1"/>
    <col min="1597" max="1597" width="7.5" style="2" customWidth="1"/>
    <col min="1598" max="1599" width="8.5" style="2" customWidth="1"/>
    <col min="1600" max="1601" width="6.5" style="2" customWidth="1"/>
    <col min="1602" max="1602" width="7.5" style="2" customWidth="1"/>
    <col min="1603" max="1604" width="8.5" style="2" customWidth="1"/>
    <col min="1605" max="1606" width="6.5" style="2" customWidth="1"/>
    <col min="1607" max="1607" width="7.5" style="2" customWidth="1"/>
    <col min="1608" max="1609" width="8.5" style="2" customWidth="1"/>
    <col min="1610" max="1611" width="6.5" style="2" customWidth="1"/>
    <col min="1612" max="1612" width="7.5" style="2" customWidth="1"/>
    <col min="1613" max="1614" width="8.5" style="2" customWidth="1"/>
    <col min="1615" max="1616" width="6.5" style="2" customWidth="1"/>
    <col min="1617" max="1617" width="7.5" style="2" customWidth="1"/>
    <col min="1618" max="1789" width="8.875" style="2"/>
    <col min="1790" max="1790" width="2.875" style="2" customWidth="1"/>
    <col min="1791" max="1791" width="7.5" style="2" customWidth="1"/>
    <col min="1792" max="1792" width="12" style="2" customWidth="1"/>
    <col min="1793" max="1794" width="8.875" style="2" bestFit="1" customWidth="1"/>
    <col min="1795" max="1795" width="7.875" style="2" bestFit="1" customWidth="1"/>
    <col min="1796" max="1796" width="5.625" style="2" bestFit="1" customWidth="1"/>
    <col min="1797" max="1797" width="7.875" style="2" bestFit="1" customWidth="1"/>
    <col min="1798" max="1799" width="8.875" style="2" bestFit="1" customWidth="1"/>
    <col min="1800" max="1800" width="7.875" style="2" bestFit="1" customWidth="1"/>
    <col min="1801" max="1801" width="5.625" style="2" bestFit="1" customWidth="1"/>
    <col min="1802" max="1802" width="7.875" style="2" bestFit="1" customWidth="1"/>
    <col min="1803" max="1804" width="8.875" style="2" bestFit="1" customWidth="1"/>
    <col min="1805" max="1805" width="7.875" style="2" bestFit="1" customWidth="1"/>
    <col min="1806" max="1806" width="5.625" style="2" bestFit="1" customWidth="1"/>
    <col min="1807" max="1807" width="7.875" style="2" bestFit="1" customWidth="1"/>
    <col min="1808" max="1809" width="8.875" style="2" bestFit="1" customWidth="1"/>
    <col min="1810" max="1810" width="7.875" style="2" bestFit="1" customWidth="1"/>
    <col min="1811" max="1811" width="5.625" style="2" bestFit="1" customWidth="1"/>
    <col min="1812" max="1812" width="7.875" style="2" bestFit="1" customWidth="1"/>
    <col min="1813" max="1814" width="8.5" style="2" customWidth="1"/>
    <col min="1815" max="1815" width="7.375" style="2" customWidth="1"/>
    <col min="1816" max="1816" width="6.5" style="2" customWidth="1"/>
    <col min="1817" max="1817" width="7.5" style="2" customWidth="1"/>
    <col min="1818" max="1818" width="8.875" style="2"/>
    <col min="1819" max="1819" width="7.5" style="2" customWidth="1"/>
    <col min="1820" max="1820" width="11.375" style="2" customWidth="1"/>
    <col min="1821" max="1822" width="8.5" style="2" customWidth="1"/>
    <col min="1823" max="1824" width="6.5" style="2" customWidth="1"/>
    <col min="1825" max="1825" width="7.5" style="2" customWidth="1"/>
    <col min="1826" max="1827" width="8.5" style="2" customWidth="1"/>
    <col min="1828" max="1829" width="6.5" style="2" customWidth="1"/>
    <col min="1830" max="1830" width="7.5" style="2" customWidth="1"/>
    <col min="1831" max="1832" width="8.5" style="2" customWidth="1"/>
    <col min="1833" max="1834" width="6.5" style="2" customWidth="1"/>
    <col min="1835" max="1835" width="7.5" style="2" customWidth="1"/>
    <col min="1836" max="1837" width="8.5" style="2" customWidth="1"/>
    <col min="1838" max="1839" width="6.5" style="2" customWidth="1"/>
    <col min="1840" max="1840" width="7.5" style="2" customWidth="1"/>
    <col min="1841" max="1842" width="8.5" style="2" customWidth="1"/>
    <col min="1843" max="1844" width="6.5" style="2" customWidth="1"/>
    <col min="1845" max="1845" width="7.5" style="2" customWidth="1"/>
    <col min="1846" max="1846" width="8.875" style="2"/>
    <col min="1847" max="1847" width="7.5" style="2" customWidth="1"/>
    <col min="1848" max="1848" width="11.375" style="2" customWidth="1"/>
    <col min="1849" max="1850" width="8.5" style="2" customWidth="1"/>
    <col min="1851" max="1852" width="6.5" style="2" customWidth="1"/>
    <col min="1853" max="1853" width="7.5" style="2" customWidth="1"/>
    <col min="1854" max="1855" width="8.5" style="2" customWidth="1"/>
    <col min="1856" max="1857" width="6.5" style="2" customWidth="1"/>
    <col min="1858" max="1858" width="7.5" style="2" customWidth="1"/>
    <col min="1859" max="1860" width="8.5" style="2" customWidth="1"/>
    <col min="1861" max="1862" width="6.5" style="2" customWidth="1"/>
    <col min="1863" max="1863" width="7.5" style="2" customWidth="1"/>
    <col min="1864" max="1865" width="8.5" style="2" customWidth="1"/>
    <col min="1866" max="1867" width="6.5" style="2" customWidth="1"/>
    <col min="1868" max="1868" width="7.5" style="2" customWidth="1"/>
    <col min="1869" max="1870" width="8.5" style="2" customWidth="1"/>
    <col min="1871" max="1872" width="6.5" style="2" customWidth="1"/>
    <col min="1873" max="1873" width="7.5" style="2" customWidth="1"/>
    <col min="1874" max="2045" width="8.875" style="2"/>
    <col min="2046" max="2046" width="2.875" style="2" customWidth="1"/>
    <col min="2047" max="2047" width="7.5" style="2" customWidth="1"/>
    <col min="2048" max="2048" width="12" style="2" customWidth="1"/>
    <col min="2049" max="2050" width="8.875" style="2" bestFit="1" customWidth="1"/>
    <col min="2051" max="2051" width="7.875" style="2" bestFit="1" customWidth="1"/>
    <col min="2052" max="2052" width="5.625" style="2" bestFit="1" customWidth="1"/>
    <col min="2053" max="2053" width="7.875" style="2" bestFit="1" customWidth="1"/>
    <col min="2054" max="2055" width="8.875" style="2" bestFit="1" customWidth="1"/>
    <col min="2056" max="2056" width="7.875" style="2" bestFit="1" customWidth="1"/>
    <col min="2057" max="2057" width="5.625" style="2" bestFit="1" customWidth="1"/>
    <col min="2058" max="2058" width="7.875" style="2" bestFit="1" customWidth="1"/>
    <col min="2059" max="2060" width="8.875" style="2" bestFit="1" customWidth="1"/>
    <col min="2061" max="2061" width="7.875" style="2" bestFit="1" customWidth="1"/>
    <col min="2062" max="2062" width="5.625" style="2" bestFit="1" customWidth="1"/>
    <col min="2063" max="2063" width="7.875" style="2" bestFit="1" customWidth="1"/>
    <col min="2064" max="2065" width="8.875" style="2" bestFit="1" customWidth="1"/>
    <col min="2066" max="2066" width="7.875" style="2" bestFit="1" customWidth="1"/>
    <col min="2067" max="2067" width="5.625" style="2" bestFit="1" customWidth="1"/>
    <col min="2068" max="2068" width="7.875" style="2" bestFit="1" customWidth="1"/>
    <col min="2069" max="2070" width="8.5" style="2" customWidth="1"/>
    <col min="2071" max="2071" width="7.375" style="2" customWidth="1"/>
    <col min="2072" max="2072" width="6.5" style="2" customWidth="1"/>
    <col min="2073" max="2073" width="7.5" style="2" customWidth="1"/>
    <col min="2074" max="2074" width="8.875" style="2"/>
    <col min="2075" max="2075" width="7.5" style="2" customWidth="1"/>
    <col min="2076" max="2076" width="11.375" style="2" customWidth="1"/>
    <col min="2077" max="2078" width="8.5" style="2" customWidth="1"/>
    <col min="2079" max="2080" width="6.5" style="2" customWidth="1"/>
    <col min="2081" max="2081" width="7.5" style="2" customWidth="1"/>
    <col min="2082" max="2083" width="8.5" style="2" customWidth="1"/>
    <col min="2084" max="2085" width="6.5" style="2" customWidth="1"/>
    <col min="2086" max="2086" width="7.5" style="2" customWidth="1"/>
    <col min="2087" max="2088" width="8.5" style="2" customWidth="1"/>
    <col min="2089" max="2090" width="6.5" style="2" customWidth="1"/>
    <col min="2091" max="2091" width="7.5" style="2" customWidth="1"/>
    <col min="2092" max="2093" width="8.5" style="2" customWidth="1"/>
    <col min="2094" max="2095" width="6.5" style="2" customWidth="1"/>
    <col min="2096" max="2096" width="7.5" style="2" customWidth="1"/>
    <col min="2097" max="2098" width="8.5" style="2" customWidth="1"/>
    <col min="2099" max="2100" width="6.5" style="2" customWidth="1"/>
    <col min="2101" max="2101" width="7.5" style="2" customWidth="1"/>
    <col min="2102" max="2102" width="8.875" style="2"/>
    <col min="2103" max="2103" width="7.5" style="2" customWidth="1"/>
    <col min="2104" max="2104" width="11.375" style="2" customWidth="1"/>
    <col min="2105" max="2106" width="8.5" style="2" customWidth="1"/>
    <col min="2107" max="2108" width="6.5" style="2" customWidth="1"/>
    <col min="2109" max="2109" width="7.5" style="2" customWidth="1"/>
    <col min="2110" max="2111" width="8.5" style="2" customWidth="1"/>
    <col min="2112" max="2113" width="6.5" style="2" customWidth="1"/>
    <col min="2114" max="2114" width="7.5" style="2" customWidth="1"/>
    <col min="2115" max="2116" width="8.5" style="2" customWidth="1"/>
    <col min="2117" max="2118" width="6.5" style="2" customWidth="1"/>
    <col min="2119" max="2119" width="7.5" style="2" customWidth="1"/>
    <col min="2120" max="2121" width="8.5" style="2" customWidth="1"/>
    <col min="2122" max="2123" width="6.5" style="2" customWidth="1"/>
    <col min="2124" max="2124" width="7.5" style="2" customWidth="1"/>
    <col min="2125" max="2126" width="8.5" style="2" customWidth="1"/>
    <col min="2127" max="2128" width="6.5" style="2" customWidth="1"/>
    <col min="2129" max="2129" width="7.5" style="2" customWidth="1"/>
    <col min="2130" max="2301" width="8.875" style="2"/>
    <col min="2302" max="2302" width="2.875" style="2" customWidth="1"/>
    <col min="2303" max="2303" width="7.5" style="2" customWidth="1"/>
    <col min="2304" max="2304" width="12" style="2" customWidth="1"/>
    <col min="2305" max="2306" width="8.875" style="2" bestFit="1" customWidth="1"/>
    <col min="2307" max="2307" width="7.875" style="2" bestFit="1" customWidth="1"/>
    <col min="2308" max="2308" width="5.625" style="2" bestFit="1" customWidth="1"/>
    <col min="2309" max="2309" width="7.875" style="2" bestFit="1" customWidth="1"/>
    <col min="2310" max="2311" width="8.875" style="2" bestFit="1" customWidth="1"/>
    <col min="2312" max="2312" width="7.875" style="2" bestFit="1" customWidth="1"/>
    <col min="2313" max="2313" width="5.625" style="2" bestFit="1" customWidth="1"/>
    <col min="2314" max="2314" width="7.875" style="2" bestFit="1" customWidth="1"/>
    <col min="2315" max="2316" width="8.875" style="2" bestFit="1" customWidth="1"/>
    <col min="2317" max="2317" width="7.875" style="2" bestFit="1" customWidth="1"/>
    <col min="2318" max="2318" width="5.625" style="2" bestFit="1" customWidth="1"/>
    <col min="2319" max="2319" width="7.875" style="2" bestFit="1" customWidth="1"/>
    <col min="2320" max="2321" width="8.875" style="2" bestFit="1" customWidth="1"/>
    <col min="2322" max="2322" width="7.875" style="2" bestFit="1" customWidth="1"/>
    <col min="2323" max="2323" width="5.625" style="2" bestFit="1" customWidth="1"/>
    <col min="2324" max="2324" width="7.875" style="2" bestFit="1" customWidth="1"/>
    <col min="2325" max="2326" width="8.5" style="2" customWidth="1"/>
    <col min="2327" max="2327" width="7.375" style="2" customWidth="1"/>
    <col min="2328" max="2328" width="6.5" style="2" customWidth="1"/>
    <col min="2329" max="2329" width="7.5" style="2" customWidth="1"/>
    <col min="2330" max="2330" width="8.875" style="2"/>
    <col min="2331" max="2331" width="7.5" style="2" customWidth="1"/>
    <col min="2332" max="2332" width="11.375" style="2" customWidth="1"/>
    <col min="2333" max="2334" width="8.5" style="2" customWidth="1"/>
    <col min="2335" max="2336" width="6.5" style="2" customWidth="1"/>
    <col min="2337" max="2337" width="7.5" style="2" customWidth="1"/>
    <col min="2338" max="2339" width="8.5" style="2" customWidth="1"/>
    <col min="2340" max="2341" width="6.5" style="2" customWidth="1"/>
    <col min="2342" max="2342" width="7.5" style="2" customWidth="1"/>
    <col min="2343" max="2344" width="8.5" style="2" customWidth="1"/>
    <col min="2345" max="2346" width="6.5" style="2" customWidth="1"/>
    <col min="2347" max="2347" width="7.5" style="2" customWidth="1"/>
    <col min="2348" max="2349" width="8.5" style="2" customWidth="1"/>
    <col min="2350" max="2351" width="6.5" style="2" customWidth="1"/>
    <col min="2352" max="2352" width="7.5" style="2" customWidth="1"/>
    <col min="2353" max="2354" width="8.5" style="2" customWidth="1"/>
    <col min="2355" max="2356" width="6.5" style="2" customWidth="1"/>
    <col min="2357" max="2357" width="7.5" style="2" customWidth="1"/>
    <col min="2358" max="2358" width="8.875" style="2"/>
    <col min="2359" max="2359" width="7.5" style="2" customWidth="1"/>
    <col min="2360" max="2360" width="11.375" style="2" customWidth="1"/>
    <col min="2361" max="2362" width="8.5" style="2" customWidth="1"/>
    <col min="2363" max="2364" width="6.5" style="2" customWidth="1"/>
    <col min="2365" max="2365" width="7.5" style="2" customWidth="1"/>
    <col min="2366" max="2367" width="8.5" style="2" customWidth="1"/>
    <col min="2368" max="2369" width="6.5" style="2" customWidth="1"/>
    <col min="2370" max="2370" width="7.5" style="2" customWidth="1"/>
    <col min="2371" max="2372" width="8.5" style="2" customWidth="1"/>
    <col min="2373" max="2374" width="6.5" style="2" customWidth="1"/>
    <col min="2375" max="2375" width="7.5" style="2" customWidth="1"/>
    <col min="2376" max="2377" width="8.5" style="2" customWidth="1"/>
    <col min="2378" max="2379" width="6.5" style="2" customWidth="1"/>
    <col min="2380" max="2380" width="7.5" style="2" customWidth="1"/>
    <col min="2381" max="2382" width="8.5" style="2" customWidth="1"/>
    <col min="2383" max="2384" width="6.5" style="2" customWidth="1"/>
    <col min="2385" max="2385" width="7.5" style="2" customWidth="1"/>
    <col min="2386" max="2557" width="8.875" style="2"/>
    <col min="2558" max="2558" width="2.875" style="2" customWidth="1"/>
    <col min="2559" max="2559" width="7.5" style="2" customWidth="1"/>
    <col min="2560" max="2560" width="12" style="2" customWidth="1"/>
    <col min="2561" max="2562" width="8.875" style="2" bestFit="1" customWidth="1"/>
    <col min="2563" max="2563" width="7.875" style="2" bestFit="1" customWidth="1"/>
    <col min="2564" max="2564" width="5.625" style="2" bestFit="1" customWidth="1"/>
    <col min="2565" max="2565" width="7.875" style="2" bestFit="1" customWidth="1"/>
    <col min="2566" max="2567" width="8.875" style="2" bestFit="1" customWidth="1"/>
    <col min="2568" max="2568" width="7.875" style="2" bestFit="1" customWidth="1"/>
    <col min="2569" max="2569" width="5.625" style="2" bestFit="1" customWidth="1"/>
    <col min="2570" max="2570" width="7.875" style="2" bestFit="1" customWidth="1"/>
    <col min="2571" max="2572" width="8.875" style="2" bestFit="1" customWidth="1"/>
    <col min="2573" max="2573" width="7.875" style="2" bestFit="1" customWidth="1"/>
    <col min="2574" max="2574" width="5.625" style="2" bestFit="1" customWidth="1"/>
    <col min="2575" max="2575" width="7.875" style="2" bestFit="1" customWidth="1"/>
    <col min="2576" max="2577" width="8.875" style="2" bestFit="1" customWidth="1"/>
    <col min="2578" max="2578" width="7.875" style="2" bestFit="1" customWidth="1"/>
    <col min="2579" max="2579" width="5.625" style="2" bestFit="1" customWidth="1"/>
    <col min="2580" max="2580" width="7.875" style="2" bestFit="1" customWidth="1"/>
    <col min="2581" max="2582" width="8.5" style="2" customWidth="1"/>
    <col min="2583" max="2583" width="7.375" style="2" customWidth="1"/>
    <col min="2584" max="2584" width="6.5" style="2" customWidth="1"/>
    <col min="2585" max="2585" width="7.5" style="2" customWidth="1"/>
    <col min="2586" max="2586" width="8.875" style="2"/>
    <col min="2587" max="2587" width="7.5" style="2" customWidth="1"/>
    <col min="2588" max="2588" width="11.375" style="2" customWidth="1"/>
    <col min="2589" max="2590" width="8.5" style="2" customWidth="1"/>
    <col min="2591" max="2592" width="6.5" style="2" customWidth="1"/>
    <col min="2593" max="2593" width="7.5" style="2" customWidth="1"/>
    <col min="2594" max="2595" width="8.5" style="2" customWidth="1"/>
    <col min="2596" max="2597" width="6.5" style="2" customWidth="1"/>
    <col min="2598" max="2598" width="7.5" style="2" customWidth="1"/>
    <col min="2599" max="2600" width="8.5" style="2" customWidth="1"/>
    <col min="2601" max="2602" width="6.5" style="2" customWidth="1"/>
    <col min="2603" max="2603" width="7.5" style="2" customWidth="1"/>
    <col min="2604" max="2605" width="8.5" style="2" customWidth="1"/>
    <col min="2606" max="2607" width="6.5" style="2" customWidth="1"/>
    <col min="2608" max="2608" width="7.5" style="2" customWidth="1"/>
    <col min="2609" max="2610" width="8.5" style="2" customWidth="1"/>
    <col min="2611" max="2612" width="6.5" style="2" customWidth="1"/>
    <col min="2613" max="2613" width="7.5" style="2" customWidth="1"/>
    <col min="2614" max="2614" width="8.875" style="2"/>
    <col min="2615" max="2615" width="7.5" style="2" customWidth="1"/>
    <col min="2616" max="2616" width="11.375" style="2" customWidth="1"/>
    <col min="2617" max="2618" width="8.5" style="2" customWidth="1"/>
    <col min="2619" max="2620" width="6.5" style="2" customWidth="1"/>
    <col min="2621" max="2621" width="7.5" style="2" customWidth="1"/>
    <col min="2622" max="2623" width="8.5" style="2" customWidth="1"/>
    <col min="2624" max="2625" width="6.5" style="2" customWidth="1"/>
    <col min="2626" max="2626" width="7.5" style="2" customWidth="1"/>
    <col min="2627" max="2628" width="8.5" style="2" customWidth="1"/>
    <col min="2629" max="2630" width="6.5" style="2" customWidth="1"/>
    <col min="2631" max="2631" width="7.5" style="2" customWidth="1"/>
    <col min="2632" max="2633" width="8.5" style="2" customWidth="1"/>
    <col min="2634" max="2635" width="6.5" style="2" customWidth="1"/>
    <col min="2636" max="2636" width="7.5" style="2" customWidth="1"/>
    <col min="2637" max="2638" width="8.5" style="2" customWidth="1"/>
    <col min="2639" max="2640" width="6.5" style="2" customWidth="1"/>
    <col min="2641" max="2641" width="7.5" style="2" customWidth="1"/>
    <col min="2642" max="2813" width="8.875" style="2"/>
    <col min="2814" max="2814" width="2.875" style="2" customWidth="1"/>
    <col min="2815" max="2815" width="7.5" style="2" customWidth="1"/>
    <col min="2816" max="2816" width="12" style="2" customWidth="1"/>
    <col min="2817" max="2818" width="8.875" style="2" bestFit="1" customWidth="1"/>
    <col min="2819" max="2819" width="7.875" style="2" bestFit="1" customWidth="1"/>
    <col min="2820" max="2820" width="5.625" style="2" bestFit="1" customWidth="1"/>
    <col min="2821" max="2821" width="7.875" style="2" bestFit="1" customWidth="1"/>
    <col min="2822" max="2823" width="8.875" style="2" bestFit="1" customWidth="1"/>
    <col min="2824" max="2824" width="7.875" style="2" bestFit="1" customWidth="1"/>
    <col min="2825" max="2825" width="5.625" style="2" bestFit="1" customWidth="1"/>
    <col min="2826" max="2826" width="7.875" style="2" bestFit="1" customWidth="1"/>
    <col min="2827" max="2828" width="8.875" style="2" bestFit="1" customWidth="1"/>
    <col min="2829" max="2829" width="7.875" style="2" bestFit="1" customWidth="1"/>
    <col min="2830" max="2830" width="5.625" style="2" bestFit="1" customWidth="1"/>
    <col min="2831" max="2831" width="7.875" style="2" bestFit="1" customWidth="1"/>
    <col min="2832" max="2833" width="8.875" style="2" bestFit="1" customWidth="1"/>
    <col min="2834" max="2834" width="7.875" style="2" bestFit="1" customWidth="1"/>
    <col min="2835" max="2835" width="5.625" style="2" bestFit="1" customWidth="1"/>
    <col min="2836" max="2836" width="7.875" style="2" bestFit="1" customWidth="1"/>
    <col min="2837" max="2838" width="8.5" style="2" customWidth="1"/>
    <col min="2839" max="2839" width="7.375" style="2" customWidth="1"/>
    <col min="2840" max="2840" width="6.5" style="2" customWidth="1"/>
    <col min="2841" max="2841" width="7.5" style="2" customWidth="1"/>
    <col min="2842" max="2842" width="8.875" style="2"/>
    <col min="2843" max="2843" width="7.5" style="2" customWidth="1"/>
    <col min="2844" max="2844" width="11.375" style="2" customWidth="1"/>
    <col min="2845" max="2846" width="8.5" style="2" customWidth="1"/>
    <col min="2847" max="2848" width="6.5" style="2" customWidth="1"/>
    <col min="2849" max="2849" width="7.5" style="2" customWidth="1"/>
    <col min="2850" max="2851" width="8.5" style="2" customWidth="1"/>
    <col min="2852" max="2853" width="6.5" style="2" customWidth="1"/>
    <col min="2854" max="2854" width="7.5" style="2" customWidth="1"/>
    <col min="2855" max="2856" width="8.5" style="2" customWidth="1"/>
    <col min="2857" max="2858" width="6.5" style="2" customWidth="1"/>
    <col min="2859" max="2859" width="7.5" style="2" customWidth="1"/>
    <col min="2860" max="2861" width="8.5" style="2" customWidth="1"/>
    <col min="2862" max="2863" width="6.5" style="2" customWidth="1"/>
    <col min="2864" max="2864" width="7.5" style="2" customWidth="1"/>
    <col min="2865" max="2866" width="8.5" style="2" customWidth="1"/>
    <col min="2867" max="2868" width="6.5" style="2" customWidth="1"/>
    <col min="2869" max="2869" width="7.5" style="2" customWidth="1"/>
    <col min="2870" max="2870" width="8.875" style="2"/>
    <col min="2871" max="2871" width="7.5" style="2" customWidth="1"/>
    <col min="2872" max="2872" width="11.375" style="2" customWidth="1"/>
    <col min="2873" max="2874" width="8.5" style="2" customWidth="1"/>
    <col min="2875" max="2876" width="6.5" style="2" customWidth="1"/>
    <col min="2877" max="2877" width="7.5" style="2" customWidth="1"/>
    <col min="2878" max="2879" width="8.5" style="2" customWidth="1"/>
    <col min="2880" max="2881" width="6.5" style="2" customWidth="1"/>
    <col min="2882" max="2882" width="7.5" style="2" customWidth="1"/>
    <col min="2883" max="2884" width="8.5" style="2" customWidth="1"/>
    <col min="2885" max="2886" width="6.5" style="2" customWidth="1"/>
    <col min="2887" max="2887" width="7.5" style="2" customWidth="1"/>
    <col min="2888" max="2889" width="8.5" style="2" customWidth="1"/>
    <col min="2890" max="2891" width="6.5" style="2" customWidth="1"/>
    <col min="2892" max="2892" width="7.5" style="2" customWidth="1"/>
    <col min="2893" max="2894" width="8.5" style="2" customWidth="1"/>
    <col min="2895" max="2896" width="6.5" style="2" customWidth="1"/>
    <col min="2897" max="2897" width="7.5" style="2" customWidth="1"/>
    <col min="2898" max="3069" width="8.875" style="2"/>
    <col min="3070" max="3070" width="2.875" style="2" customWidth="1"/>
    <col min="3071" max="3071" width="7.5" style="2" customWidth="1"/>
    <col min="3072" max="3072" width="12" style="2" customWidth="1"/>
    <col min="3073" max="3074" width="8.875" style="2" bestFit="1" customWidth="1"/>
    <col min="3075" max="3075" width="7.875" style="2" bestFit="1" customWidth="1"/>
    <col min="3076" max="3076" width="5.625" style="2" bestFit="1" customWidth="1"/>
    <col min="3077" max="3077" width="7.875" style="2" bestFit="1" customWidth="1"/>
    <col min="3078" max="3079" width="8.875" style="2" bestFit="1" customWidth="1"/>
    <col min="3080" max="3080" width="7.875" style="2" bestFit="1" customWidth="1"/>
    <col min="3081" max="3081" width="5.625" style="2" bestFit="1" customWidth="1"/>
    <col min="3082" max="3082" width="7.875" style="2" bestFit="1" customWidth="1"/>
    <col min="3083" max="3084" width="8.875" style="2" bestFit="1" customWidth="1"/>
    <col min="3085" max="3085" width="7.875" style="2" bestFit="1" customWidth="1"/>
    <col min="3086" max="3086" width="5.625" style="2" bestFit="1" customWidth="1"/>
    <col min="3087" max="3087" width="7.875" style="2" bestFit="1" customWidth="1"/>
    <col min="3088" max="3089" width="8.875" style="2" bestFit="1" customWidth="1"/>
    <col min="3090" max="3090" width="7.875" style="2" bestFit="1" customWidth="1"/>
    <col min="3091" max="3091" width="5.625" style="2" bestFit="1" customWidth="1"/>
    <col min="3092" max="3092" width="7.875" style="2" bestFit="1" customWidth="1"/>
    <col min="3093" max="3094" width="8.5" style="2" customWidth="1"/>
    <col min="3095" max="3095" width="7.375" style="2" customWidth="1"/>
    <col min="3096" max="3096" width="6.5" style="2" customWidth="1"/>
    <col min="3097" max="3097" width="7.5" style="2" customWidth="1"/>
    <col min="3098" max="3098" width="8.875" style="2"/>
    <col min="3099" max="3099" width="7.5" style="2" customWidth="1"/>
    <col min="3100" max="3100" width="11.375" style="2" customWidth="1"/>
    <col min="3101" max="3102" width="8.5" style="2" customWidth="1"/>
    <col min="3103" max="3104" width="6.5" style="2" customWidth="1"/>
    <col min="3105" max="3105" width="7.5" style="2" customWidth="1"/>
    <col min="3106" max="3107" width="8.5" style="2" customWidth="1"/>
    <col min="3108" max="3109" width="6.5" style="2" customWidth="1"/>
    <col min="3110" max="3110" width="7.5" style="2" customWidth="1"/>
    <col min="3111" max="3112" width="8.5" style="2" customWidth="1"/>
    <col min="3113" max="3114" width="6.5" style="2" customWidth="1"/>
    <col min="3115" max="3115" width="7.5" style="2" customWidth="1"/>
    <col min="3116" max="3117" width="8.5" style="2" customWidth="1"/>
    <col min="3118" max="3119" width="6.5" style="2" customWidth="1"/>
    <col min="3120" max="3120" width="7.5" style="2" customWidth="1"/>
    <col min="3121" max="3122" width="8.5" style="2" customWidth="1"/>
    <col min="3123" max="3124" width="6.5" style="2" customWidth="1"/>
    <col min="3125" max="3125" width="7.5" style="2" customWidth="1"/>
    <col min="3126" max="3126" width="8.875" style="2"/>
    <col min="3127" max="3127" width="7.5" style="2" customWidth="1"/>
    <col min="3128" max="3128" width="11.375" style="2" customWidth="1"/>
    <col min="3129" max="3130" width="8.5" style="2" customWidth="1"/>
    <col min="3131" max="3132" width="6.5" style="2" customWidth="1"/>
    <col min="3133" max="3133" width="7.5" style="2" customWidth="1"/>
    <col min="3134" max="3135" width="8.5" style="2" customWidth="1"/>
    <col min="3136" max="3137" width="6.5" style="2" customWidth="1"/>
    <col min="3138" max="3138" width="7.5" style="2" customWidth="1"/>
    <col min="3139" max="3140" width="8.5" style="2" customWidth="1"/>
    <col min="3141" max="3142" width="6.5" style="2" customWidth="1"/>
    <col min="3143" max="3143" width="7.5" style="2" customWidth="1"/>
    <col min="3144" max="3145" width="8.5" style="2" customWidth="1"/>
    <col min="3146" max="3147" width="6.5" style="2" customWidth="1"/>
    <col min="3148" max="3148" width="7.5" style="2" customWidth="1"/>
    <col min="3149" max="3150" width="8.5" style="2" customWidth="1"/>
    <col min="3151" max="3152" width="6.5" style="2" customWidth="1"/>
    <col min="3153" max="3153" width="7.5" style="2" customWidth="1"/>
    <col min="3154" max="3325" width="8.875" style="2"/>
    <col min="3326" max="3326" width="2.875" style="2" customWidth="1"/>
    <col min="3327" max="3327" width="7.5" style="2" customWidth="1"/>
    <col min="3328" max="3328" width="12" style="2" customWidth="1"/>
    <col min="3329" max="3330" width="8.875" style="2" bestFit="1" customWidth="1"/>
    <col min="3331" max="3331" width="7.875" style="2" bestFit="1" customWidth="1"/>
    <col min="3332" max="3332" width="5.625" style="2" bestFit="1" customWidth="1"/>
    <col min="3333" max="3333" width="7.875" style="2" bestFit="1" customWidth="1"/>
    <col min="3334" max="3335" width="8.875" style="2" bestFit="1" customWidth="1"/>
    <col min="3336" max="3336" width="7.875" style="2" bestFit="1" customWidth="1"/>
    <col min="3337" max="3337" width="5.625" style="2" bestFit="1" customWidth="1"/>
    <col min="3338" max="3338" width="7.875" style="2" bestFit="1" customWidth="1"/>
    <col min="3339" max="3340" width="8.875" style="2" bestFit="1" customWidth="1"/>
    <col min="3341" max="3341" width="7.875" style="2" bestFit="1" customWidth="1"/>
    <col min="3342" max="3342" width="5.625" style="2" bestFit="1" customWidth="1"/>
    <col min="3343" max="3343" width="7.875" style="2" bestFit="1" customWidth="1"/>
    <col min="3344" max="3345" width="8.875" style="2" bestFit="1" customWidth="1"/>
    <col min="3346" max="3346" width="7.875" style="2" bestFit="1" customWidth="1"/>
    <col min="3347" max="3347" width="5.625" style="2" bestFit="1" customWidth="1"/>
    <col min="3348" max="3348" width="7.875" style="2" bestFit="1" customWidth="1"/>
    <col min="3349" max="3350" width="8.5" style="2" customWidth="1"/>
    <col min="3351" max="3351" width="7.375" style="2" customWidth="1"/>
    <col min="3352" max="3352" width="6.5" style="2" customWidth="1"/>
    <col min="3353" max="3353" width="7.5" style="2" customWidth="1"/>
    <col min="3354" max="3354" width="8.875" style="2"/>
    <col min="3355" max="3355" width="7.5" style="2" customWidth="1"/>
    <col min="3356" max="3356" width="11.375" style="2" customWidth="1"/>
    <col min="3357" max="3358" width="8.5" style="2" customWidth="1"/>
    <col min="3359" max="3360" width="6.5" style="2" customWidth="1"/>
    <col min="3361" max="3361" width="7.5" style="2" customWidth="1"/>
    <col min="3362" max="3363" width="8.5" style="2" customWidth="1"/>
    <col min="3364" max="3365" width="6.5" style="2" customWidth="1"/>
    <col min="3366" max="3366" width="7.5" style="2" customWidth="1"/>
    <col min="3367" max="3368" width="8.5" style="2" customWidth="1"/>
    <col min="3369" max="3370" width="6.5" style="2" customWidth="1"/>
    <col min="3371" max="3371" width="7.5" style="2" customWidth="1"/>
    <col min="3372" max="3373" width="8.5" style="2" customWidth="1"/>
    <col min="3374" max="3375" width="6.5" style="2" customWidth="1"/>
    <col min="3376" max="3376" width="7.5" style="2" customWidth="1"/>
    <col min="3377" max="3378" width="8.5" style="2" customWidth="1"/>
    <col min="3379" max="3380" width="6.5" style="2" customWidth="1"/>
    <col min="3381" max="3381" width="7.5" style="2" customWidth="1"/>
    <col min="3382" max="3382" width="8.875" style="2"/>
    <col min="3383" max="3383" width="7.5" style="2" customWidth="1"/>
    <col min="3384" max="3384" width="11.375" style="2" customWidth="1"/>
    <col min="3385" max="3386" width="8.5" style="2" customWidth="1"/>
    <col min="3387" max="3388" width="6.5" style="2" customWidth="1"/>
    <col min="3389" max="3389" width="7.5" style="2" customWidth="1"/>
    <col min="3390" max="3391" width="8.5" style="2" customWidth="1"/>
    <col min="3392" max="3393" width="6.5" style="2" customWidth="1"/>
    <col min="3394" max="3394" width="7.5" style="2" customWidth="1"/>
    <col min="3395" max="3396" width="8.5" style="2" customWidth="1"/>
    <col min="3397" max="3398" width="6.5" style="2" customWidth="1"/>
    <col min="3399" max="3399" width="7.5" style="2" customWidth="1"/>
    <col min="3400" max="3401" width="8.5" style="2" customWidth="1"/>
    <col min="3402" max="3403" width="6.5" style="2" customWidth="1"/>
    <col min="3404" max="3404" width="7.5" style="2" customWidth="1"/>
    <col min="3405" max="3406" width="8.5" style="2" customWidth="1"/>
    <col min="3407" max="3408" width="6.5" style="2" customWidth="1"/>
    <col min="3409" max="3409" width="7.5" style="2" customWidth="1"/>
    <col min="3410" max="3581" width="8.875" style="2"/>
    <col min="3582" max="3582" width="2.875" style="2" customWidth="1"/>
    <col min="3583" max="3583" width="7.5" style="2" customWidth="1"/>
    <col min="3584" max="3584" width="12" style="2" customWidth="1"/>
    <col min="3585" max="3586" width="8.875" style="2" bestFit="1" customWidth="1"/>
    <col min="3587" max="3587" width="7.875" style="2" bestFit="1" customWidth="1"/>
    <col min="3588" max="3588" width="5.625" style="2" bestFit="1" customWidth="1"/>
    <col min="3589" max="3589" width="7.875" style="2" bestFit="1" customWidth="1"/>
    <col min="3590" max="3591" width="8.875" style="2" bestFit="1" customWidth="1"/>
    <col min="3592" max="3592" width="7.875" style="2" bestFit="1" customWidth="1"/>
    <col min="3593" max="3593" width="5.625" style="2" bestFit="1" customWidth="1"/>
    <col min="3594" max="3594" width="7.875" style="2" bestFit="1" customWidth="1"/>
    <col min="3595" max="3596" width="8.875" style="2" bestFit="1" customWidth="1"/>
    <col min="3597" max="3597" width="7.875" style="2" bestFit="1" customWidth="1"/>
    <col min="3598" max="3598" width="5.625" style="2" bestFit="1" customWidth="1"/>
    <col min="3599" max="3599" width="7.875" style="2" bestFit="1" customWidth="1"/>
    <col min="3600" max="3601" width="8.875" style="2" bestFit="1" customWidth="1"/>
    <col min="3602" max="3602" width="7.875" style="2" bestFit="1" customWidth="1"/>
    <col min="3603" max="3603" width="5.625" style="2" bestFit="1" customWidth="1"/>
    <col min="3604" max="3604" width="7.875" style="2" bestFit="1" customWidth="1"/>
    <col min="3605" max="3606" width="8.5" style="2" customWidth="1"/>
    <col min="3607" max="3607" width="7.375" style="2" customWidth="1"/>
    <col min="3608" max="3608" width="6.5" style="2" customWidth="1"/>
    <col min="3609" max="3609" width="7.5" style="2" customWidth="1"/>
    <col min="3610" max="3610" width="8.875" style="2"/>
    <col min="3611" max="3611" width="7.5" style="2" customWidth="1"/>
    <col min="3612" max="3612" width="11.375" style="2" customWidth="1"/>
    <col min="3613" max="3614" width="8.5" style="2" customWidth="1"/>
    <col min="3615" max="3616" width="6.5" style="2" customWidth="1"/>
    <col min="3617" max="3617" width="7.5" style="2" customWidth="1"/>
    <col min="3618" max="3619" width="8.5" style="2" customWidth="1"/>
    <col min="3620" max="3621" width="6.5" style="2" customWidth="1"/>
    <col min="3622" max="3622" width="7.5" style="2" customWidth="1"/>
    <col min="3623" max="3624" width="8.5" style="2" customWidth="1"/>
    <col min="3625" max="3626" width="6.5" style="2" customWidth="1"/>
    <col min="3627" max="3627" width="7.5" style="2" customWidth="1"/>
    <col min="3628" max="3629" width="8.5" style="2" customWidth="1"/>
    <col min="3630" max="3631" width="6.5" style="2" customWidth="1"/>
    <col min="3632" max="3632" width="7.5" style="2" customWidth="1"/>
    <col min="3633" max="3634" width="8.5" style="2" customWidth="1"/>
    <col min="3635" max="3636" width="6.5" style="2" customWidth="1"/>
    <col min="3637" max="3637" width="7.5" style="2" customWidth="1"/>
    <col min="3638" max="3638" width="8.875" style="2"/>
    <col min="3639" max="3639" width="7.5" style="2" customWidth="1"/>
    <col min="3640" max="3640" width="11.375" style="2" customWidth="1"/>
    <col min="3641" max="3642" width="8.5" style="2" customWidth="1"/>
    <col min="3643" max="3644" width="6.5" style="2" customWidth="1"/>
    <col min="3645" max="3645" width="7.5" style="2" customWidth="1"/>
    <col min="3646" max="3647" width="8.5" style="2" customWidth="1"/>
    <col min="3648" max="3649" width="6.5" style="2" customWidth="1"/>
    <col min="3650" max="3650" width="7.5" style="2" customWidth="1"/>
    <col min="3651" max="3652" width="8.5" style="2" customWidth="1"/>
    <col min="3653" max="3654" width="6.5" style="2" customWidth="1"/>
    <col min="3655" max="3655" width="7.5" style="2" customWidth="1"/>
    <col min="3656" max="3657" width="8.5" style="2" customWidth="1"/>
    <col min="3658" max="3659" width="6.5" style="2" customWidth="1"/>
    <col min="3660" max="3660" width="7.5" style="2" customWidth="1"/>
    <col min="3661" max="3662" width="8.5" style="2" customWidth="1"/>
    <col min="3663" max="3664" width="6.5" style="2" customWidth="1"/>
    <col min="3665" max="3665" width="7.5" style="2" customWidth="1"/>
    <col min="3666" max="3837" width="8.875" style="2"/>
    <col min="3838" max="3838" width="2.875" style="2" customWidth="1"/>
    <col min="3839" max="3839" width="7.5" style="2" customWidth="1"/>
    <col min="3840" max="3840" width="12" style="2" customWidth="1"/>
    <col min="3841" max="3842" width="8.875" style="2" bestFit="1" customWidth="1"/>
    <col min="3843" max="3843" width="7.875" style="2" bestFit="1" customWidth="1"/>
    <col min="3844" max="3844" width="5.625" style="2" bestFit="1" customWidth="1"/>
    <col min="3845" max="3845" width="7.875" style="2" bestFit="1" customWidth="1"/>
    <col min="3846" max="3847" width="8.875" style="2" bestFit="1" customWidth="1"/>
    <col min="3848" max="3848" width="7.875" style="2" bestFit="1" customWidth="1"/>
    <col min="3849" max="3849" width="5.625" style="2" bestFit="1" customWidth="1"/>
    <col min="3850" max="3850" width="7.875" style="2" bestFit="1" customWidth="1"/>
    <col min="3851" max="3852" width="8.875" style="2" bestFit="1" customWidth="1"/>
    <col min="3853" max="3853" width="7.875" style="2" bestFit="1" customWidth="1"/>
    <col min="3854" max="3854" width="5.625" style="2" bestFit="1" customWidth="1"/>
    <col min="3855" max="3855" width="7.875" style="2" bestFit="1" customWidth="1"/>
    <col min="3856" max="3857" width="8.875" style="2" bestFit="1" customWidth="1"/>
    <col min="3858" max="3858" width="7.875" style="2" bestFit="1" customWidth="1"/>
    <col min="3859" max="3859" width="5.625" style="2" bestFit="1" customWidth="1"/>
    <col min="3860" max="3860" width="7.875" style="2" bestFit="1" customWidth="1"/>
    <col min="3861" max="3862" width="8.5" style="2" customWidth="1"/>
    <col min="3863" max="3863" width="7.375" style="2" customWidth="1"/>
    <col min="3864" max="3864" width="6.5" style="2" customWidth="1"/>
    <col min="3865" max="3865" width="7.5" style="2" customWidth="1"/>
    <col min="3866" max="3866" width="8.875" style="2"/>
    <col min="3867" max="3867" width="7.5" style="2" customWidth="1"/>
    <col min="3868" max="3868" width="11.375" style="2" customWidth="1"/>
    <col min="3869" max="3870" width="8.5" style="2" customWidth="1"/>
    <col min="3871" max="3872" width="6.5" style="2" customWidth="1"/>
    <col min="3873" max="3873" width="7.5" style="2" customWidth="1"/>
    <col min="3874" max="3875" width="8.5" style="2" customWidth="1"/>
    <col min="3876" max="3877" width="6.5" style="2" customWidth="1"/>
    <col min="3878" max="3878" width="7.5" style="2" customWidth="1"/>
    <col min="3879" max="3880" width="8.5" style="2" customWidth="1"/>
    <col min="3881" max="3882" width="6.5" style="2" customWidth="1"/>
    <col min="3883" max="3883" width="7.5" style="2" customWidth="1"/>
    <col min="3884" max="3885" width="8.5" style="2" customWidth="1"/>
    <col min="3886" max="3887" width="6.5" style="2" customWidth="1"/>
    <col min="3888" max="3888" width="7.5" style="2" customWidth="1"/>
    <col min="3889" max="3890" width="8.5" style="2" customWidth="1"/>
    <col min="3891" max="3892" width="6.5" style="2" customWidth="1"/>
    <col min="3893" max="3893" width="7.5" style="2" customWidth="1"/>
    <col min="3894" max="3894" width="8.875" style="2"/>
    <col min="3895" max="3895" width="7.5" style="2" customWidth="1"/>
    <col min="3896" max="3896" width="11.375" style="2" customWidth="1"/>
    <col min="3897" max="3898" width="8.5" style="2" customWidth="1"/>
    <col min="3899" max="3900" width="6.5" style="2" customWidth="1"/>
    <col min="3901" max="3901" width="7.5" style="2" customWidth="1"/>
    <col min="3902" max="3903" width="8.5" style="2" customWidth="1"/>
    <col min="3904" max="3905" width="6.5" style="2" customWidth="1"/>
    <col min="3906" max="3906" width="7.5" style="2" customWidth="1"/>
    <col min="3907" max="3908" width="8.5" style="2" customWidth="1"/>
    <col min="3909" max="3910" width="6.5" style="2" customWidth="1"/>
    <col min="3911" max="3911" width="7.5" style="2" customWidth="1"/>
    <col min="3912" max="3913" width="8.5" style="2" customWidth="1"/>
    <col min="3914" max="3915" width="6.5" style="2" customWidth="1"/>
    <col min="3916" max="3916" width="7.5" style="2" customWidth="1"/>
    <col min="3917" max="3918" width="8.5" style="2" customWidth="1"/>
    <col min="3919" max="3920" width="6.5" style="2" customWidth="1"/>
    <col min="3921" max="3921" width="7.5" style="2" customWidth="1"/>
    <col min="3922" max="4093" width="8.875" style="2"/>
    <col min="4094" max="4094" width="2.875" style="2" customWidth="1"/>
    <col min="4095" max="4095" width="7.5" style="2" customWidth="1"/>
    <col min="4096" max="4096" width="12" style="2" customWidth="1"/>
    <col min="4097" max="4098" width="8.875" style="2" bestFit="1" customWidth="1"/>
    <col min="4099" max="4099" width="7.875" style="2" bestFit="1" customWidth="1"/>
    <col min="4100" max="4100" width="5.625" style="2" bestFit="1" customWidth="1"/>
    <col min="4101" max="4101" width="7.875" style="2" bestFit="1" customWidth="1"/>
    <col min="4102" max="4103" width="8.875" style="2" bestFit="1" customWidth="1"/>
    <col min="4104" max="4104" width="7.875" style="2" bestFit="1" customWidth="1"/>
    <col min="4105" max="4105" width="5.625" style="2" bestFit="1" customWidth="1"/>
    <col min="4106" max="4106" width="7.875" style="2" bestFit="1" customWidth="1"/>
    <col min="4107" max="4108" width="8.875" style="2" bestFit="1" customWidth="1"/>
    <col min="4109" max="4109" width="7.875" style="2" bestFit="1" customWidth="1"/>
    <col min="4110" max="4110" width="5.625" style="2" bestFit="1" customWidth="1"/>
    <col min="4111" max="4111" width="7.875" style="2" bestFit="1" customWidth="1"/>
    <col min="4112" max="4113" width="8.875" style="2" bestFit="1" customWidth="1"/>
    <col min="4114" max="4114" width="7.875" style="2" bestFit="1" customWidth="1"/>
    <col min="4115" max="4115" width="5.625" style="2" bestFit="1" customWidth="1"/>
    <col min="4116" max="4116" width="7.875" style="2" bestFit="1" customWidth="1"/>
    <col min="4117" max="4118" width="8.5" style="2" customWidth="1"/>
    <col min="4119" max="4119" width="7.375" style="2" customWidth="1"/>
    <col min="4120" max="4120" width="6.5" style="2" customWidth="1"/>
    <col min="4121" max="4121" width="7.5" style="2" customWidth="1"/>
    <col min="4122" max="4122" width="8.875" style="2"/>
    <col min="4123" max="4123" width="7.5" style="2" customWidth="1"/>
    <col min="4124" max="4124" width="11.375" style="2" customWidth="1"/>
    <col min="4125" max="4126" width="8.5" style="2" customWidth="1"/>
    <col min="4127" max="4128" width="6.5" style="2" customWidth="1"/>
    <col min="4129" max="4129" width="7.5" style="2" customWidth="1"/>
    <col min="4130" max="4131" width="8.5" style="2" customWidth="1"/>
    <col min="4132" max="4133" width="6.5" style="2" customWidth="1"/>
    <col min="4134" max="4134" width="7.5" style="2" customWidth="1"/>
    <col min="4135" max="4136" width="8.5" style="2" customWidth="1"/>
    <col min="4137" max="4138" width="6.5" style="2" customWidth="1"/>
    <col min="4139" max="4139" width="7.5" style="2" customWidth="1"/>
    <col min="4140" max="4141" width="8.5" style="2" customWidth="1"/>
    <col min="4142" max="4143" width="6.5" style="2" customWidth="1"/>
    <col min="4144" max="4144" width="7.5" style="2" customWidth="1"/>
    <col min="4145" max="4146" width="8.5" style="2" customWidth="1"/>
    <col min="4147" max="4148" width="6.5" style="2" customWidth="1"/>
    <col min="4149" max="4149" width="7.5" style="2" customWidth="1"/>
    <col min="4150" max="4150" width="8.875" style="2"/>
    <col min="4151" max="4151" width="7.5" style="2" customWidth="1"/>
    <col min="4152" max="4152" width="11.375" style="2" customWidth="1"/>
    <col min="4153" max="4154" width="8.5" style="2" customWidth="1"/>
    <col min="4155" max="4156" width="6.5" style="2" customWidth="1"/>
    <col min="4157" max="4157" width="7.5" style="2" customWidth="1"/>
    <col min="4158" max="4159" width="8.5" style="2" customWidth="1"/>
    <col min="4160" max="4161" width="6.5" style="2" customWidth="1"/>
    <col min="4162" max="4162" width="7.5" style="2" customWidth="1"/>
    <col min="4163" max="4164" width="8.5" style="2" customWidth="1"/>
    <col min="4165" max="4166" width="6.5" style="2" customWidth="1"/>
    <col min="4167" max="4167" width="7.5" style="2" customWidth="1"/>
    <col min="4168" max="4169" width="8.5" style="2" customWidth="1"/>
    <col min="4170" max="4171" width="6.5" style="2" customWidth="1"/>
    <col min="4172" max="4172" width="7.5" style="2" customWidth="1"/>
    <col min="4173" max="4174" width="8.5" style="2" customWidth="1"/>
    <col min="4175" max="4176" width="6.5" style="2" customWidth="1"/>
    <col min="4177" max="4177" width="7.5" style="2" customWidth="1"/>
    <col min="4178" max="4349" width="8.875" style="2"/>
    <col min="4350" max="4350" width="2.875" style="2" customWidth="1"/>
    <col min="4351" max="4351" width="7.5" style="2" customWidth="1"/>
    <col min="4352" max="4352" width="12" style="2" customWidth="1"/>
    <col min="4353" max="4354" width="8.875" style="2" bestFit="1" customWidth="1"/>
    <col min="4355" max="4355" width="7.875" style="2" bestFit="1" customWidth="1"/>
    <col min="4356" max="4356" width="5.625" style="2" bestFit="1" customWidth="1"/>
    <col min="4357" max="4357" width="7.875" style="2" bestFit="1" customWidth="1"/>
    <col min="4358" max="4359" width="8.875" style="2" bestFit="1" customWidth="1"/>
    <col min="4360" max="4360" width="7.875" style="2" bestFit="1" customWidth="1"/>
    <col min="4361" max="4361" width="5.625" style="2" bestFit="1" customWidth="1"/>
    <col min="4362" max="4362" width="7.875" style="2" bestFit="1" customWidth="1"/>
    <col min="4363" max="4364" width="8.875" style="2" bestFit="1" customWidth="1"/>
    <col min="4365" max="4365" width="7.875" style="2" bestFit="1" customWidth="1"/>
    <col min="4366" max="4366" width="5.625" style="2" bestFit="1" customWidth="1"/>
    <col min="4367" max="4367" width="7.875" style="2" bestFit="1" customWidth="1"/>
    <col min="4368" max="4369" width="8.875" style="2" bestFit="1" customWidth="1"/>
    <col min="4370" max="4370" width="7.875" style="2" bestFit="1" customWidth="1"/>
    <col min="4371" max="4371" width="5.625" style="2" bestFit="1" customWidth="1"/>
    <col min="4372" max="4372" width="7.875" style="2" bestFit="1" customWidth="1"/>
    <col min="4373" max="4374" width="8.5" style="2" customWidth="1"/>
    <col min="4375" max="4375" width="7.375" style="2" customWidth="1"/>
    <col min="4376" max="4376" width="6.5" style="2" customWidth="1"/>
    <col min="4377" max="4377" width="7.5" style="2" customWidth="1"/>
    <col min="4378" max="4378" width="8.875" style="2"/>
    <col min="4379" max="4379" width="7.5" style="2" customWidth="1"/>
    <col min="4380" max="4380" width="11.375" style="2" customWidth="1"/>
    <col min="4381" max="4382" width="8.5" style="2" customWidth="1"/>
    <col min="4383" max="4384" width="6.5" style="2" customWidth="1"/>
    <col min="4385" max="4385" width="7.5" style="2" customWidth="1"/>
    <col min="4386" max="4387" width="8.5" style="2" customWidth="1"/>
    <col min="4388" max="4389" width="6.5" style="2" customWidth="1"/>
    <col min="4390" max="4390" width="7.5" style="2" customWidth="1"/>
    <col min="4391" max="4392" width="8.5" style="2" customWidth="1"/>
    <col min="4393" max="4394" width="6.5" style="2" customWidth="1"/>
    <col min="4395" max="4395" width="7.5" style="2" customWidth="1"/>
    <col min="4396" max="4397" width="8.5" style="2" customWidth="1"/>
    <col min="4398" max="4399" width="6.5" style="2" customWidth="1"/>
    <col min="4400" max="4400" width="7.5" style="2" customWidth="1"/>
    <col min="4401" max="4402" width="8.5" style="2" customWidth="1"/>
    <col min="4403" max="4404" width="6.5" style="2" customWidth="1"/>
    <col min="4405" max="4405" width="7.5" style="2" customWidth="1"/>
    <col min="4406" max="4406" width="8.875" style="2"/>
    <col min="4407" max="4407" width="7.5" style="2" customWidth="1"/>
    <col min="4408" max="4408" width="11.375" style="2" customWidth="1"/>
    <col min="4409" max="4410" width="8.5" style="2" customWidth="1"/>
    <col min="4411" max="4412" width="6.5" style="2" customWidth="1"/>
    <col min="4413" max="4413" width="7.5" style="2" customWidth="1"/>
    <col min="4414" max="4415" width="8.5" style="2" customWidth="1"/>
    <col min="4416" max="4417" width="6.5" style="2" customWidth="1"/>
    <col min="4418" max="4418" width="7.5" style="2" customWidth="1"/>
    <col min="4419" max="4420" width="8.5" style="2" customWidth="1"/>
    <col min="4421" max="4422" width="6.5" style="2" customWidth="1"/>
    <col min="4423" max="4423" width="7.5" style="2" customWidth="1"/>
    <col min="4424" max="4425" width="8.5" style="2" customWidth="1"/>
    <col min="4426" max="4427" width="6.5" style="2" customWidth="1"/>
    <col min="4428" max="4428" width="7.5" style="2" customWidth="1"/>
    <col min="4429" max="4430" width="8.5" style="2" customWidth="1"/>
    <col min="4431" max="4432" width="6.5" style="2" customWidth="1"/>
    <col min="4433" max="4433" width="7.5" style="2" customWidth="1"/>
    <col min="4434" max="4605" width="8.875" style="2"/>
    <col min="4606" max="4606" width="2.875" style="2" customWidth="1"/>
    <col min="4607" max="4607" width="7.5" style="2" customWidth="1"/>
    <col min="4608" max="4608" width="12" style="2" customWidth="1"/>
    <col min="4609" max="4610" width="8.875" style="2" bestFit="1" customWidth="1"/>
    <col min="4611" max="4611" width="7.875" style="2" bestFit="1" customWidth="1"/>
    <col min="4612" max="4612" width="5.625" style="2" bestFit="1" customWidth="1"/>
    <col min="4613" max="4613" width="7.875" style="2" bestFit="1" customWidth="1"/>
    <col min="4614" max="4615" width="8.875" style="2" bestFit="1" customWidth="1"/>
    <col min="4616" max="4616" width="7.875" style="2" bestFit="1" customWidth="1"/>
    <col min="4617" max="4617" width="5.625" style="2" bestFit="1" customWidth="1"/>
    <col min="4618" max="4618" width="7.875" style="2" bestFit="1" customWidth="1"/>
    <col min="4619" max="4620" width="8.875" style="2" bestFit="1" customWidth="1"/>
    <col min="4621" max="4621" width="7.875" style="2" bestFit="1" customWidth="1"/>
    <col min="4622" max="4622" width="5.625" style="2" bestFit="1" customWidth="1"/>
    <col min="4623" max="4623" width="7.875" style="2" bestFit="1" customWidth="1"/>
    <col min="4624" max="4625" width="8.875" style="2" bestFit="1" customWidth="1"/>
    <col min="4626" max="4626" width="7.875" style="2" bestFit="1" customWidth="1"/>
    <col min="4627" max="4627" width="5.625" style="2" bestFit="1" customWidth="1"/>
    <col min="4628" max="4628" width="7.875" style="2" bestFit="1" customWidth="1"/>
    <col min="4629" max="4630" width="8.5" style="2" customWidth="1"/>
    <col min="4631" max="4631" width="7.375" style="2" customWidth="1"/>
    <col min="4632" max="4632" width="6.5" style="2" customWidth="1"/>
    <col min="4633" max="4633" width="7.5" style="2" customWidth="1"/>
    <col min="4634" max="4634" width="8.875" style="2"/>
    <col min="4635" max="4635" width="7.5" style="2" customWidth="1"/>
    <col min="4636" max="4636" width="11.375" style="2" customWidth="1"/>
    <col min="4637" max="4638" width="8.5" style="2" customWidth="1"/>
    <col min="4639" max="4640" width="6.5" style="2" customWidth="1"/>
    <col min="4641" max="4641" width="7.5" style="2" customWidth="1"/>
    <col min="4642" max="4643" width="8.5" style="2" customWidth="1"/>
    <col min="4644" max="4645" width="6.5" style="2" customWidth="1"/>
    <col min="4646" max="4646" width="7.5" style="2" customWidth="1"/>
    <col min="4647" max="4648" width="8.5" style="2" customWidth="1"/>
    <col min="4649" max="4650" width="6.5" style="2" customWidth="1"/>
    <col min="4651" max="4651" width="7.5" style="2" customWidth="1"/>
    <col min="4652" max="4653" width="8.5" style="2" customWidth="1"/>
    <col min="4654" max="4655" width="6.5" style="2" customWidth="1"/>
    <col min="4656" max="4656" width="7.5" style="2" customWidth="1"/>
    <col min="4657" max="4658" width="8.5" style="2" customWidth="1"/>
    <col min="4659" max="4660" width="6.5" style="2" customWidth="1"/>
    <col min="4661" max="4661" width="7.5" style="2" customWidth="1"/>
    <col min="4662" max="4662" width="8.875" style="2"/>
    <col min="4663" max="4663" width="7.5" style="2" customWidth="1"/>
    <col min="4664" max="4664" width="11.375" style="2" customWidth="1"/>
    <col min="4665" max="4666" width="8.5" style="2" customWidth="1"/>
    <col min="4667" max="4668" width="6.5" style="2" customWidth="1"/>
    <col min="4669" max="4669" width="7.5" style="2" customWidth="1"/>
    <col min="4670" max="4671" width="8.5" style="2" customWidth="1"/>
    <col min="4672" max="4673" width="6.5" style="2" customWidth="1"/>
    <col min="4674" max="4674" width="7.5" style="2" customWidth="1"/>
    <col min="4675" max="4676" width="8.5" style="2" customWidth="1"/>
    <col min="4677" max="4678" width="6.5" style="2" customWidth="1"/>
    <col min="4679" max="4679" width="7.5" style="2" customWidth="1"/>
    <col min="4680" max="4681" width="8.5" style="2" customWidth="1"/>
    <col min="4682" max="4683" width="6.5" style="2" customWidth="1"/>
    <col min="4684" max="4684" width="7.5" style="2" customWidth="1"/>
    <col min="4685" max="4686" width="8.5" style="2" customWidth="1"/>
    <col min="4687" max="4688" width="6.5" style="2" customWidth="1"/>
    <col min="4689" max="4689" width="7.5" style="2" customWidth="1"/>
    <col min="4690" max="4861" width="8.875" style="2"/>
    <col min="4862" max="4862" width="2.875" style="2" customWidth="1"/>
    <col min="4863" max="4863" width="7.5" style="2" customWidth="1"/>
    <col min="4864" max="4864" width="12" style="2" customWidth="1"/>
    <col min="4865" max="4866" width="8.875" style="2" bestFit="1" customWidth="1"/>
    <col min="4867" max="4867" width="7.875" style="2" bestFit="1" customWidth="1"/>
    <col min="4868" max="4868" width="5.625" style="2" bestFit="1" customWidth="1"/>
    <col min="4869" max="4869" width="7.875" style="2" bestFit="1" customWidth="1"/>
    <col min="4870" max="4871" width="8.875" style="2" bestFit="1" customWidth="1"/>
    <col min="4872" max="4872" width="7.875" style="2" bestFit="1" customWidth="1"/>
    <col min="4873" max="4873" width="5.625" style="2" bestFit="1" customWidth="1"/>
    <col min="4874" max="4874" width="7.875" style="2" bestFit="1" customWidth="1"/>
    <col min="4875" max="4876" width="8.875" style="2" bestFit="1" customWidth="1"/>
    <col min="4877" max="4877" width="7.875" style="2" bestFit="1" customWidth="1"/>
    <col min="4878" max="4878" width="5.625" style="2" bestFit="1" customWidth="1"/>
    <col min="4879" max="4879" width="7.875" style="2" bestFit="1" customWidth="1"/>
    <col min="4880" max="4881" width="8.875" style="2" bestFit="1" customWidth="1"/>
    <col min="4882" max="4882" width="7.875" style="2" bestFit="1" customWidth="1"/>
    <col min="4883" max="4883" width="5.625" style="2" bestFit="1" customWidth="1"/>
    <col min="4884" max="4884" width="7.875" style="2" bestFit="1" customWidth="1"/>
    <col min="4885" max="4886" width="8.5" style="2" customWidth="1"/>
    <col min="4887" max="4887" width="7.375" style="2" customWidth="1"/>
    <col min="4888" max="4888" width="6.5" style="2" customWidth="1"/>
    <col min="4889" max="4889" width="7.5" style="2" customWidth="1"/>
    <col min="4890" max="4890" width="8.875" style="2"/>
    <col min="4891" max="4891" width="7.5" style="2" customWidth="1"/>
    <col min="4892" max="4892" width="11.375" style="2" customWidth="1"/>
    <col min="4893" max="4894" width="8.5" style="2" customWidth="1"/>
    <col min="4895" max="4896" width="6.5" style="2" customWidth="1"/>
    <col min="4897" max="4897" width="7.5" style="2" customWidth="1"/>
    <col min="4898" max="4899" width="8.5" style="2" customWidth="1"/>
    <col min="4900" max="4901" width="6.5" style="2" customWidth="1"/>
    <col min="4902" max="4902" width="7.5" style="2" customWidth="1"/>
    <col min="4903" max="4904" width="8.5" style="2" customWidth="1"/>
    <col min="4905" max="4906" width="6.5" style="2" customWidth="1"/>
    <col min="4907" max="4907" width="7.5" style="2" customWidth="1"/>
    <col min="4908" max="4909" width="8.5" style="2" customWidth="1"/>
    <col min="4910" max="4911" width="6.5" style="2" customWidth="1"/>
    <col min="4912" max="4912" width="7.5" style="2" customWidth="1"/>
    <col min="4913" max="4914" width="8.5" style="2" customWidth="1"/>
    <col min="4915" max="4916" width="6.5" style="2" customWidth="1"/>
    <col min="4917" max="4917" width="7.5" style="2" customWidth="1"/>
    <col min="4918" max="4918" width="8.875" style="2"/>
    <col min="4919" max="4919" width="7.5" style="2" customWidth="1"/>
    <col min="4920" max="4920" width="11.375" style="2" customWidth="1"/>
    <col min="4921" max="4922" width="8.5" style="2" customWidth="1"/>
    <col min="4923" max="4924" width="6.5" style="2" customWidth="1"/>
    <col min="4925" max="4925" width="7.5" style="2" customWidth="1"/>
    <col min="4926" max="4927" width="8.5" style="2" customWidth="1"/>
    <col min="4928" max="4929" width="6.5" style="2" customWidth="1"/>
    <col min="4930" max="4930" width="7.5" style="2" customWidth="1"/>
    <col min="4931" max="4932" width="8.5" style="2" customWidth="1"/>
    <col min="4933" max="4934" width="6.5" style="2" customWidth="1"/>
    <col min="4935" max="4935" width="7.5" style="2" customWidth="1"/>
    <col min="4936" max="4937" width="8.5" style="2" customWidth="1"/>
    <col min="4938" max="4939" width="6.5" style="2" customWidth="1"/>
    <col min="4940" max="4940" width="7.5" style="2" customWidth="1"/>
    <col min="4941" max="4942" width="8.5" style="2" customWidth="1"/>
    <col min="4943" max="4944" width="6.5" style="2" customWidth="1"/>
    <col min="4945" max="4945" width="7.5" style="2" customWidth="1"/>
    <col min="4946" max="5117" width="8.875" style="2"/>
    <col min="5118" max="5118" width="2.875" style="2" customWidth="1"/>
    <col min="5119" max="5119" width="7.5" style="2" customWidth="1"/>
    <col min="5120" max="5120" width="12" style="2" customWidth="1"/>
    <col min="5121" max="5122" width="8.875" style="2" bestFit="1" customWidth="1"/>
    <col min="5123" max="5123" width="7.875" style="2" bestFit="1" customWidth="1"/>
    <col min="5124" max="5124" width="5.625" style="2" bestFit="1" customWidth="1"/>
    <col min="5125" max="5125" width="7.875" style="2" bestFit="1" customWidth="1"/>
    <col min="5126" max="5127" width="8.875" style="2" bestFit="1" customWidth="1"/>
    <col min="5128" max="5128" width="7.875" style="2" bestFit="1" customWidth="1"/>
    <col min="5129" max="5129" width="5.625" style="2" bestFit="1" customWidth="1"/>
    <col min="5130" max="5130" width="7.875" style="2" bestFit="1" customWidth="1"/>
    <col min="5131" max="5132" width="8.875" style="2" bestFit="1" customWidth="1"/>
    <col min="5133" max="5133" width="7.875" style="2" bestFit="1" customWidth="1"/>
    <col min="5134" max="5134" width="5.625" style="2" bestFit="1" customWidth="1"/>
    <col min="5135" max="5135" width="7.875" style="2" bestFit="1" customWidth="1"/>
    <col min="5136" max="5137" width="8.875" style="2" bestFit="1" customWidth="1"/>
    <col min="5138" max="5138" width="7.875" style="2" bestFit="1" customWidth="1"/>
    <col min="5139" max="5139" width="5.625" style="2" bestFit="1" customWidth="1"/>
    <col min="5140" max="5140" width="7.875" style="2" bestFit="1" customWidth="1"/>
    <col min="5141" max="5142" width="8.5" style="2" customWidth="1"/>
    <col min="5143" max="5143" width="7.375" style="2" customWidth="1"/>
    <col min="5144" max="5144" width="6.5" style="2" customWidth="1"/>
    <col min="5145" max="5145" width="7.5" style="2" customWidth="1"/>
    <col min="5146" max="5146" width="8.875" style="2"/>
    <col min="5147" max="5147" width="7.5" style="2" customWidth="1"/>
    <col min="5148" max="5148" width="11.375" style="2" customWidth="1"/>
    <col min="5149" max="5150" width="8.5" style="2" customWidth="1"/>
    <col min="5151" max="5152" width="6.5" style="2" customWidth="1"/>
    <col min="5153" max="5153" width="7.5" style="2" customWidth="1"/>
    <col min="5154" max="5155" width="8.5" style="2" customWidth="1"/>
    <col min="5156" max="5157" width="6.5" style="2" customWidth="1"/>
    <col min="5158" max="5158" width="7.5" style="2" customWidth="1"/>
    <col min="5159" max="5160" width="8.5" style="2" customWidth="1"/>
    <col min="5161" max="5162" width="6.5" style="2" customWidth="1"/>
    <col min="5163" max="5163" width="7.5" style="2" customWidth="1"/>
    <col min="5164" max="5165" width="8.5" style="2" customWidth="1"/>
    <col min="5166" max="5167" width="6.5" style="2" customWidth="1"/>
    <col min="5168" max="5168" width="7.5" style="2" customWidth="1"/>
    <col min="5169" max="5170" width="8.5" style="2" customWidth="1"/>
    <col min="5171" max="5172" width="6.5" style="2" customWidth="1"/>
    <col min="5173" max="5173" width="7.5" style="2" customWidth="1"/>
    <col min="5174" max="5174" width="8.875" style="2"/>
    <col min="5175" max="5175" width="7.5" style="2" customWidth="1"/>
    <col min="5176" max="5176" width="11.375" style="2" customWidth="1"/>
    <col min="5177" max="5178" width="8.5" style="2" customWidth="1"/>
    <col min="5179" max="5180" width="6.5" style="2" customWidth="1"/>
    <col min="5181" max="5181" width="7.5" style="2" customWidth="1"/>
    <col min="5182" max="5183" width="8.5" style="2" customWidth="1"/>
    <col min="5184" max="5185" width="6.5" style="2" customWidth="1"/>
    <col min="5186" max="5186" width="7.5" style="2" customWidth="1"/>
    <col min="5187" max="5188" width="8.5" style="2" customWidth="1"/>
    <col min="5189" max="5190" width="6.5" style="2" customWidth="1"/>
    <col min="5191" max="5191" width="7.5" style="2" customWidth="1"/>
    <col min="5192" max="5193" width="8.5" style="2" customWidth="1"/>
    <col min="5194" max="5195" width="6.5" style="2" customWidth="1"/>
    <col min="5196" max="5196" width="7.5" style="2" customWidth="1"/>
    <col min="5197" max="5198" width="8.5" style="2" customWidth="1"/>
    <col min="5199" max="5200" width="6.5" style="2" customWidth="1"/>
    <col min="5201" max="5201" width="7.5" style="2" customWidth="1"/>
    <col min="5202" max="5373" width="8.875" style="2"/>
    <col min="5374" max="5374" width="2.875" style="2" customWidth="1"/>
    <col min="5375" max="5375" width="7.5" style="2" customWidth="1"/>
    <col min="5376" max="5376" width="12" style="2" customWidth="1"/>
    <col min="5377" max="5378" width="8.875" style="2" bestFit="1" customWidth="1"/>
    <col min="5379" max="5379" width="7.875" style="2" bestFit="1" customWidth="1"/>
    <col min="5380" max="5380" width="5.625" style="2" bestFit="1" customWidth="1"/>
    <col min="5381" max="5381" width="7.875" style="2" bestFit="1" customWidth="1"/>
    <col min="5382" max="5383" width="8.875" style="2" bestFit="1" customWidth="1"/>
    <col min="5384" max="5384" width="7.875" style="2" bestFit="1" customWidth="1"/>
    <col min="5385" max="5385" width="5.625" style="2" bestFit="1" customWidth="1"/>
    <col min="5386" max="5386" width="7.875" style="2" bestFit="1" customWidth="1"/>
    <col min="5387" max="5388" width="8.875" style="2" bestFit="1" customWidth="1"/>
    <col min="5389" max="5389" width="7.875" style="2" bestFit="1" customWidth="1"/>
    <col min="5390" max="5390" width="5.625" style="2" bestFit="1" customWidth="1"/>
    <col min="5391" max="5391" width="7.875" style="2" bestFit="1" customWidth="1"/>
    <col min="5392" max="5393" width="8.875" style="2" bestFit="1" customWidth="1"/>
    <col min="5394" max="5394" width="7.875" style="2" bestFit="1" customWidth="1"/>
    <col min="5395" max="5395" width="5.625" style="2" bestFit="1" customWidth="1"/>
    <col min="5396" max="5396" width="7.875" style="2" bestFit="1" customWidth="1"/>
    <col min="5397" max="5398" width="8.5" style="2" customWidth="1"/>
    <col min="5399" max="5399" width="7.375" style="2" customWidth="1"/>
    <col min="5400" max="5400" width="6.5" style="2" customWidth="1"/>
    <col min="5401" max="5401" width="7.5" style="2" customWidth="1"/>
    <col min="5402" max="5402" width="8.875" style="2"/>
    <col min="5403" max="5403" width="7.5" style="2" customWidth="1"/>
    <col min="5404" max="5404" width="11.375" style="2" customWidth="1"/>
    <col min="5405" max="5406" width="8.5" style="2" customWidth="1"/>
    <col min="5407" max="5408" width="6.5" style="2" customWidth="1"/>
    <col min="5409" max="5409" width="7.5" style="2" customWidth="1"/>
    <col min="5410" max="5411" width="8.5" style="2" customWidth="1"/>
    <col min="5412" max="5413" width="6.5" style="2" customWidth="1"/>
    <col min="5414" max="5414" width="7.5" style="2" customWidth="1"/>
    <col min="5415" max="5416" width="8.5" style="2" customWidth="1"/>
    <col min="5417" max="5418" width="6.5" style="2" customWidth="1"/>
    <col min="5419" max="5419" width="7.5" style="2" customWidth="1"/>
    <col min="5420" max="5421" width="8.5" style="2" customWidth="1"/>
    <col min="5422" max="5423" width="6.5" style="2" customWidth="1"/>
    <col min="5424" max="5424" width="7.5" style="2" customWidth="1"/>
    <col min="5425" max="5426" width="8.5" style="2" customWidth="1"/>
    <col min="5427" max="5428" width="6.5" style="2" customWidth="1"/>
    <col min="5429" max="5429" width="7.5" style="2" customWidth="1"/>
    <col min="5430" max="5430" width="8.875" style="2"/>
    <col min="5431" max="5431" width="7.5" style="2" customWidth="1"/>
    <col min="5432" max="5432" width="11.375" style="2" customWidth="1"/>
    <col min="5433" max="5434" width="8.5" style="2" customWidth="1"/>
    <col min="5435" max="5436" width="6.5" style="2" customWidth="1"/>
    <col min="5437" max="5437" width="7.5" style="2" customWidth="1"/>
    <col min="5438" max="5439" width="8.5" style="2" customWidth="1"/>
    <col min="5440" max="5441" width="6.5" style="2" customWidth="1"/>
    <col min="5442" max="5442" width="7.5" style="2" customWidth="1"/>
    <col min="5443" max="5444" width="8.5" style="2" customWidth="1"/>
    <col min="5445" max="5446" width="6.5" style="2" customWidth="1"/>
    <col min="5447" max="5447" width="7.5" style="2" customWidth="1"/>
    <col min="5448" max="5449" width="8.5" style="2" customWidth="1"/>
    <col min="5450" max="5451" width="6.5" style="2" customWidth="1"/>
    <col min="5452" max="5452" width="7.5" style="2" customWidth="1"/>
    <col min="5453" max="5454" width="8.5" style="2" customWidth="1"/>
    <col min="5455" max="5456" width="6.5" style="2" customWidth="1"/>
    <col min="5457" max="5457" width="7.5" style="2" customWidth="1"/>
    <col min="5458" max="5629" width="8.875" style="2"/>
    <col min="5630" max="5630" width="2.875" style="2" customWidth="1"/>
    <col min="5631" max="5631" width="7.5" style="2" customWidth="1"/>
    <col min="5632" max="5632" width="12" style="2" customWidth="1"/>
    <col min="5633" max="5634" width="8.875" style="2" bestFit="1" customWidth="1"/>
    <col min="5635" max="5635" width="7.875" style="2" bestFit="1" customWidth="1"/>
    <col min="5636" max="5636" width="5.625" style="2" bestFit="1" customWidth="1"/>
    <col min="5637" max="5637" width="7.875" style="2" bestFit="1" customWidth="1"/>
    <col min="5638" max="5639" width="8.875" style="2" bestFit="1" customWidth="1"/>
    <col min="5640" max="5640" width="7.875" style="2" bestFit="1" customWidth="1"/>
    <col min="5641" max="5641" width="5.625" style="2" bestFit="1" customWidth="1"/>
    <col min="5642" max="5642" width="7.875" style="2" bestFit="1" customWidth="1"/>
    <col min="5643" max="5644" width="8.875" style="2" bestFit="1" customWidth="1"/>
    <col min="5645" max="5645" width="7.875" style="2" bestFit="1" customWidth="1"/>
    <col min="5646" max="5646" width="5.625" style="2" bestFit="1" customWidth="1"/>
    <col min="5647" max="5647" width="7.875" style="2" bestFit="1" customWidth="1"/>
    <col min="5648" max="5649" width="8.875" style="2" bestFit="1" customWidth="1"/>
    <col min="5650" max="5650" width="7.875" style="2" bestFit="1" customWidth="1"/>
    <col min="5651" max="5651" width="5.625" style="2" bestFit="1" customWidth="1"/>
    <col min="5652" max="5652" width="7.875" style="2" bestFit="1" customWidth="1"/>
    <col min="5653" max="5654" width="8.5" style="2" customWidth="1"/>
    <col min="5655" max="5655" width="7.375" style="2" customWidth="1"/>
    <col min="5656" max="5656" width="6.5" style="2" customWidth="1"/>
    <col min="5657" max="5657" width="7.5" style="2" customWidth="1"/>
    <col min="5658" max="5658" width="8.875" style="2"/>
    <col min="5659" max="5659" width="7.5" style="2" customWidth="1"/>
    <col min="5660" max="5660" width="11.375" style="2" customWidth="1"/>
    <col min="5661" max="5662" width="8.5" style="2" customWidth="1"/>
    <col min="5663" max="5664" width="6.5" style="2" customWidth="1"/>
    <col min="5665" max="5665" width="7.5" style="2" customWidth="1"/>
    <col min="5666" max="5667" width="8.5" style="2" customWidth="1"/>
    <col min="5668" max="5669" width="6.5" style="2" customWidth="1"/>
    <col min="5670" max="5670" width="7.5" style="2" customWidth="1"/>
    <col min="5671" max="5672" width="8.5" style="2" customWidth="1"/>
    <col min="5673" max="5674" width="6.5" style="2" customWidth="1"/>
    <col min="5675" max="5675" width="7.5" style="2" customWidth="1"/>
    <col min="5676" max="5677" width="8.5" style="2" customWidth="1"/>
    <col min="5678" max="5679" width="6.5" style="2" customWidth="1"/>
    <col min="5680" max="5680" width="7.5" style="2" customWidth="1"/>
    <col min="5681" max="5682" width="8.5" style="2" customWidth="1"/>
    <col min="5683" max="5684" width="6.5" style="2" customWidth="1"/>
    <col min="5685" max="5685" width="7.5" style="2" customWidth="1"/>
    <col min="5686" max="5686" width="8.875" style="2"/>
    <col min="5687" max="5687" width="7.5" style="2" customWidth="1"/>
    <col min="5688" max="5688" width="11.375" style="2" customWidth="1"/>
    <col min="5689" max="5690" width="8.5" style="2" customWidth="1"/>
    <col min="5691" max="5692" width="6.5" style="2" customWidth="1"/>
    <col min="5693" max="5693" width="7.5" style="2" customWidth="1"/>
    <col min="5694" max="5695" width="8.5" style="2" customWidth="1"/>
    <col min="5696" max="5697" width="6.5" style="2" customWidth="1"/>
    <col min="5698" max="5698" width="7.5" style="2" customWidth="1"/>
    <col min="5699" max="5700" width="8.5" style="2" customWidth="1"/>
    <col min="5701" max="5702" width="6.5" style="2" customWidth="1"/>
    <col min="5703" max="5703" width="7.5" style="2" customWidth="1"/>
    <col min="5704" max="5705" width="8.5" style="2" customWidth="1"/>
    <col min="5706" max="5707" width="6.5" style="2" customWidth="1"/>
    <col min="5708" max="5708" width="7.5" style="2" customWidth="1"/>
    <col min="5709" max="5710" width="8.5" style="2" customWidth="1"/>
    <col min="5711" max="5712" width="6.5" style="2" customWidth="1"/>
    <col min="5713" max="5713" width="7.5" style="2" customWidth="1"/>
    <col min="5714" max="5885" width="8.875" style="2"/>
    <col min="5886" max="5886" width="2.875" style="2" customWidth="1"/>
    <col min="5887" max="5887" width="7.5" style="2" customWidth="1"/>
    <col min="5888" max="5888" width="12" style="2" customWidth="1"/>
    <col min="5889" max="5890" width="8.875" style="2" bestFit="1" customWidth="1"/>
    <col min="5891" max="5891" width="7.875" style="2" bestFit="1" customWidth="1"/>
    <col min="5892" max="5892" width="5.625" style="2" bestFit="1" customWidth="1"/>
    <col min="5893" max="5893" width="7.875" style="2" bestFit="1" customWidth="1"/>
    <col min="5894" max="5895" width="8.875" style="2" bestFit="1" customWidth="1"/>
    <col min="5896" max="5896" width="7.875" style="2" bestFit="1" customWidth="1"/>
    <col min="5897" max="5897" width="5.625" style="2" bestFit="1" customWidth="1"/>
    <col min="5898" max="5898" width="7.875" style="2" bestFit="1" customWidth="1"/>
    <col min="5899" max="5900" width="8.875" style="2" bestFit="1" customWidth="1"/>
    <col min="5901" max="5901" width="7.875" style="2" bestFit="1" customWidth="1"/>
    <col min="5902" max="5902" width="5.625" style="2" bestFit="1" customWidth="1"/>
    <col min="5903" max="5903" width="7.875" style="2" bestFit="1" customWidth="1"/>
    <col min="5904" max="5905" width="8.875" style="2" bestFit="1" customWidth="1"/>
    <col min="5906" max="5906" width="7.875" style="2" bestFit="1" customWidth="1"/>
    <col min="5907" max="5907" width="5.625" style="2" bestFit="1" customWidth="1"/>
    <col min="5908" max="5908" width="7.875" style="2" bestFit="1" customWidth="1"/>
    <col min="5909" max="5910" width="8.5" style="2" customWidth="1"/>
    <col min="5911" max="5911" width="7.375" style="2" customWidth="1"/>
    <col min="5912" max="5912" width="6.5" style="2" customWidth="1"/>
    <col min="5913" max="5913" width="7.5" style="2" customWidth="1"/>
    <col min="5914" max="5914" width="8.875" style="2"/>
    <col min="5915" max="5915" width="7.5" style="2" customWidth="1"/>
    <col min="5916" max="5916" width="11.375" style="2" customWidth="1"/>
    <col min="5917" max="5918" width="8.5" style="2" customWidth="1"/>
    <col min="5919" max="5920" width="6.5" style="2" customWidth="1"/>
    <col min="5921" max="5921" width="7.5" style="2" customWidth="1"/>
    <col min="5922" max="5923" width="8.5" style="2" customWidth="1"/>
    <col min="5924" max="5925" width="6.5" style="2" customWidth="1"/>
    <col min="5926" max="5926" width="7.5" style="2" customWidth="1"/>
    <col min="5927" max="5928" width="8.5" style="2" customWidth="1"/>
    <col min="5929" max="5930" width="6.5" style="2" customWidth="1"/>
    <col min="5931" max="5931" width="7.5" style="2" customWidth="1"/>
    <col min="5932" max="5933" width="8.5" style="2" customWidth="1"/>
    <col min="5934" max="5935" width="6.5" style="2" customWidth="1"/>
    <col min="5936" max="5936" width="7.5" style="2" customWidth="1"/>
    <col min="5937" max="5938" width="8.5" style="2" customWidth="1"/>
    <col min="5939" max="5940" width="6.5" style="2" customWidth="1"/>
    <col min="5941" max="5941" width="7.5" style="2" customWidth="1"/>
    <col min="5942" max="5942" width="8.875" style="2"/>
    <col min="5943" max="5943" width="7.5" style="2" customWidth="1"/>
    <col min="5944" max="5944" width="11.375" style="2" customWidth="1"/>
    <col min="5945" max="5946" width="8.5" style="2" customWidth="1"/>
    <col min="5947" max="5948" width="6.5" style="2" customWidth="1"/>
    <col min="5949" max="5949" width="7.5" style="2" customWidth="1"/>
    <col min="5950" max="5951" width="8.5" style="2" customWidth="1"/>
    <col min="5952" max="5953" width="6.5" style="2" customWidth="1"/>
    <col min="5954" max="5954" width="7.5" style="2" customWidth="1"/>
    <col min="5955" max="5956" width="8.5" style="2" customWidth="1"/>
    <col min="5957" max="5958" width="6.5" style="2" customWidth="1"/>
    <col min="5959" max="5959" width="7.5" style="2" customWidth="1"/>
    <col min="5960" max="5961" width="8.5" style="2" customWidth="1"/>
    <col min="5962" max="5963" width="6.5" style="2" customWidth="1"/>
    <col min="5964" max="5964" width="7.5" style="2" customWidth="1"/>
    <col min="5965" max="5966" width="8.5" style="2" customWidth="1"/>
    <col min="5967" max="5968" width="6.5" style="2" customWidth="1"/>
    <col min="5969" max="5969" width="7.5" style="2" customWidth="1"/>
    <col min="5970" max="6141" width="8.875" style="2"/>
    <col min="6142" max="6142" width="2.875" style="2" customWidth="1"/>
    <col min="6143" max="6143" width="7.5" style="2" customWidth="1"/>
    <col min="6144" max="6144" width="12" style="2" customWidth="1"/>
    <col min="6145" max="6146" width="8.875" style="2" bestFit="1" customWidth="1"/>
    <col min="6147" max="6147" width="7.875" style="2" bestFit="1" customWidth="1"/>
    <col min="6148" max="6148" width="5.625" style="2" bestFit="1" customWidth="1"/>
    <col min="6149" max="6149" width="7.875" style="2" bestFit="1" customWidth="1"/>
    <col min="6150" max="6151" width="8.875" style="2" bestFit="1" customWidth="1"/>
    <col min="6152" max="6152" width="7.875" style="2" bestFit="1" customWidth="1"/>
    <col min="6153" max="6153" width="5.625" style="2" bestFit="1" customWidth="1"/>
    <col min="6154" max="6154" width="7.875" style="2" bestFit="1" customWidth="1"/>
    <col min="6155" max="6156" width="8.875" style="2" bestFit="1" customWidth="1"/>
    <col min="6157" max="6157" width="7.875" style="2" bestFit="1" customWidth="1"/>
    <col min="6158" max="6158" width="5.625" style="2" bestFit="1" customWidth="1"/>
    <col min="6159" max="6159" width="7.875" style="2" bestFit="1" customWidth="1"/>
    <col min="6160" max="6161" width="8.875" style="2" bestFit="1" customWidth="1"/>
    <col min="6162" max="6162" width="7.875" style="2" bestFit="1" customWidth="1"/>
    <col min="6163" max="6163" width="5.625" style="2" bestFit="1" customWidth="1"/>
    <col min="6164" max="6164" width="7.875" style="2" bestFit="1" customWidth="1"/>
    <col min="6165" max="6166" width="8.5" style="2" customWidth="1"/>
    <col min="6167" max="6167" width="7.375" style="2" customWidth="1"/>
    <col min="6168" max="6168" width="6.5" style="2" customWidth="1"/>
    <col min="6169" max="6169" width="7.5" style="2" customWidth="1"/>
    <col min="6170" max="6170" width="8.875" style="2"/>
    <col min="6171" max="6171" width="7.5" style="2" customWidth="1"/>
    <col min="6172" max="6172" width="11.375" style="2" customWidth="1"/>
    <col min="6173" max="6174" width="8.5" style="2" customWidth="1"/>
    <col min="6175" max="6176" width="6.5" style="2" customWidth="1"/>
    <col min="6177" max="6177" width="7.5" style="2" customWidth="1"/>
    <col min="6178" max="6179" width="8.5" style="2" customWidth="1"/>
    <col min="6180" max="6181" width="6.5" style="2" customWidth="1"/>
    <col min="6182" max="6182" width="7.5" style="2" customWidth="1"/>
    <col min="6183" max="6184" width="8.5" style="2" customWidth="1"/>
    <col min="6185" max="6186" width="6.5" style="2" customWidth="1"/>
    <col min="6187" max="6187" width="7.5" style="2" customWidth="1"/>
    <col min="6188" max="6189" width="8.5" style="2" customWidth="1"/>
    <col min="6190" max="6191" width="6.5" style="2" customWidth="1"/>
    <col min="6192" max="6192" width="7.5" style="2" customWidth="1"/>
    <col min="6193" max="6194" width="8.5" style="2" customWidth="1"/>
    <col min="6195" max="6196" width="6.5" style="2" customWidth="1"/>
    <col min="6197" max="6197" width="7.5" style="2" customWidth="1"/>
    <col min="6198" max="6198" width="8.875" style="2"/>
    <col min="6199" max="6199" width="7.5" style="2" customWidth="1"/>
    <col min="6200" max="6200" width="11.375" style="2" customWidth="1"/>
    <col min="6201" max="6202" width="8.5" style="2" customWidth="1"/>
    <col min="6203" max="6204" width="6.5" style="2" customWidth="1"/>
    <col min="6205" max="6205" width="7.5" style="2" customWidth="1"/>
    <col min="6206" max="6207" width="8.5" style="2" customWidth="1"/>
    <col min="6208" max="6209" width="6.5" style="2" customWidth="1"/>
    <col min="6210" max="6210" width="7.5" style="2" customWidth="1"/>
    <col min="6211" max="6212" width="8.5" style="2" customWidth="1"/>
    <col min="6213" max="6214" width="6.5" style="2" customWidth="1"/>
    <col min="6215" max="6215" width="7.5" style="2" customWidth="1"/>
    <col min="6216" max="6217" width="8.5" style="2" customWidth="1"/>
    <col min="6218" max="6219" width="6.5" style="2" customWidth="1"/>
    <col min="6220" max="6220" width="7.5" style="2" customWidth="1"/>
    <col min="6221" max="6222" width="8.5" style="2" customWidth="1"/>
    <col min="6223" max="6224" width="6.5" style="2" customWidth="1"/>
    <col min="6225" max="6225" width="7.5" style="2" customWidth="1"/>
    <col min="6226" max="6397" width="8.875" style="2"/>
    <col min="6398" max="6398" width="2.875" style="2" customWidth="1"/>
    <col min="6399" max="6399" width="7.5" style="2" customWidth="1"/>
    <col min="6400" max="6400" width="12" style="2" customWidth="1"/>
    <col min="6401" max="6402" width="8.875" style="2" bestFit="1" customWidth="1"/>
    <col min="6403" max="6403" width="7.875" style="2" bestFit="1" customWidth="1"/>
    <col min="6404" max="6404" width="5.625" style="2" bestFit="1" customWidth="1"/>
    <col min="6405" max="6405" width="7.875" style="2" bestFit="1" customWidth="1"/>
    <col min="6406" max="6407" width="8.875" style="2" bestFit="1" customWidth="1"/>
    <col min="6408" max="6408" width="7.875" style="2" bestFit="1" customWidth="1"/>
    <col min="6409" max="6409" width="5.625" style="2" bestFit="1" customWidth="1"/>
    <col min="6410" max="6410" width="7.875" style="2" bestFit="1" customWidth="1"/>
    <col min="6411" max="6412" width="8.875" style="2" bestFit="1" customWidth="1"/>
    <col min="6413" max="6413" width="7.875" style="2" bestFit="1" customWidth="1"/>
    <col min="6414" max="6414" width="5.625" style="2" bestFit="1" customWidth="1"/>
    <col min="6415" max="6415" width="7.875" style="2" bestFit="1" customWidth="1"/>
    <col min="6416" max="6417" width="8.875" style="2" bestFit="1" customWidth="1"/>
    <col min="6418" max="6418" width="7.875" style="2" bestFit="1" customWidth="1"/>
    <col min="6419" max="6419" width="5.625" style="2" bestFit="1" customWidth="1"/>
    <col min="6420" max="6420" width="7.875" style="2" bestFit="1" customWidth="1"/>
    <col min="6421" max="6422" width="8.5" style="2" customWidth="1"/>
    <col min="6423" max="6423" width="7.375" style="2" customWidth="1"/>
    <col min="6424" max="6424" width="6.5" style="2" customWidth="1"/>
    <col min="6425" max="6425" width="7.5" style="2" customWidth="1"/>
    <col min="6426" max="6426" width="8.875" style="2"/>
    <col min="6427" max="6427" width="7.5" style="2" customWidth="1"/>
    <col min="6428" max="6428" width="11.375" style="2" customWidth="1"/>
    <col min="6429" max="6430" width="8.5" style="2" customWidth="1"/>
    <col min="6431" max="6432" width="6.5" style="2" customWidth="1"/>
    <col min="6433" max="6433" width="7.5" style="2" customWidth="1"/>
    <col min="6434" max="6435" width="8.5" style="2" customWidth="1"/>
    <col min="6436" max="6437" width="6.5" style="2" customWidth="1"/>
    <col min="6438" max="6438" width="7.5" style="2" customWidth="1"/>
    <col min="6439" max="6440" width="8.5" style="2" customWidth="1"/>
    <col min="6441" max="6442" width="6.5" style="2" customWidth="1"/>
    <col min="6443" max="6443" width="7.5" style="2" customWidth="1"/>
    <col min="6444" max="6445" width="8.5" style="2" customWidth="1"/>
    <col min="6446" max="6447" width="6.5" style="2" customWidth="1"/>
    <col min="6448" max="6448" width="7.5" style="2" customWidth="1"/>
    <col min="6449" max="6450" width="8.5" style="2" customWidth="1"/>
    <col min="6451" max="6452" width="6.5" style="2" customWidth="1"/>
    <col min="6453" max="6453" width="7.5" style="2" customWidth="1"/>
    <col min="6454" max="6454" width="8.875" style="2"/>
    <col min="6455" max="6455" width="7.5" style="2" customWidth="1"/>
    <col min="6456" max="6456" width="11.375" style="2" customWidth="1"/>
    <col min="6457" max="6458" width="8.5" style="2" customWidth="1"/>
    <col min="6459" max="6460" width="6.5" style="2" customWidth="1"/>
    <col min="6461" max="6461" width="7.5" style="2" customWidth="1"/>
    <col min="6462" max="6463" width="8.5" style="2" customWidth="1"/>
    <col min="6464" max="6465" width="6.5" style="2" customWidth="1"/>
    <col min="6466" max="6466" width="7.5" style="2" customWidth="1"/>
    <col min="6467" max="6468" width="8.5" style="2" customWidth="1"/>
    <col min="6469" max="6470" width="6.5" style="2" customWidth="1"/>
    <col min="6471" max="6471" width="7.5" style="2" customWidth="1"/>
    <col min="6472" max="6473" width="8.5" style="2" customWidth="1"/>
    <col min="6474" max="6475" width="6.5" style="2" customWidth="1"/>
    <col min="6476" max="6476" width="7.5" style="2" customWidth="1"/>
    <col min="6477" max="6478" width="8.5" style="2" customWidth="1"/>
    <col min="6479" max="6480" width="6.5" style="2" customWidth="1"/>
    <col min="6481" max="6481" width="7.5" style="2" customWidth="1"/>
    <col min="6482" max="6653" width="8.875" style="2"/>
    <col min="6654" max="6654" width="2.875" style="2" customWidth="1"/>
    <col min="6655" max="6655" width="7.5" style="2" customWidth="1"/>
    <col min="6656" max="6656" width="12" style="2" customWidth="1"/>
    <col min="6657" max="6658" width="8.875" style="2" bestFit="1" customWidth="1"/>
    <col min="6659" max="6659" width="7.875" style="2" bestFit="1" customWidth="1"/>
    <col min="6660" max="6660" width="5.625" style="2" bestFit="1" customWidth="1"/>
    <col min="6661" max="6661" width="7.875" style="2" bestFit="1" customWidth="1"/>
    <col min="6662" max="6663" width="8.875" style="2" bestFit="1" customWidth="1"/>
    <col min="6664" max="6664" width="7.875" style="2" bestFit="1" customWidth="1"/>
    <col min="6665" max="6665" width="5.625" style="2" bestFit="1" customWidth="1"/>
    <col min="6666" max="6666" width="7.875" style="2" bestFit="1" customWidth="1"/>
    <col min="6667" max="6668" width="8.875" style="2" bestFit="1" customWidth="1"/>
    <col min="6669" max="6669" width="7.875" style="2" bestFit="1" customWidth="1"/>
    <col min="6670" max="6670" width="5.625" style="2" bestFit="1" customWidth="1"/>
    <col min="6671" max="6671" width="7.875" style="2" bestFit="1" customWidth="1"/>
    <col min="6672" max="6673" width="8.875" style="2" bestFit="1" customWidth="1"/>
    <col min="6674" max="6674" width="7.875" style="2" bestFit="1" customWidth="1"/>
    <col min="6675" max="6675" width="5.625" style="2" bestFit="1" customWidth="1"/>
    <col min="6676" max="6676" width="7.875" style="2" bestFit="1" customWidth="1"/>
    <col min="6677" max="6678" width="8.5" style="2" customWidth="1"/>
    <col min="6679" max="6679" width="7.375" style="2" customWidth="1"/>
    <col min="6680" max="6680" width="6.5" style="2" customWidth="1"/>
    <col min="6681" max="6681" width="7.5" style="2" customWidth="1"/>
    <col min="6682" max="6682" width="8.875" style="2"/>
    <col min="6683" max="6683" width="7.5" style="2" customWidth="1"/>
    <col min="6684" max="6684" width="11.375" style="2" customWidth="1"/>
    <col min="6685" max="6686" width="8.5" style="2" customWidth="1"/>
    <col min="6687" max="6688" width="6.5" style="2" customWidth="1"/>
    <col min="6689" max="6689" width="7.5" style="2" customWidth="1"/>
    <col min="6690" max="6691" width="8.5" style="2" customWidth="1"/>
    <col min="6692" max="6693" width="6.5" style="2" customWidth="1"/>
    <col min="6694" max="6694" width="7.5" style="2" customWidth="1"/>
    <col min="6695" max="6696" width="8.5" style="2" customWidth="1"/>
    <col min="6697" max="6698" width="6.5" style="2" customWidth="1"/>
    <col min="6699" max="6699" width="7.5" style="2" customWidth="1"/>
    <col min="6700" max="6701" width="8.5" style="2" customWidth="1"/>
    <col min="6702" max="6703" width="6.5" style="2" customWidth="1"/>
    <col min="6704" max="6704" width="7.5" style="2" customWidth="1"/>
    <col min="6705" max="6706" width="8.5" style="2" customWidth="1"/>
    <col min="6707" max="6708" width="6.5" style="2" customWidth="1"/>
    <col min="6709" max="6709" width="7.5" style="2" customWidth="1"/>
    <col min="6710" max="6710" width="8.875" style="2"/>
    <col min="6711" max="6711" width="7.5" style="2" customWidth="1"/>
    <col min="6712" max="6712" width="11.375" style="2" customWidth="1"/>
    <col min="6713" max="6714" width="8.5" style="2" customWidth="1"/>
    <col min="6715" max="6716" width="6.5" style="2" customWidth="1"/>
    <col min="6717" max="6717" width="7.5" style="2" customWidth="1"/>
    <col min="6718" max="6719" width="8.5" style="2" customWidth="1"/>
    <col min="6720" max="6721" width="6.5" style="2" customWidth="1"/>
    <col min="6722" max="6722" width="7.5" style="2" customWidth="1"/>
    <col min="6723" max="6724" width="8.5" style="2" customWidth="1"/>
    <col min="6725" max="6726" width="6.5" style="2" customWidth="1"/>
    <col min="6727" max="6727" width="7.5" style="2" customWidth="1"/>
    <col min="6728" max="6729" width="8.5" style="2" customWidth="1"/>
    <col min="6730" max="6731" width="6.5" style="2" customWidth="1"/>
    <col min="6732" max="6732" width="7.5" style="2" customWidth="1"/>
    <col min="6733" max="6734" width="8.5" style="2" customWidth="1"/>
    <col min="6735" max="6736" width="6.5" style="2" customWidth="1"/>
    <col min="6737" max="6737" width="7.5" style="2" customWidth="1"/>
    <col min="6738" max="6909" width="8.875" style="2"/>
    <col min="6910" max="6910" width="2.875" style="2" customWidth="1"/>
    <col min="6911" max="6911" width="7.5" style="2" customWidth="1"/>
    <col min="6912" max="6912" width="12" style="2" customWidth="1"/>
    <col min="6913" max="6914" width="8.875" style="2" bestFit="1" customWidth="1"/>
    <col min="6915" max="6915" width="7.875" style="2" bestFit="1" customWidth="1"/>
    <col min="6916" max="6916" width="5.625" style="2" bestFit="1" customWidth="1"/>
    <col min="6917" max="6917" width="7.875" style="2" bestFit="1" customWidth="1"/>
    <col min="6918" max="6919" width="8.875" style="2" bestFit="1" customWidth="1"/>
    <col min="6920" max="6920" width="7.875" style="2" bestFit="1" customWidth="1"/>
    <col min="6921" max="6921" width="5.625" style="2" bestFit="1" customWidth="1"/>
    <col min="6922" max="6922" width="7.875" style="2" bestFit="1" customWidth="1"/>
    <col min="6923" max="6924" width="8.875" style="2" bestFit="1" customWidth="1"/>
    <col min="6925" max="6925" width="7.875" style="2" bestFit="1" customWidth="1"/>
    <col min="6926" max="6926" width="5.625" style="2" bestFit="1" customWidth="1"/>
    <col min="6927" max="6927" width="7.875" style="2" bestFit="1" customWidth="1"/>
    <col min="6928" max="6929" width="8.875" style="2" bestFit="1" customWidth="1"/>
    <col min="6930" max="6930" width="7.875" style="2" bestFit="1" customWidth="1"/>
    <col min="6931" max="6931" width="5.625" style="2" bestFit="1" customWidth="1"/>
    <col min="6932" max="6932" width="7.875" style="2" bestFit="1" customWidth="1"/>
    <col min="6933" max="6934" width="8.5" style="2" customWidth="1"/>
    <col min="6935" max="6935" width="7.375" style="2" customWidth="1"/>
    <col min="6936" max="6936" width="6.5" style="2" customWidth="1"/>
    <col min="6937" max="6937" width="7.5" style="2" customWidth="1"/>
    <col min="6938" max="6938" width="8.875" style="2"/>
    <col min="6939" max="6939" width="7.5" style="2" customWidth="1"/>
    <col min="6940" max="6940" width="11.375" style="2" customWidth="1"/>
    <col min="6941" max="6942" width="8.5" style="2" customWidth="1"/>
    <col min="6943" max="6944" width="6.5" style="2" customWidth="1"/>
    <col min="6945" max="6945" width="7.5" style="2" customWidth="1"/>
    <col min="6946" max="6947" width="8.5" style="2" customWidth="1"/>
    <col min="6948" max="6949" width="6.5" style="2" customWidth="1"/>
    <col min="6950" max="6950" width="7.5" style="2" customWidth="1"/>
    <col min="6951" max="6952" width="8.5" style="2" customWidth="1"/>
    <col min="6953" max="6954" width="6.5" style="2" customWidth="1"/>
    <col min="6955" max="6955" width="7.5" style="2" customWidth="1"/>
    <col min="6956" max="6957" width="8.5" style="2" customWidth="1"/>
    <col min="6958" max="6959" width="6.5" style="2" customWidth="1"/>
    <col min="6960" max="6960" width="7.5" style="2" customWidth="1"/>
    <col min="6961" max="6962" width="8.5" style="2" customWidth="1"/>
    <col min="6963" max="6964" width="6.5" style="2" customWidth="1"/>
    <col min="6965" max="6965" width="7.5" style="2" customWidth="1"/>
    <col min="6966" max="6966" width="8.875" style="2"/>
    <col min="6967" max="6967" width="7.5" style="2" customWidth="1"/>
    <col min="6968" max="6968" width="11.375" style="2" customWidth="1"/>
    <col min="6969" max="6970" width="8.5" style="2" customWidth="1"/>
    <col min="6971" max="6972" width="6.5" style="2" customWidth="1"/>
    <col min="6973" max="6973" width="7.5" style="2" customWidth="1"/>
    <col min="6974" max="6975" width="8.5" style="2" customWidth="1"/>
    <col min="6976" max="6977" width="6.5" style="2" customWidth="1"/>
    <col min="6978" max="6978" width="7.5" style="2" customWidth="1"/>
    <col min="6979" max="6980" width="8.5" style="2" customWidth="1"/>
    <col min="6981" max="6982" width="6.5" style="2" customWidth="1"/>
    <col min="6983" max="6983" width="7.5" style="2" customWidth="1"/>
    <col min="6984" max="6985" width="8.5" style="2" customWidth="1"/>
    <col min="6986" max="6987" width="6.5" style="2" customWidth="1"/>
    <col min="6988" max="6988" width="7.5" style="2" customWidth="1"/>
    <col min="6989" max="6990" width="8.5" style="2" customWidth="1"/>
    <col min="6991" max="6992" width="6.5" style="2" customWidth="1"/>
    <col min="6993" max="6993" width="7.5" style="2" customWidth="1"/>
    <col min="6994" max="7165" width="8.875" style="2"/>
    <col min="7166" max="7166" width="2.875" style="2" customWidth="1"/>
    <col min="7167" max="7167" width="7.5" style="2" customWidth="1"/>
    <col min="7168" max="7168" width="12" style="2" customWidth="1"/>
    <col min="7169" max="7170" width="8.875" style="2" bestFit="1" customWidth="1"/>
    <col min="7171" max="7171" width="7.875" style="2" bestFit="1" customWidth="1"/>
    <col min="7172" max="7172" width="5.625" style="2" bestFit="1" customWidth="1"/>
    <col min="7173" max="7173" width="7.875" style="2" bestFit="1" customWidth="1"/>
    <col min="7174" max="7175" width="8.875" style="2" bestFit="1" customWidth="1"/>
    <col min="7176" max="7176" width="7.875" style="2" bestFit="1" customWidth="1"/>
    <col min="7177" max="7177" width="5.625" style="2" bestFit="1" customWidth="1"/>
    <col min="7178" max="7178" width="7.875" style="2" bestFit="1" customWidth="1"/>
    <col min="7179" max="7180" width="8.875" style="2" bestFit="1" customWidth="1"/>
    <col min="7181" max="7181" width="7.875" style="2" bestFit="1" customWidth="1"/>
    <col min="7182" max="7182" width="5.625" style="2" bestFit="1" customWidth="1"/>
    <col min="7183" max="7183" width="7.875" style="2" bestFit="1" customWidth="1"/>
    <col min="7184" max="7185" width="8.875" style="2" bestFit="1" customWidth="1"/>
    <col min="7186" max="7186" width="7.875" style="2" bestFit="1" customWidth="1"/>
    <col min="7187" max="7187" width="5.625" style="2" bestFit="1" customWidth="1"/>
    <col min="7188" max="7188" width="7.875" style="2" bestFit="1" customWidth="1"/>
    <col min="7189" max="7190" width="8.5" style="2" customWidth="1"/>
    <col min="7191" max="7191" width="7.375" style="2" customWidth="1"/>
    <col min="7192" max="7192" width="6.5" style="2" customWidth="1"/>
    <col min="7193" max="7193" width="7.5" style="2" customWidth="1"/>
    <col min="7194" max="7194" width="8.875" style="2"/>
    <col min="7195" max="7195" width="7.5" style="2" customWidth="1"/>
    <col min="7196" max="7196" width="11.375" style="2" customWidth="1"/>
    <col min="7197" max="7198" width="8.5" style="2" customWidth="1"/>
    <col min="7199" max="7200" width="6.5" style="2" customWidth="1"/>
    <col min="7201" max="7201" width="7.5" style="2" customWidth="1"/>
    <col min="7202" max="7203" width="8.5" style="2" customWidth="1"/>
    <col min="7204" max="7205" width="6.5" style="2" customWidth="1"/>
    <col min="7206" max="7206" width="7.5" style="2" customWidth="1"/>
    <col min="7207" max="7208" width="8.5" style="2" customWidth="1"/>
    <col min="7209" max="7210" width="6.5" style="2" customWidth="1"/>
    <col min="7211" max="7211" width="7.5" style="2" customWidth="1"/>
    <col min="7212" max="7213" width="8.5" style="2" customWidth="1"/>
    <col min="7214" max="7215" width="6.5" style="2" customWidth="1"/>
    <col min="7216" max="7216" width="7.5" style="2" customWidth="1"/>
    <col min="7217" max="7218" width="8.5" style="2" customWidth="1"/>
    <col min="7219" max="7220" width="6.5" style="2" customWidth="1"/>
    <col min="7221" max="7221" width="7.5" style="2" customWidth="1"/>
    <col min="7222" max="7222" width="8.875" style="2"/>
    <col min="7223" max="7223" width="7.5" style="2" customWidth="1"/>
    <col min="7224" max="7224" width="11.375" style="2" customWidth="1"/>
    <col min="7225" max="7226" width="8.5" style="2" customWidth="1"/>
    <col min="7227" max="7228" width="6.5" style="2" customWidth="1"/>
    <col min="7229" max="7229" width="7.5" style="2" customWidth="1"/>
    <col min="7230" max="7231" width="8.5" style="2" customWidth="1"/>
    <col min="7232" max="7233" width="6.5" style="2" customWidth="1"/>
    <col min="7234" max="7234" width="7.5" style="2" customWidth="1"/>
    <col min="7235" max="7236" width="8.5" style="2" customWidth="1"/>
    <col min="7237" max="7238" width="6.5" style="2" customWidth="1"/>
    <col min="7239" max="7239" width="7.5" style="2" customWidth="1"/>
    <col min="7240" max="7241" width="8.5" style="2" customWidth="1"/>
    <col min="7242" max="7243" width="6.5" style="2" customWidth="1"/>
    <col min="7244" max="7244" width="7.5" style="2" customWidth="1"/>
    <col min="7245" max="7246" width="8.5" style="2" customWidth="1"/>
    <col min="7247" max="7248" width="6.5" style="2" customWidth="1"/>
    <col min="7249" max="7249" width="7.5" style="2" customWidth="1"/>
    <col min="7250" max="7421" width="8.875" style="2"/>
    <col min="7422" max="7422" width="2.875" style="2" customWidth="1"/>
    <col min="7423" max="7423" width="7.5" style="2" customWidth="1"/>
    <col min="7424" max="7424" width="12" style="2" customWidth="1"/>
    <col min="7425" max="7426" width="8.875" style="2" bestFit="1" customWidth="1"/>
    <col min="7427" max="7427" width="7.875" style="2" bestFit="1" customWidth="1"/>
    <col min="7428" max="7428" width="5.625" style="2" bestFit="1" customWidth="1"/>
    <col min="7429" max="7429" width="7.875" style="2" bestFit="1" customWidth="1"/>
    <col min="7430" max="7431" width="8.875" style="2" bestFit="1" customWidth="1"/>
    <col min="7432" max="7432" width="7.875" style="2" bestFit="1" customWidth="1"/>
    <col min="7433" max="7433" width="5.625" style="2" bestFit="1" customWidth="1"/>
    <col min="7434" max="7434" width="7.875" style="2" bestFit="1" customWidth="1"/>
    <col min="7435" max="7436" width="8.875" style="2" bestFit="1" customWidth="1"/>
    <col min="7437" max="7437" width="7.875" style="2" bestFit="1" customWidth="1"/>
    <col min="7438" max="7438" width="5.625" style="2" bestFit="1" customWidth="1"/>
    <col min="7439" max="7439" width="7.875" style="2" bestFit="1" customWidth="1"/>
    <col min="7440" max="7441" width="8.875" style="2" bestFit="1" customWidth="1"/>
    <col min="7442" max="7442" width="7.875" style="2" bestFit="1" customWidth="1"/>
    <col min="7443" max="7443" width="5.625" style="2" bestFit="1" customWidth="1"/>
    <col min="7444" max="7444" width="7.875" style="2" bestFit="1" customWidth="1"/>
    <col min="7445" max="7446" width="8.5" style="2" customWidth="1"/>
    <col min="7447" max="7447" width="7.375" style="2" customWidth="1"/>
    <col min="7448" max="7448" width="6.5" style="2" customWidth="1"/>
    <col min="7449" max="7449" width="7.5" style="2" customWidth="1"/>
    <col min="7450" max="7450" width="8.875" style="2"/>
    <col min="7451" max="7451" width="7.5" style="2" customWidth="1"/>
    <col min="7452" max="7452" width="11.375" style="2" customWidth="1"/>
    <col min="7453" max="7454" width="8.5" style="2" customWidth="1"/>
    <col min="7455" max="7456" width="6.5" style="2" customWidth="1"/>
    <col min="7457" max="7457" width="7.5" style="2" customWidth="1"/>
    <col min="7458" max="7459" width="8.5" style="2" customWidth="1"/>
    <col min="7460" max="7461" width="6.5" style="2" customWidth="1"/>
    <col min="7462" max="7462" width="7.5" style="2" customWidth="1"/>
    <col min="7463" max="7464" width="8.5" style="2" customWidth="1"/>
    <col min="7465" max="7466" width="6.5" style="2" customWidth="1"/>
    <col min="7467" max="7467" width="7.5" style="2" customWidth="1"/>
    <col min="7468" max="7469" width="8.5" style="2" customWidth="1"/>
    <col min="7470" max="7471" width="6.5" style="2" customWidth="1"/>
    <col min="7472" max="7472" width="7.5" style="2" customWidth="1"/>
    <col min="7473" max="7474" width="8.5" style="2" customWidth="1"/>
    <col min="7475" max="7476" width="6.5" style="2" customWidth="1"/>
    <col min="7477" max="7477" width="7.5" style="2" customWidth="1"/>
    <col min="7478" max="7478" width="8.875" style="2"/>
    <col min="7479" max="7479" width="7.5" style="2" customWidth="1"/>
    <col min="7480" max="7480" width="11.375" style="2" customWidth="1"/>
    <col min="7481" max="7482" width="8.5" style="2" customWidth="1"/>
    <col min="7483" max="7484" width="6.5" style="2" customWidth="1"/>
    <col min="7485" max="7485" width="7.5" style="2" customWidth="1"/>
    <col min="7486" max="7487" width="8.5" style="2" customWidth="1"/>
    <col min="7488" max="7489" width="6.5" style="2" customWidth="1"/>
    <col min="7490" max="7490" width="7.5" style="2" customWidth="1"/>
    <col min="7491" max="7492" width="8.5" style="2" customWidth="1"/>
    <col min="7493" max="7494" width="6.5" style="2" customWidth="1"/>
    <col min="7495" max="7495" width="7.5" style="2" customWidth="1"/>
    <col min="7496" max="7497" width="8.5" style="2" customWidth="1"/>
    <col min="7498" max="7499" width="6.5" style="2" customWidth="1"/>
    <col min="7500" max="7500" width="7.5" style="2" customWidth="1"/>
    <col min="7501" max="7502" width="8.5" style="2" customWidth="1"/>
    <col min="7503" max="7504" width="6.5" style="2" customWidth="1"/>
    <col min="7505" max="7505" width="7.5" style="2" customWidth="1"/>
    <col min="7506" max="7677" width="8.875" style="2"/>
    <col min="7678" max="7678" width="2.875" style="2" customWidth="1"/>
    <col min="7679" max="7679" width="7.5" style="2" customWidth="1"/>
    <col min="7680" max="7680" width="12" style="2" customWidth="1"/>
    <col min="7681" max="7682" width="8.875" style="2" bestFit="1" customWidth="1"/>
    <col min="7683" max="7683" width="7.875" style="2" bestFit="1" customWidth="1"/>
    <col min="7684" max="7684" width="5.625" style="2" bestFit="1" customWidth="1"/>
    <col min="7685" max="7685" width="7.875" style="2" bestFit="1" customWidth="1"/>
    <col min="7686" max="7687" width="8.875" style="2" bestFit="1" customWidth="1"/>
    <col min="7688" max="7688" width="7.875" style="2" bestFit="1" customWidth="1"/>
    <col min="7689" max="7689" width="5.625" style="2" bestFit="1" customWidth="1"/>
    <col min="7690" max="7690" width="7.875" style="2" bestFit="1" customWidth="1"/>
    <col min="7691" max="7692" width="8.875" style="2" bestFit="1" customWidth="1"/>
    <col min="7693" max="7693" width="7.875" style="2" bestFit="1" customWidth="1"/>
    <col min="7694" max="7694" width="5.625" style="2" bestFit="1" customWidth="1"/>
    <col min="7695" max="7695" width="7.875" style="2" bestFit="1" customWidth="1"/>
    <col min="7696" max="7697" width="8.875" style="2" bestFit="1" customWidth="1"/>
    <col min="7698" max="7698" width="7.875" style="2" bestFit="1" customWidth="1"/>
    <col min="7699" max="7699" width="5.625" style="2" bestFit="1" customWidth="1"/>
    <col min="7700" max="7700" width="7.875" style="2" bestFit="1" customWidth="1"/>
    <col min="7701" max="7702" width="8.5" style="2" customWidth="1"/>
    <col min="7703" max="7703" width="7.375" style="2" customWidth="1"/>
    <col min="7704" max="7704" width="6.5" style="2" customWidth="1"/>
    <col min="7705" max="7705" width="7.5" style="2" customWidth="1"/>
    <col min="7706" max="7706" width="8.875" style="2"/>
    <col min="7707" max="7707" width="7.5" style="2" customWidth="1"/>
    <col min="7708" max="7708" width="11.375" style="2" customWidth="1"/>
    <col min="7709" max="7710" width="8.5" style="2" customWidth="1"/>
    <col min="7711" max="7712" width="6.5" style="2" customWidth="1"/>
    <col min="7713" max="7713" width="7.5" style="2" customWidth="1"/>
    <col min="7714" max="7715" width="8.5" style="2" customWidth="1"/>
    <col min="7716" max="7717" width="6.5" style="2" customWidth="1"/>
    <col min="7718" max="7718" width="7.5" style="2" customWidth="1"/>
    <col min="7719" max="7720" width="8.5" style="2" customWidth="1"/>
    <col min="7721" max="7722" width="6.5" style="2" customWidth="1"/>
    <col min="7723" max="7723" width="7.5" style="2" customWidth="1"/>
    <col min="7724" max="7725" width="8.5" style="2" customWidth="1"/>
    <col min="7726" max="7727" width="6.5" style="2" customWidth="1"/>
    <col min="7728" max="7728" width="7.5" style="2" customWidth="1"/>
    <col min="7729" max="7730" width="8.5" style="2" customWidth="1"/>
    <col min="7731" max="7732" width="6.5" style="2" customWidth="1"/>
    <col min="7733" max="7733" width="7.5" style="2" customWidth="1"/>
    <col min="7734" max="7734" width="8.875" style="2"/>
    <col min="7735" max="7735" width="7.5" style="2" customWidth="1"/>
    <col min="7736" max="7736" width="11.375" style="2" customWidth="1"/>
    <col min="7737" max="7738" width="8.5" style="2" customWidth="1"/>
    <col min="7739" max="7740" width="6.5" style="2" customWidth="1"/>
    <col min="7741" max="7741" width="7.5" style="2" customWidth="1"/>
    <col min="7742" max="7743" width="8.5" style="2" customWidth="1"/>
    <col min="7744" max="7745" width="6.5" style="2" customWidth="1"/>
    <col min="7746" max="7746" width="7.5" style="2" customWidth="1"/>
    <col min="7747" max="7748" width="8.5" style="2" customWidth="1"/>
    <col min="7749" max="7750" width="6.5" style="2" customWidth="1"/>
    <col min="7751" max="7751" width="7.5" style="2" customWidth="1"/>
    <col min="7752" max="7753" width="8.5" style="2" customWidth="1"/>
    <col min="7754" max="7755" width="6.5" style="2" customWidth="1"/>
    <col min="7756" max="7756" width="7.5" style="2" customWidth="1"/>
    <col min="7757" max="7758" width="8.5" style="2" customWidth="1"/>
    <col min="7759" max="7760" width="6.5" style="2" customWidth="1"/>
    <col min="7761" max="7761" width="7.5" style="2" customWidth="1"/>
    <col min="7762" max="7933" width="8.875" style="2"/>
    <col min="7934" max="7934" width="2.875" style="2" customWidth="1"/>
    <col min="7935" max="7935" width="7.5" style="2" customWidth="1"/>
    <col min="7936" max="7936" width="12" style="2" customWidth="1"/>
    <col min="7937" max="7938" width="8.875" style="2" bestFit="1" customWidth="1"/>
    <col min="7939" max="7939" width="7.875" style="2" bestFit="1" customWidth="1"/>
    <col min="7940" max="7940" width="5.625" style="2" bestFit="1" customWidth="1"/>
    <col min="7941" max="7941" width="7.875" style="2" bestFit="1" customWidth="1"/>
    <col min="7942" max="7943" width="8.875" style="2" bestFit="1" customWidth="1"/>
    <col min="7944" max="7944" width="7.875" style="2" bestFit="1" customWidth="1"/>
    <col min="7945" max="7945" width="5.625" style="2" bestFit="1" customWidth="1"/>
    <col min="7946" max="7946" width="7.875" style="2" bestFit="1" customWidth="1"/>
    <col min="7947" max="7948" width="8.875" style="2" bestFit="1" customWidth="1"/>
    <col min="7949" max="7949" width="7.875" style="2" bestFit="1" customWidth="1"/>
    <col min="7950" max="7950" width="5.625" style="2" bestFit="1" customWidth="1"/>
    <col min="7951" max="7951" width="7.875" style="2" bestFit="1" customWidth="1"/>
    <col min="7952" max="7953" width="8.875" style="2" bestFit="1" customWidth="1"/>
    <col min="7954" max="7954" width="7.875" style="2" bestFit="1" customWidth="1"/>
    <col min="7955" max="7955" width="5.625" style="2" bestFit="1" customWidth="1"/>
    <col min="7956" max="7956" width="7.875" style="2" bestFit="1" customWidth="1"/>
    <col min="7957" max="7958" width="8.5" style="2" customWidth="1"/>
    <col min="7959" max="7959" width="7.375" style="2" customWidth="1"/>
    <col min="7960" max="7960" width="6.5" style="2" customWidth="1"/>
    <col min="7961" max="7961" width="7.5" style="2" customWidth="1"/>
    <col min="7962" max="7962" width="8.875" style="2"/>
    <col min="7963" max="7963" width="7.5" style="2" customWidth="1"/>
    <col min="7964" max="7964" width="11.375" style="2" customWidth="1"/>
    <col min="7965" max="7966" width="8.5" style="2" customWidth="1"/>
    <col min="7967" max="7968" width="6.5" style="2" customWidth="1"/>
    <col min="7969" max="7969" width="7.5" style="2" customWidth="1"/>
    <col min="7970" max="7971" width="8.5" style="2" customWidth="1"/>
    <col min="7972" max="7973" width="6.5" style="2" customWidth="1"/>
    <col min="7974" max="7974" width="7.5" style="2" customWidth="1"/>
    <col min="7975" max="7976" width="8.5" style="2" customWidth="1"/>
    <col min="7977" max="7978" width="6.5" style="2" customWidth="1"/>
    <col min="7979" max="7979" width="7.5" style="2" customWidth="1"/>
    <col min="7980" max="7981" width="8.5" style="2" customWidth="1"/>
    <col min="7982" max="7983" width="6.5" style="2" customWidth="1"/>
    <col min="7984" max="7984" width="7.5" style="2" customWidth="1"/>
    <col min="7985" max="7986" width="8.5" style="2" customWidth="1"/>
    <col min="7987" max="7988" width="6.5" style="2" customWidth="1"/>
    <col min="7989" max="7989" width="7.5" style="2" customWidth="1"/>
    <col min="7990" max="7990" width="8.875" style="2"/>
    <col min="7991" max="7991" width="7.5" style="2" customWidth="1"/>
    <col min="7992" max="7992" width="11.375" style="2" customWidth="1"/>
    <col min="7993" max="7994" width="8.5" style="2" customWidth="1"/>
    <col min="7995" max="7996" width="6.5" style="2" customWidth="1"/>
    <col min="7997" max="7997" width="7.5" style="2" customWidth="1"/>
    <col min="7998" max="7999" width="8.5" style="2" customWidth="1"/>
    <col min="8000" max="8001" width="6.5" style="2" customWidth="1"/>
    <col min="8002" max="8002" width="7.5" style="2" customWidth="1"/>
    <col min="8003" max="8004" width="8.5" style="2" customWidth="1"/>
    <col min="8005" max="8006" width="6.5" style="2" customWidth="1"/>
    <col min="8007" max="8007" width="7.5" style="2" customWidth="1"/>
    <col min="8008" max="8009" width="8.5" style="2" customWidth="1"/>
    <col min="8010" max="8011" width="6.5" style="2" customWidth="1"/>
    <col min="8012" max="8012" width="7.5" style="2" customWidth="1"/>
    <col min="8013" max="8014" width="8.5" style="2" customWidth="1"/>
    <col min="8015" max="8016" width="6.5" style="2" customWidth="1"/>
    <col min="8017" max="8017" width="7.5" style="2" customWidth="1"/>
    <col min="8018" max="8189" width="8.875" style="2"/>
    <col min="8190" max="8190" width="2.875" style="2" customWidth="1"/>
    <col min="8191" max="8191" width="7.5" style="2" customWidth="1"/>
    <col min="8192" max="8192" width="12" style="2" customWidth="1"/>
    <col min="8193" max="8194" width="8.875" style="2" bestFit="1" customWidth="1"/>
    <col min="8195" max="8195" width="7.875" style="2" bestFit="1" customWidth="1"/>
    <col min="8196" max="8196" width="5.625" style="2" bestFit="1" customWidth="1"/>
    <col min="8197" max="8197" width="7.875" style="2" bestFit="1" customWidth="1"/>
    <col min="8198" max="8199" width="8.875" style="2" bestFit="1" customWidth="1"/>
    <col min="8200" max="8200" width="7.875" style="2" bestFit="1" customWidth="1"/>
    <col min="8201" max="8201" width="5.625" style="2" bestFit="1" customWidth="1"/>
    <col min="8202" max="8202" width="7.875" style="2" bestFit="1" customWidth="1"/>
    <col min="8203" max="8204" width="8.875" style="2" bestFit="1" customWidth="1"/>
    <col min="8205" max="8205" width="7.875" style="2" bestFit="1" customWidth="1"/>
    <col min="8206" max="8206" width="5.625" style="2" bestFit="1" customWidth="1"/>
    <col min="8207" max="8207" width="7.875" style="2" bestFit="1" customWidth="1"/>
    <col min="8208" max="8209" width="8.875" style="2" bestFit="1" customWidth="1"/>
    <col min="8210" max="8210" width="7.875" style="2" bestFit="1" customWidth="1"/>
    <col min="8211" max="8211" width="5.625" style="2" bestFit="1" customWidth="1"/>
    <col min="8212" max="8212" width="7.875" style="2" bestFit="1" customWidth="1"/>
    <col min="8213" max="8214" width="8.5" style="2" customWidth="1"/>
    <col min="8215" max="8215" width="7.375" style="2" customWidth="1"/>
    <col min="8216" max="8216" width="6.5" style="2" customWidth="1"/>
    <col min="8217" max="8217" width="7.5" style="2" customWidth="1"/>
    <col min="8218" max="8218" width="8.875" style="2"/>
    <col min="8219" max="8219" width="7.5" style="2" customWidth="1"/>
    <col min="8220" max="8220" width="11.375" style="2" customWidth="1"/>
    <col min="8221" max="8222" width="8.5" style="2" customWidth="1"/>
    <col min="8223" max="8224" width="6.5" style="2" customWidth="1"/>
    <col min="8225" max="8225" width="7.5" style="2" customWidth="1"/>
    <col min="8226" max="8227" width="8.5" style="2" customWidth="1"/>
    <col min="8228" max="8229" width="6.5" style="2" customWidth="1"/>
    <col min="8230" max="8230" width="7.5" style="2" customWidth="1"/>
    <col min="8231" max="8232" width="8.5" style="2" customWidth="1"/>
    <col min="8233" max="8234" width="6.5" style="2" customWidth="1"/>
    <col min="8235" max="8235" width="7.5" style="2" customWidth="1"/>
    <col min="8236" max="8237" width="8.5" style="2" customWidth="1"/>
    <col min="8238" max="8239" width="6.5" style="2" customWidth="1"/>
    <col min="8240" max="8240" width="7.5" style="2" customWidth="1"/>
    <col min="8241" max="8242" width="8.5" style="2" customWidth="1"/>
    <col min="8243" max="8244" width="6.5" style="2" customWidth="1"/>
    <col min="8245" max="8245" width="7.5" style="2" customWidth="1"/>
    <col min="8246" max="8246" width="8.875" style="2"/>
    <col min="8247" max="8247" width="7.5" style="2" customWidth="1"/>
    <col min="8248" max="8248" width="11.375" style="2" customWidth="1"/>
    <col min="8249" max="8250" width="8.5" style="2" customWidth="1"/>
    <col min="8251" max="8252" width="6.5" style="2" customWidth="1"/>
    <col min="8253" max="8253" width="7.5" style="2" customWidth="1"/>
    <col min="8254" max="8255" width="8.5" style="2" customWidth="1"/>
    <col min="8256" max="8257" width="6.5" style="2" customWidth="1"/>
    <col min="8258" max="8258" width="7.5" style="2" customWidth="1"/>
    <col min="8259" max="8260" width="8.5" style="2" customWidth="1"/>
    <col min="8261" max="8262" width="6.5" style="2" customWidth="1"/>
    <col min="8263" max="8263" width="7.5" style="2" customWidth="1"/>
    <col min="8264" max="8265" width="8.5" style="2" customWidth="1"/>
    <col min="8266" max="8267" width="6.5" style="2" customWidth="1"/>
    <col min="8268" max="8268" width="7.5" style="2" customWidth="1"/>
    <col min="8269" max="8270" width="8.5" style="2" customWidth="1"/>
    <col min="8271" max="8272" width="6.5" style="2" customWidth="1"/>
    <col min="8273" max="8273" width="7.5" style="2" customWidth="1"/>
    <col min="8274" max="8445" width="8.875" style="2"/>
    <col min="8446" max="8446" width="2.875" style="2" customWidth="1"/>
    <col min="8447" max="8447" width="7.5" style="2" customWidth="1"/>
    <col min="8448" max="8448" width="12" style="2" customWidth="1"/>
    <col min="8449" max="8450" width="8.875" style="2" bestFit="1" customWidth="1"/>
    <col min="8451" max="8451" width="7.875" style="2" bestFit="1" customWidth="1"/>
    <col min="8452" max="8452" width="5.625" style="2" bestFit="1" customWidth="1"/>
    <col min="8453" max="8453" width="7.875" style="2" bestFit="1" customWidth="1"/>
    <col min="8454" max="8455" width="8.875" style="2" bestFit="1" customWidth="1"/>
    <col min="8456" max="8456" width="7.875" style="2" bestFit="1" customWidth="1"/>
    <col min="8457" max="8457" width="5.625" style="2" bestFit="1" customWidth="1"/>
    <col min="8458" max="8458" width="7.875" style="2" bestFit="1" customWidth="1"/>
    <col min="8459" max="8460" width="8.875" style="2" bestFit="1" customWidth="1"/>
    <col min="8461" max="8461" width="7.875" style="2" bestFit="1" customWidth="1"/>
    <col min="8462" max="8462" width="5.625" style="2" bestFit="1" customWidth="1"/>
    <col min="8463" max="8463" width="7.875" style="2" bestFit="1" customWidth="1"/>
    <col min="8464" max="8465" width="8.875" style="2" bestFit="1" customWidth="1"/>
    <col min="8466" max="8466" width="7.875" style="2" bestFit="1" customWidth="1"/>
    <col min="8467" max="8467" width="5.625" style="2" bestFit="1" customWidth="1"/>
    <col min="8468" max="8468" width="7.875" style="2" bestFit="1" customWidth="1"/>
    <col min="8469" max="8470" width="8.5" style="2" customWidth="1"/>
    <col min="8471" max="8471" width="7.375" style="2" customWidth="1"/>
    <col min="8472" max="8472" width="6.5" style="2" customWidth="1"/>
    <col min="8473" max="8473" width="7.5" style="2" customWidth="1"/>
    <col min="8474" max="8474" width="8.875" style="2"/>
    <col min="8475" max="8475" width="7.5" style="2" customWidth="1"/>
    <col min="8476" max="8476" width="11.375" style="2" customWidth="1"/>
    <col min="8477" max="8478" width="8.5" style="2" customWidth="1"/>
    <col min="8479" max="8480" width="6.5" style="2" customWidth="1"/>
    <col min="8481" max="8481" width="7.5" style="2" customWidth="1"/>
    <col min="8482" max="8483" width="8.5" style="2" customWidth="1"/>
    <col min="8484" max="8485" width="6.5" style="2" customWidth="1"/>
    <col min="8486" max="8486" width="7.5" style="2" customWidth="1"/>
    <col min="8487" max="8488" width="8.5" style="2" customWidth="1"/>
    <col min="8489" max="8490" width="6.5" style="2" customWidth="1"/>
    <col min="8491" max="8491" width="7.5" style="2" customWidth="1"/>
    <col min="8492" max="8493" width="8.5" style="2" customWidth="1"/>
    <col min="8494" max="8495" width="6.5" style="2" customWidth="1"/>
    <col min="8496" max="8496" width="7.5" style="2" customWidth="1"/>
    <col min="8497" max="8498" width="8.5" style="2" customWidth="1"/>
    <col min="8499" max="8500" width="6.5" style="2" customWidth="1"/>
    <col min="8501" max="8501" width="7.5" style="2" customWidth="1"/>
    <col min="8502" max="8502" width="8.875" style="2"/>
    <col min="8503" max="8503" width="7.5" style="2" customWidth="1"/>
    <col min="8504" max="8504" width="11.375" style="2" customWidth="1"/>
    <col min="8505" max="8506" width="8.5" style="2" customWidth="1"/>
    <col min="8507" max="8508" width="6.5" style="2" customWidth="1"/>
    <col min="8509" max="8509" width="7.5" style="2" customWidth="1"/>
    <col min="8510" max="8511" width="8.5" style="2" customWidth="1"/>
    <col min="8512" max="8513" width="6.5" style="2" customWidth="1"/>
    <col min="8514" max="8514" width="7.5" style="2" customWidth="1"/>
    <col min="8515" max="8516" width="8.5" style="2" customWidth="1"/>
    <col min="8517" max="8518" width="6.5" style="2" customWidth="1"/>
    <col min="8519" max="8519" width="7.5" style="2" customWidth="1"/>
    <col min="8520" max="8521" width="8.5" style="2" customWidth="1"/>
    <col min="8522" max="8523" width="6.5" style="2" customWidth="1"/>
    <col min="8524" max="8524" width="7.5" style="2" customWidth="1"/>
    <col min="8525" max="8526" width="8.5" style="2" customWidth="1"/>
    <col min="8527" max="8528" width="6.5" style="2" customWidth="1"/>
    <col min="8529" max="8529" width="7.5" style="2" customWidth="1"/>
    <col min="8530" max="8701" width="8.875" style="2"/>
    <col min="8702" max="8702" width="2.875" style="2" customWidth="1"/>
    <col min="8703" max="8703" width="7.5" style="2" customWidth="1"/>
    <col min="8704" max="8704" width="12" style="2" customWidth="1"/>
    <col min="8705" max="8706" width="8.875" style="2" bestFit="1" customWidth="1"/>
    <col min="8707" max="8707" width="7.875" style="2" bestFit="1" customWidth="1"/>
    <col min="8708" max="8708" width="5.625" style="2" bestFit="1" customWidth="1"/>
    <col min="8709" max="8709" width="7.875" style="2" bestFit="1" customWidth="1"/>
    <col min="8710" max="8711" width="8.875" style="2" bestFit="1" customWidth="1"/>
    <col min="8712" max="8712" width="7.875" style="2" bestFit="1" customWidth="1"/>
    <col min="8713" max="8713" width="5.625" style="2" bestFit="1" customWidth="1"/>
    <col min="8714" max="8714" width="7.875" style="2" bestFit="1" customWidth="1"/>
    <col min="8715" max="8716" width="8.875" style="2" bestFit="1" customWidth="1"/>
    <col min="8717" max="8717" width="7.875" style="2" bestFit="1" customWidth="1"/>
    <col min="8718" max="8718" width="5.625" style="2" bestFit="1" customWidth="1"/>
    <col min="8719" max="8719" width="7.875" style="2" bestFit="1" customWidth="1"/>
    <col min="8720" max="8721" width="8.875" style="2" bestFit="1" customWidth="1"/>
    <col min="8722" max="8722" width="7.875" style="2" bestFit="1" customWidth="1"/>
    <col min="8723" max="8723" width="5.625" style="2" bestFit="1" customWidth="1"/>
    <col min="8724" max="8724" width="7.875" style="2" bestFit="1" customWidth="1"/>
    <col min="8725" max="8726" width="8.5" style="2" customWidth="1"/>
    <col min="8727" max="8727" width="7.375" style="2" customWidth="1"/>
    <col min="8728" max="8728" width="6.5" style="2" customWidth="1"/>
    <col min="8729" max="8729" width="7.5" style="2" customWidth="1"/>
    <col min="8730" max="8730" width="8.875" style="2"/>
    <col min="8731" max="8731" width="7.5" style="2" customWidth="1"/>
    <col min="8732" max="8732" width="11.375" style="2" customWidth="1"/>
    <col min="8733" max="8734" width="8.5" style="2" customWidth="1"/>
    <col min="8735" max="8736" width="6.5" style="2" customWidth="1"/>
    <col min="8737" max="8737" width="7.5" style="2" customWidth="1"/>
    <col min="8738" max="8739" width="8.5" style="2" customWidth="1"/>
    <col min="8740" max="8741" width="6.5" style="2" customWidth="1"/>
    <col min="8742" max="8742" width="7.5" style="2" customWidth="1"/>
    <col min="8743" max="8744" width="8.5" style="2" customWidth="1"/>
    <col min="8745" max="8746" width="6.5" style="2" customWidth="1"/>
    <col min="8747" max="8747" width="7.5" style="2" customWidth="1"/>
    <col min="8748" max="8749" width="8.5" style="2" customWidth="1"/>
    <col min="8750" max="8751" width="6.5" style="2" customWidth="1"/>
    <col min="8752" max="8752" width="7.5" style="2" customWidth="1"/>
    <col min="8753" max="8754" width="8.5" style="2" customWidth="1"/>
    <col min="8755" max="8756" width="6.5" style="2" customWidth="1"/>
    <col min="8757" max="8757" width="7.5" style="2" customWidth="1"/>
    <col min="8758" max="8758" width="8.875" style="2"/>
    <col min="8759" max="8759" width="7.5" style="2" customWidth="1"/>
    <col min="8760" max="8760" width="11.375" style="2" customWidth="1"/>
    <col min="8761" max="8762" width="8.5" style="2" customWidth="1"/>
    <col min="8763" max="8764" width="6.5" style="2" customWidth="1"/>
    <col min="8765" max="8765" width="7.5" style="2" customWidth="1"/>
    <col min="8766" max="8767" width="8.5" style="2" customWidth="1"/>
    <col min="8768" max="8769" width="6.5" style="2" customWidth="1"/>
    <col min="8770" max="8770" width="7.5" style="2" customWidth="1"/>
    <col min="8771" max="8772" width="8.5" style="2" customWidth="1"/>
    <col min="8773" max="8774" width="6.5" style="2" customWidth="1"/>
    <col min="8775" max="8775" width="7.5" style="2" customWidth="1"/>
    <col min="8776" max="8777" width="8.5" style="2" customWidth="1"/>
    <col min="8778" max="8779" width="6.5" style="2" customWidth="1"/>
    <col min="8780" max="8780" width="7.5" style="2" customWidth="1"/>
    <col min="8781" max="8782" width="8.5" style="2" customWidth="1"/>
    <col min="8783" max="8784" width="6.5" style="2" customWidth="1"/>
    <col min="8785" max="8785" width="7.5" style="2" customWidth="1"/>
    <col min="8786" max="8957" width="8.875" style="2"/>
    <col min="8958" max="8958" width="2.875" style="2" customWidth="1"/>
    <col min="8959" max="8959" width="7.5" style="2" customWidth="1"/>
    <col min="8960" max="8960" width="12" style="2" customWidth="1"/>
    <col min="8961" max="8962" width="8.875" style="2" bestFit="1" customWidth="1"/>
    <col min="8963" max="8963" width="7.875" style="2" bestFit="1" customWidth="1"/>
    <col min="8964" max="8964" width="5.625" style="2" bestFit="1" customWidth="1"/>
    <col min="8965" max="8965" width="7.875" style="2" bestFit="1" customWidth="1"/>
    <col min="8966" max="8967" width="8.875" style="2" bestFit="1" customWidth="1"/>
    <col min="8968" max="8968" width="7.875" style="2" bestFit="1" customWidth="1"/>
    <col min="8969" max="8969" width="5.625" style="2" bestFit="1" customWidth="1"/>
    <col min="8970" max="8970" width="7.875" style="2" bestFit="1" customWidth="1"/>
    <col min="8971" max="8972" width="8.875" style="2" bestFit="1" customWidth="1"/>
    <col min="8973" max="8973" width="7.875" style="2" bestFit="1" customWidth="1"/>
    <col min="8974" max="8974" width="5.625" style="2" bestFit="1" customWidth="1"/>
    <col min="8975" max="8975" width="7.875" style="2" bestFit="1" customWidth="1"/>
    <col min="8976" max="8977" width="8.875" style="2" bestFit="1" customWidth="1"/>
    <col min="8978" max="8978" width="7.875" style="2" bestFit="1" customWidth="1"/>
    <col min="8979" max="8979" width="5.625" style="2" bestFit="1" customWidth="1"/>
    <col min="8980" max="8980" width="7.875" style="2" bestFit="1" customWidth="1"/>
    <col min="8981" max="8982" width="8.5" style="2" customWidth="1"/>
    <col min="8983" max="8983" width="7.375" style="2" customWidth="1"/>
    <col min="8984" max="8984" width="6.5" style="2" customWidth="1"/>
    <col min="8985" max="8985" width="7.5" style="2" customWidth="1"/>
    <col min="8986" max="8986" width="8.875" style="2"/>
    <col min="8987" max="8987" width="7.5" style="2" customWidth="1"/>
    <col min="8988" max="8988" width="11.375" style="2" customWidth="1"/>
    <col min="8989" max="8990" width="8.5" style="2" customWidth="1"/>
    <col min="8991" max="8992" width="6.5" style="2" customWidth="1"/>
    <col min="8993" max="8993" width="7.5" style="2" customWidth="1"/>
    <col min="8994" max="8995" width="8.5" style="2" customWidth="1"/>
    <col min="8996" max="8997" width="6.5" style="2" customWidth="1"/>
    <col min="8998" max="8998" width="7.5" style="2" customWidth="1"/>
    <col min="8999" max="9000" width="8.5" style="2" customWidth="1"/>
    <col min="9001" max="9002" width="6.5" style="2" customWidth="1"/>
    <col min="9003" max="9003" width="7.5" style="2" customWidth="1"/>
    <col min="9004" max="9005" width="8.5" style="2" customWidth="1"/>
    <col min="9006" max="9007" width="6.5" style="2" customWidth="1"/>
    <col min="9008" max="9008" width="7.5" style="2" customWidth="1"/>
    <col min="9009" max="9010" width="8.5" style="2" customWidth="1"/>
    <col min="9011" max="9012" width="6.5" style="2" customWidth="1"/>
    <col min="9013" max="9013" width="7.5" style="2" customWidth="1"/>
    <col min="9014" max="9014" width="8.875" style="2"/>
    <col min="9015" max="9015" width="7.5" style="2" customWidth="1"/>
    <col min="9016" max="9016" width="11.375" style="2" customWidth="1"/>
    <col min="9017" max="9018" width="8.5" style="2" customWidth="1"/>
    <col min="9019" max="9020" width="6.5" style="2" customWidth="1"/>
    <col min="9021" max="9021" width="7.5" style="2" customWidth="1"/>
    <col min="9022" max="9023" width="8.5" style="2" customWidth="1"/>
    <col min="9024" max="9025" width="6.5" style="2" customWidth="1"/>
    <col min="9026" max="9026" width="7.5" style="2" customWidth="1"/>
    <col min="9027" max="9028" width="8.5" style="2" customWidth="1"/>
    <col min="9029" max="9030" width="6.5" style="2" customWidth="1"/>
    <col min="9031" max="9031" width="7.5" style="2" customWidth="1"/>
    <col min="9032" max="9033" width="8.5" style="2" customWidth="1"/>
    <col min="9034" max="9035" width="6.5" style="2" customWidth="1"/>
    <col min="9036" max="9036" width="7.5" style="2" customWidth="1"/>
    <col min="9037" max="9038" width="8.5" style="2" customWidth="1"/>
    <col min="9039" max="9040" width="6.5" style="2" customWidth="1"/>
    <col min="9041" max="9041" width="7.5" style="2" customWidth="1"/>
    <col min="9042" max="9213" width="8.875" style="2"/>
    <col min="9214" max="9214" width="2.875" style="2" customWidth="1"/>
    <col min="9215" max="9215" width="7.5" style="2" customWidth="1"/>
    <col min="9216" max="9216" width="12" style="2" customWidth="1"/>
    <col min="9217" max="9218" width="8.875" style="2" bestFit="1" customWidth="1"/>
    <col min="9219" max="9219" width="7.875" style="2" bestFit="1" customWidth="1"/>
    <col min="9220" max="9220" width="5.625" style="2" bestFit="1" customWidth="1"/>
    <col min="9221" max="9221" width="7.875" style="2" bestFit="1" customWidth="1"/>
    <col min="9222" max="9223" width="8.875" style="2" bestFit="1" customWidth="1"/>
    <col min="9224" max="9224" width="7.875" style="2" bestFit="1" customWidth="1"/>
    <col min="9225" max="9225" width="5.625" style="2" bestFit="1" customWidth="1"/>
    <col min="9226" max="9226" width="7.875" style="2" bestFit="1" customWidth="1"/>
    <col min="9227" max="9228" width="8.875" style="2" bestFit="1" customWidth="1"/>
    <col min="9229" max="9229" width="7.875" style="2" bestFit="1" customWidth="1"/>
    <col min="9230" max="9230" width="5.625" style="2" bestFit="1" customWidth="1"/>
    <col min="9231" max="9231" width="7.875" style="2" bestFit="1" customWidth="1"/>
    <col min="9232" max="9233" width="8.875" style="2" bestFit="1" customWidth="1"/>
    <col min="9234" max="9234" width="7.875" style="2" bestFit="1" customWidth="1"/>
    <col min="9235" max="9235" width="5.625" style="2" bestFit="1" customWidth="1"/>
    <col min="9236" max="9236" width="7.875" style="2" bestFit="1" customWidth="1"/>
    <col min="9237" max="9238" width="8.5" style="2" customWidth="1"/>
    <col min="9239" max="9239" width="7.375" style="2" customWidth="1"/>
    <col min="9240" max="9240" width="6.5" style="2" customWidth="1"/>
    <col min="9241" max="9241" width="7.5" style="2" customWidth="1"/>
    <col min="9242" max="9242" width="8.875" style="2"/>
    <col min="9243" max="9243" width="7.5" style="2" customWidth="1"/>
    <col min="9244" max="9244" width="11.375" style="2" customWidth="1"/>
    <col min="9245" max="9246" width="8.5" style="2" customWidth="1"/>
    <col min="9247" max="9248" width="6.5" style="2" customWidth="1"/>
    <col min="9249" max="9249" width="7.5" style="2" customWidth="1"/>
    <col min="9250" max="9251" width="8.5" style="2" customWidth="1"/>
    <col min="9252" max="9253" width="6.5" style="2" customWidth="1"/>
    <col min="9254" max="9254" width="7.5" style="2" customWidth="1"/>
    <col min="9255" max="9256" width="8.5" style="2" customWidth="1"/>
    <col min="9257" max="9258" width="6.5" style="2" customWidth="1"/>
    <col min="9259" max="9259" width="7.5" style="2" customWidth="1"/>
    <col min="9260" max="9261" width="8.5" style="2" customWidth="1"/>
    <col min="9262" max="9263" width="6.5" style="2" customWidth="1"/>
    <col min="9264" max="9264" width="7.5" style="2" customWidth="1"/>
    <col min="9265" max="9266" width="8.5" style="2" customWidth="1"/>
    <col min="9267" max="9268" width="6.5" style="2" customWidth="1"/>
    <col min="9269" max="9269" width="7.5" style="2" customWidth="1"/>
    <col min="9270" max="9270" width="8.875" style="2"/>
    <col min="9271" max="9271" width="7.5" style="2" customWidth="1"/>
    <col min="9272" max="9272" width="11.375" style="2" customWidth="1"/>
    <col min="9273" max="9274" width="8.5" style="2" customWidth="1"/>
    <col min="9275" max="9276" width="6.5" style="2" customWidth="1"/>
    <col min="9277" max="9277" width="7.5" style="2" customWidth="1"/>
    <col min="9278" max="9279" width="8.5" style="2" customWidth="1"/>
    <col min="9280" max="9281" width="6.5" style="2" customWidth="1"/>
    <col min="9282" max="9282" width="7.5" style="2" customWidth="1"/>
    <col min="9283" max="9284" width="8.5" style="2" customWidth="1"/>
    <col min="9285" max="9286" width="6.5" style="2" customWidth="1"/>
    <col min="9287" max="9287" width="7.5" style="2" customWidth="1"/>
    <col min="9288" max="9289" width="8.5" style="2" customWidth="1"/>
    <col min="9290" max="9291" width="6.5" style="2" customWidth="1"/>
    <col min="9292" max="9292" width="7.5" style="2" customWidth="1"/>
    <col min="9293" max="9294" width="8.5" style="2" customWidth="1"/>
    <col min="9295" max="9296" width="6.5" style="2" customWidth="1"/>
    <col min="9297" max="9297" width="7.5" style="2" customWidth="1"/>
    <col min="9298" max="9469" width="8.875" style="2"/>
    <col min="9470" max="9470" width="2.875" style="2" customWidth="1"/>
    <col min="9471" max="9471" width="7.5" style="2" customWidth="1"/>
    <col min="9472" max="9472" width="12" style="2" customWidth="1"/>
    <col min="9473" max="9474" width="8.875" style="2" bestFit="1" customWidth="1"/>
    <col min="9475" max="9475" width="7.875" style="2" bestFit="1" customWidth="1"/>
    <col min="9476" max="9476" width="5.625" style="2" bestFit="1" customWidth="1"/>
    <col min="9477" max="9477" width="7.875" style="2" bestFit="1" customWidth="1"/>
    <col min="9478" max="9479" width="8.875" style="2" bestFit="1" customWidth="1"/>
    <col min="9480" max="9480" width="7.875" style="2" bestFit="1" customWidth="1"/>
    <col min="9481" max="9481" width="5.625" style="2" bestFit="1" customWidth="1"/>
    <col min="9482" max="9482" width="7.875" style="2" bestFit="1" customWidth="1"/>
    <col min="9483" max="9484" width="8.875" style="2" bestFit="1" customWidth="1"/>
    <col min="9485" max="9485" width="7.875" style="2" bestFit="1" customWidth="1"/>
    <col min="9486" max="9486" width="5.625" style="2" bestFit="1" customWidth="1"/>
    <col min="9487" max="9487" width="7.875" style="2" bestFit="1" customWidth="1"/>
    <col min="9488" max="9489" width="8.875" style="2" bestFit="1" customWidth="1"/>
    <col min="9490" max="9490" width="7.875" style="2" bestFit="1" customWidth="1"/>
    <col min="9491" max="9491" width="5.625" style="2" bestFit="1" customWidth="1"/>
    <col min="9492" max="9492" width="7.875" style="2" bestFit="1" customWidth="1"/>
    <col min="9493" max="9494" width="8.5" style="2" customWidth="1"/>
    <col min="9495" max="9495" width="7.375" style="2" customWidth="1"/>
    <col min="9496" max="9496" width="6.5" style="2" customWidth="1"/>
    <col min="9497" max="9497" width="7.5" style="2" customWidth="1"/>
    <col min="9498" max="9498" width="8.875" style="2"/>
    <col min="9499" max="9499" width="7.5" style="2" customWidth="1"/>
    <col min="9500" max="9500" width="11.375" style="2" customWidth="1"/>
    <col min="9501" max="9502" width="8.5" style="2" customWidth="1"/>
    <col min="9503" max="9504" width="6.5" style="2" customWidth="1"/>
    <col min="9505" max="9505" width="7.5" style="2" customWidth="1"/>
    <col min="9506" max="9507" width="8.5" style="2" customWidth="1"/>
    <col min="9508" max="9509" width="6.5" style="2" customWidth="1"/>
    <col min="9510" max="9510" width="7.5" style="2" customWidth="1"/>
    <col min="9511" max="9512" width="8.5" style="2" customWidth="1"/>
    <col min="9513" max="9514" width="6.5" style="2" customWidth="1"/>
    <col min="9515" max="9515" width="7.5" style="2" customWidth="1"/>
    <col min="9516" max="9517" width="8.5" style="2" customWidth="1"/>
    <col min="9518" max="9519" width="6.5" style="2" customWidth="1"/>
    <col min="9520" max="9520" width="7.5" style="2" customWidth="1"/>
    <col min="9521" max="9522" width="8.5" style="2" customWidth="1"/>
    <col min="9523" max="9524" width="6.5" style="2" customWidth="1"/>
    <col min="9525" max="9525" width="7.5" style="2" customWidth="1"/>
    <col min="9526" max="9526" width="8.875" style="2"/>
    <col min="9527" max="9527" width="7.5" style="2" customWidth="1"/>
    <col min="9528" max="9528" width="11.375" style="2" customWidth="1"/>
    <col min="9529" max="9530" width="8.5" style="2" customWidth="1"/>
    <col min="9531" max="9532" width="6.5" style="2" customWidth="1"/>
    <col min="9533" max="9533" width="7.5" style="2" customWidth="1"/>
    <col min="9534" max="9535" width="8.5" style="2" customWidth="1"/>
    <col min="9536" max="9537" width="6.5" style="2" customWidth="1"/>
    <col min="9538" max="9538" width="7.5" style="2" customWidth="1"/>
    <col min="9539" max="9540" width="8.5" style="2" customWidth="1"/>
    <col min="9541" max="9542" width="6.5" style="2" customWidth="1"/>
    <col min="9543" max="9543" width="7.5" style="2" customWidth="1"/>
    <col min="9544" max="9545" width="8.5" style="2" customWidth="1"/>
    <col min="9546" max="9547" width="6.5" style="2" customWidth="1"/>
    <col min="9548" max="9548" width="7.5" style="2" customWidth="1"/>
    <col min="9549" max="9550" width="8.5" style="2" customWidth="1"/>
    <col min="9551" max="9552" width="6.5" style="2" customWidth="1"/>
    <col min="9553" max="9553" width="7.5" style="2" customWidth="1"/>
    <col min="9554" max="9725" width="8.875" style="2"/>
    <col min="9726" max="9726" width="2.875" style="2" customWidth="1"/>
    <col min="9727" max="9727" width="7.5" style="2" customWidth="1"/>
    <col min="9728" max="9728" width="12" style="2" customWidth="1"/>
    <col min="9729" max="9730" width="8.875" style="2" bestFit="1" customWidth="1"/>
    <col min="9731" max="9731" width="7.875" style="2" bestFit="1" customWidth="1"/>
    <col min="9732" max="9732" width="5.625" style="2" bestFit="1" customWidth="1"/>
    <col min="9733" max="9733" width="7.875" style="2" bestFit="1" customWidth="1"/>
    <col min="9734" max="9735" width="8.875" style="2" bestFit="1" customWidth="1"/>
    <col min="9736" max="9736" width="7.875" style="2" bestFit="1" customWidth="1"/>
    <col min="9737" max="9737" width="5.625" style="2" bestFit="1" customWidth="1"/>
    <col min="9738" max="9738" width="7.875" style="2" bestFit="1" customWidth="1"/>
    <col min="9739" max="9740" width="8.875" style="2" bestFit="1" customWidth="1"/>
    <col min="9741" max="9741" width="7.875" style="2" bestFit="1" customWidth="1"/>
    <col min="9742" max="9742" width="5.625" style="2" bestFit="1" customWidth="1"/>
    <col min="9743" max="9743" width="7.875" style="2" bestFit="1" customWidth="1"/>
    <col min="9744" max="9745" width="8.875" style="2" bestFit="1" customWidth="1"/>
    <col min="9746" max="9746" width="7.875" style="2" bestFit="1" customWidth="1"/>
    <col min="9747" max="9747" width="5.625" style="2" bestFit="1" customWidth="1"/>
    <col min="9748" max="9748" width="7.875" style="2" bestFit="1" customWidth="1"/>
    <col min="9749" max="9750" width="8.5" style="2" customWidth="1"/>
    <col min="9751" max="9751" width="7.375" style="2" customWidth="1"/>
    <col min="9752" max="9752" width="6.5" style="2" customWidth="1"/>
    <col min="9753" max="9753" width="7.5" style="2" customWidth="1"/>
    <col min="9754" max="9754" width="8.875" style="2"/>
    <col min="9755" max="9755" width="7.5" style="2" customWidth="1"/>
    <col min="9756" max="9756" width="11.375" style="2" customWidth="1"/>
    <col min="9757" max="9758" width="8.5" style="2" customWidth="1"/>
    <col min="9759" max="9760" width="6.5" style="2" customWidth="1"/>
    <col min="9761" max="9761" width="7.5" style="2" customWidth="1"/>
    <col min="9762" max="9763" width="8.5" style="2" customWidth="1"/>
    <col min="9764" max="9765" width="6.5" style="2" customWidth="1"/>
    <col min="9766" max="9766" width="7.5" style="2" customWidth="1"/>
    <col min="9767" max="9768" width="8.5" style="2" customWidth="1"/>
    <col min="9769" max="9770" width="6.5" style="2" customWidth="1"/>
    <col min="9771" max="9771" width="7.5" style="2" customWidth="1"/>
    <col min="9772" max="9773" width="8.5" style="2" customWidth="1"/>
    <col min="9774" max="9775" width="6.5" style="2" customWidth="1"/>
    <col min="9776" max="9776" width="7.5" style="2" customWidth="1"/>
    <col min="9777" max="9778" width="8.5" style="2" customWidth="1"/>
    <col min="9779" max="9780" width="6.5" style="2" customWidth="1"/>
    <col min="9781" max="9781" width="7.5" style="2" customWidth="1"/>
    <col min="9782" max="9782" width="8.875" style="2"/>
    <col min="9783" max="9783" width="7.5" style="2" customWidth="1"/>
    <col min="9784" max="9784" width="11.375" style="2" customWidth="1"/>
    <col min="9785" max="9786" width="8.5" style="2" customWidth="1"/>
    <col min="9787" max="9788" width="6.5" style="2" customWidth="1"/>
    <col min="9789" max="9789" width="7.5" style="2" customWidth="1"/>
    <col min="9790" max="9791" width="8.5" style="2" customWidth="1"/>
    <col min="9792" max="9793" width="6.5" style="2" customWidth="1"/>
    <col min="9794" max="9794" width="7.5" style="2" customWidth="1"/>
    <col min="9795" max="9796" width="8.5" style="2" customWidth="1"/>
    <col min="9797" max="9798" width="6.5" style="2" customWidth="1"/>
    <col min="9799" max="9799" width="7.5" style="2" customWidth="1"/>
    <col min="9800" max="9801" width="8.5" style="2" customWidth="1"/>
    <col min="9802" max="9803" width="6.5" style="2" customWidth="1"/>
    <col min="9804" max="9804" width="7.5" style="2" customWidth="1"/>
    <col min="9805" max="9806" width="8.5" style="2" customWidth="1"/>
    <col min="9807" max="9808" width="6.5" style="2" customWidth="1"/>
    <col min="9809" max="9809" width="7.5" style="2" customWidth="1"/>
    <col min="9810" max="9981" width="8.875" style="2"/>
    <col min="9982" max="9982" width="2.875" style="2" customWidth="1"/>
    <col min="9983" max="9983" width="7.5" style="2" customWidth="1"/>
    <col min="9984" max="9984" width="12" style="2" customWidth="1"/>
    <col min="9985" max="9986" width="8.875" style="2" bestFit="1" customWidth="1"/>
    <col min="9987" max="9987" width="7.875" style="2" bestFit="1" customWidth="1"/>
    <col min="9988" max="9988" width="5.625" style="2" bestFit="1" customWidth="1"/>
    <col min="9989" max="9989" width="7.875" style="2" bestFit="1" customWidth="1"/>
    <col min="9990" max="9991" width="8.875" style="2" bestFit="1" customWidth="1"/>
    <col min="9992" max="9992" width="7.875" style="2" bestFit="1" customWidth="1"/>
    <col min="9993" max="9993" width="5.625" style="2" bestFit="1" customWidth="1"/>
    <col min="9994" max="9994" width="7.875" style="2" bestFit="1" customWidth="1"/>
    <col min="9995" max="9996" width="8.875" style="2" bestFit="1" customWidth="1"/>
    <col min="9997" max="9997" width="7.875" style="2" bestFit="1" customWidth="1"/>
    <col min="9998" max="9998" width="5.625" style="2" bestFit="1" customWidth="1"/>
    <col min="9999" max="9999" width="7.875" style="2" bestFit="1" customWidth="1"/>
    <col min="10000" max="10001" width="8.875" style="2" bestFit="1" customWidth="1"/>
    <col min="10002" max="10002" width="7.875" style="2" bestFit="1" customWidth="1"/>
    <col min="10003" max="10003" width="5.625" style="2" bestFit="1" customWidth="1"/>
    <col min="10004" max="10004" width="7.875" style="2" bestFit="1" customWidth="1"/>
    <col min="10005" max="10006" width="8.5" style="2" customWidth="1"/>
    <col min="10007" max="10007" width="7.375" style="2" customWidth="1"/>
    <col min="10008" max="10008" width="6.5" style="2" customWidth="1"/>
    <col min="10009" max="10009" width="7.5" style="2" customWidth="1"/>
    <col min="10010" max="10010" width="8.875" style="2"/>
    <col min="10011" max="10011" width="7.5" style="2" customWidth="1"/>
    <col min="10012" max="10012" width="11.375" style="2" customWidth="1"/>
    <col min="10013" max="10014" width="8.5" style="2" customWidth="1"/>
    <col min="10015" max="10016" width="6.5" style="2" customWidth="1"/>
    <col min="10017" max="10017" width="7.5" style="2" customWidth="1"/>
    <col min="10018" max="10019" width="8.5" style="2" customWidth="1"/>
    <col min="10020" max="10021" width="6.5" style="2" customWidth="1"/>
    <col min="10022" max="10022" width="7.5" style="2" customWidth="1"/>
    <col min="10023" max="10024" width="8.5" style="2" customWidth="1"/>
    <col min="10025" max="10026" width="6.5" style="2" customWidth="1"/>
    <col min="10027" max="10027" width="7.5" style="2" customWidth="1"/>
    <col min="10028" max="10029" width="8.5" style="2" customWidth="1"/>
    <col min="10030" max="10031" width="6.5" style="2" customWidth="1"/>
    <col min="10032" max="10032" width="7.5" style="2" customWidth="1"/>
    <col min="10033" max="10034" width="8.5" style="2" customWidth="1"/>
    <col min="10035" max="10036" width="6.5" style="2" customWidth="1"/>
    <col min="10037" max="10037" width="7.5" style="2" customWidth="1"/>
    <col min="10038" max="10038" width="8.875" style="2"/>
    <col min="10039" max="10039" width="7.5" style="2" customWidth="1"/>
    <col min="10040" max="10040" width="11.375" style="2" customWidth="1"/>
    <col min="10041" max="10042" width="8.5" style="2" customWidth="1"/>
    <col min="10043" max="10044" width="6.5" style="2" customWidth="1"/>
    <col min="10045" max="10045" width="7.5" style="2" customWidth="1"/>
    <col min="10046" max="10047" width="8.5" style="2" customWidth="1"/>
    <col min="10048" max="10049" width="6.5" style="2" customWidth="1"/>
    <col min="10050" max="10050" width="7.5" style="2" customWidth="1"/>
    <col min="10051" max="10052" width="8.5" style="2" customWidth="1"/>
    <col min="10053" max="10054" width="6.5" style="2" customWidth="1"/>
    <col min="10055" max="10055" width="7.5" style="2" customWidth="1"/>
    <col min="10056" max="10057" width="8.5" style="2" customWidth="1"/>
    <col min="10058" max="10059" width="6.5" style="2" customWidth="1"/>
    <col min="10060" max="10060" width="7.5" style="2" customWidth="1"/>
    <col min="10061" max="10062" width="8.5" style="2" customWidth="1"/>
    <col min="10063" max="10064" width="6.5" style="2" customWidth="1"/>
    <col min="10065" max="10065" width="7.5" style="2" customWidth="1"/>
    <col min="10066" max="10237" width="8.875" style="2"/>
    <col min="10238" max="10238" width="2.875" style="2" customWidth="1"/>
    <col min="10239" max="10239" width="7.5" style="2" customWidth="1"/>
    <col min="10240" max="10240" width="12" style="2" customWidth="1"/>
    <col min="10241" max="10242" width="8.875" style="2" bestFit="1" customWidth="1"/>
    <col min="10243" max="10243" width="7.875" style="2" bestFit="1" customWidth="1"/>
    <col min="10244" max="10244" width="5.625" style="2" bestFit="1" customWidth="1"/>
    <col min="10245" max="10245" width="7.875" style="2" bestFit="1" customWidth="1"/>
    <col min="10246" max="10247" width="8.875" style="2" bestFit="1" customWidth="1"/>
    <col min="10248" max="10248" width="7.875" style="2" bestFit="1" customWidth="1"/>
    <col min="10249" max="10249" width="5.625" style="2" bestFit="1" customWidth="1"/>
    <col min="10250" max="10250" width="7.875" style="2" bestFit="1" customWidth="1"/>
    <col min="10251" max="10252" width="8.875" style="2" bestFit="1" customWidth="1"/>
    <col min="10253" max="10253" width="7.875" style="2" bestFit="1" customWidth="1"/>
    <col min="10254" max="10254" width="5.625" style="2" bestFit="1" customWidth="1"/>
    <col min="10255" max="10255" width="7.875" style="2" bestFit="1" customWidth="1"/>
    <col min="10256" max="10257" width="8.875" style="2" bestFit="1" customWidth="1"/>
    <col min="10258" max="10258" width="7.875" style="2" bestFit="1" customWidth="1"/>
    <col min="10259" max="10259" width="5.625" style="2" bestFit="1" customWidth="1"/>
    <col min="10260" max="10260" width="7.875" style="2" bestFit="1" customWidth="1"/>
    <col min="10261" max="10262" width="8.5" style="2" customWidth="1"/>
    <col min="10263" max="10263" width="7.375" style="2" customWidth="1"/>
    <col min="10264" max="10264" width="6.5" style="2" customWidth="1"/>
    <col min="10265" max="10265" width="7.5" style="2" customWidth="1"/>
    <col min="10266" max="10266" width="8.875" style="2"/>
    <col min="10267" max="10267" width="7.5" style="2" customWidth="1"/>
    <col min="10268" max="10268" width="11.375" style="2" customWidth="1"/>
    <col min="10269" max="10270" width="8.5" style="2" customWidth="1"/>
    <col min="10271" max="10272" width="6.5" style="2" customWidth="1"/>
    <col min="10273" max="10273" width="7.5" style="2" customWidth="1"/>
    <col min="10274" max="10275" width="8.5" style="2" customWidth="1"/>
    <col min="10276" max="10277" width="6.5" style="2" customWidth="1"/>
    <col min="10278" max="10278" width="7.5" style="2" customWidth="1"/>
    <col min="10279" max="10280" width="8.5" style="2" customWidth="1"/>
    <col min="10281" max="10282" width="6.5" style="2" customWidth="1"/>
    <col min="10283" max="10283" width="7.5" style="2" customWidth="1"/>
    <col min="10284" max="10285" width="8.5" style="2" customWidth="1"/>
    <col min="10286" max="10287" width="6.5" style="2" customWidth="1"/>
    <col min="10288" max="10288" width="7.5" style="2" customWidth="1"/>
    <col min="10289" max="10290" width="8.5" style="2" customWidth="1"/>
    <col min="10291" max="10292" width="6.5" style="2" customWidth="1"/>
    <col min="10293" max="10293" width="7.5" style="2" customWidth="1"/>
    <col min="10294" max="10294" width="8.875" style="2"/>
    <col min="10295" max="10295" width="7.5" style="2" customWidth="1"/>
    <col min="10296" max="10296" width="11.375" style="2" customWidth="1"/>
    <col min="10297" max="10298" width="8.5" style="2" customWidth="1"/>
    <col min="10299" max="10300" width="6.5" style="2" customWidth="1"/>
    <col min="10301" max="10301" width="7.5" style="2" customWidth="1"/>
    <col min="10302" max="10303" width="8.5" style="2" customWidth="1"/>
    <col min="10304" max="10305" width="6.5" style="2" customWidth="1"/>
    <col min="10306" max="10306" width="7.5" style="2" customWidth="1"/>
    <col min="10307" max="10308" width="8.5" style="2" customWidth="1"/>
    <col min="10309" max="10310" width="6.5" style="2" customWidth="1"/>
    <col min="10311" max="10311" width="7.5" style="2" customWidth="1"/>
    <col min="10312" max="10313" width="8.5" style="2" customWidth="1"/>
    <col min="10314" max="10315" width="6.5" style="2" customWidth="1"/>
    <col min="10316" max="10316" width="7.5" style="2" customWidth="1"/>
    <col min="10317" max="10318" width="8.5" style="2" customWidth="1"/>
    <col min="10319" max="10320" width="6.5" style="2" customWidth="1"/>
    <col min="10321" max="10321" width="7.5" style="2" customWidth="1"/>
    <col min="10322" max="10493" width="8.875" style="2"/>
    <col min="10494" max="10494" width="2.875" style="2" customWidth="1"/>
    <col min="10495" max="10495" width="7.5" style="2" customWidth="1"/>
    <col min="10496" max="10496" width="12" style="2" customWidth="1"/>
    <col min="10497" max="10498" width="8.875" style="2" bestFit="1" customWidth="1"/>
    <col min="10499" max="10499" width="7.875" style="2" bestFit="1" customWidth="1"/>
    <col min="10500" max="10500" width="5.625" style="2" bestFit="1" customWidth="1"/>
    <col min="10501" max="10501" width="7.875" style="2" bestFit="1" customWidth="1"/>
    <col min="10502" max="10503" width="8.875" style="2" bestFit="1" customWidth="1"/>
    <col min="10504" max="10504" width="7.875" style="2" bestFit="1" customWidth="1"/>
    <col min="10505" max="10505" width="5.625" style="2" bestFit="1" customWidth="1"/>
    <col min="10506" max="10506" width="7.875" style="2" bestFit="1" customWidth="1"/>
    <col min="10507" max="10508" width="8.875" style="2" bestFit="1" customWidth="1"/>
    <col min="10509" max="10509" width="7.875" style="2" bestFit="1" customWidth="1"/>
    <col min="10510" max="10510" width="5.625" style="2" bestFit="1" customWidth="1"/>
    <col min="10511" max="10511" width="7.875" style="2" bestFit="1" customWidth="1"/>
    <col min="10512" max="10513" width="8.875" style="2" bestFit="1" customWidth="1"/>
    <col min="10514" max="10514" width="7.875" style="2" bestFit="1" customWidth="1"/>
    <col min="10515" max="10515" width="5.625" style="2" bestFit="1" customWidth="1"/>
    <col min="10516" max="10516" width="7.875" style="2" bestFit="1" customWidth="1"/>
    <col min="10517" max="10518" width="8.5" style="2" customWidth="1"/>
    <col min="10519" max="10519" width="7.375" style="2" customWidth="1"/>
    <col min="10520" max="10520" width="6.5" style="2" customWidth="1"/>
    <col min="10521" max="10521" width="7.5" style="2" customWidth="1"/>
    <col min="10522" max="10522" width="8.875" style="2"/>
    <col min="10523" max="10523" width="7.5" style="2" customWidth="1"/>
    <col min="10524" max="10524" width="11.375" style="2" customWidth="1"/>
    <col min="10525" max="10526" width="8.5" style="2" customWidth="1"/>
    <col min="10527" max="10528" width="6.5" style="2" customWidth="1"/>
    <col min="10529" max="10529" width="7.5" style="2" customWidth="1"/>
    <col min="10530" max="10531" width="8.5" style="2" customWidth="1"/>
    <col min="10532" max="10533" width="6.5" style="2" customWidth="1"/>
    <col min="10534" max="10534" width="7.5" style="2" customWidth="1"/>
    <col min="10535" max="10536" width="8.5" style="2" customWidth="1"/>
    <col min="10537" max="10538" width="6.5" style="2" customWidth="1"/>
    <col min="10539" max="10539" width="7.5" style="2" customWidth="1"/>
    <col min="10540" max="10541" width="8.5" style="2" customWidth="1"/>
    <col min="10542" max="10543" width="6.5" style="2" customWidth="1"/>
    <col min="10544" max="10544" width="7.5" style="2" customWidth="1"/>
    <col min="10545" max="10546" width="8.5" style="2" customWidth="1"/>
    <col min="10547" max="10548" width="6.5" style="2" customWidth="1"/>
    <col min="10549" max="10549" width="7.5" style="2" customWidth="1"/>
    <col min="10550" max="10550" width="8.875" style="2"/>
    <col min="10551" max="10551" width="7.5" style="2" customWidth="1"/>
    <col min="10552" max="10552" width="11.375" style="2" customWidth="1"/>
    <col min="10553" max="10554" width="8.5" style="2" customWidth="1"/>
    <col min="10555" max="10556" width="6.5" style="2" customWidth="1"/>
    <col min="10557" max="10557" width="7.5" style="2" customWidth="1"/>
    <col min="10558" max="10559" width="8.5" style="2" customWidth="1"/>
    <col min="10560" max="10561" width="6.5" style="2" customWidth="1"/>
    <col min="10562" max="10562" width="7.5" style="2" customWidth="1"/>
    <col min="10563" max="10564" width="8.5" style="2" customWidth="1"/>
    <col min="10565" max="10566" width="6.5" style="2" customWidth="1"/>
    <col min="10567" max="10567" width="7.5" style="2" customWidth="1"/>
    <col min="10568" max="10569" width="8.5" style="2" customWidth="1"/>
    <col min="10570" max="10571" width="6.5" style="2" customWidth="1"/>
    <col min="10572" max="10572" width="7.5" style="2" customWidth="1"/>
    <col min="10573" max="10574" width="8.5" style="2" customWidth="1"/>
    <col min="10575" max="10576" width="6.5" style="2" customWidth="1"/>
    <col min="10577" max="10577" width="7.5" style="2" customWidth="1"/>
    <col min="10578" max="10749" width="8.875" style="2"/>
    <col min="10750" max="10750" width="2.875" style="2" customWidth="1"/>
    <col min="10751" max="10751" width="7.5" style="2" customWidth="1"/>
    <col min="10752" max="10752" width="12" style="2" customWidth="1"/>
    <col min="10753" max="10754" width="8.875" style="2" bestFit="1" customWidth="1"/>
    <col min="10755" max="10755" width="7.875" style="2" bestFit="1" customWidth="1"/>
    <col min="10756" max="10756" width="5.625" style="2" bestFit="1" customWidth="1"/>
    <col min="10757" max="10757" width="7.875" style="2" bestFit="1" customWidth="1"/>
    <col min="10758" max="10759" width="8.875" style="2" bestFit="1" customWidth="1"/>
    <col min="10760" max="10760" width="7.875" style="2" bestFit="1" customWidth="1"/>
    <col min="10761" max="10761" width="5.625" style="2" bestFit="1" customWidth="1"/>
    <col min="10762" max="10762" width="7.875" style="2" bestFit="1" customWidth="1"/>
    <col min="10763" max="10764" width="8.875" style="2" bestFit="1" customWidth="1"/>
    <col min="10765" max="10765" width="7.875" style="2" bestFit="1" customWidth="1"/>
    <col min="10766" max="10766" width="5.625" style="2" bestFit="1" customWidth="1"/>
    <col min="10767" max="10767" width="7.875" style="2" bestFit="1" customWidth="1"/>
    <col min="10768" max="10769" width="8.875" style="2" bestFit="1" customWidth="1"/>
    <col min="10770" max="10770" width="7.875" style="2" bestFit="1" customWidth="1"/>
    <col min="10771" max="10771" width="5.625" style="2" bestFit="1" customWidth="1"/>
    <col min="10772" max="10772" width="7.875" style="2" bestFit="1" customWidth="1"/>
    <col min="10773" max="10774" width="8.5" style="2" customWidth="1"/>
    <col min="10775" max="10775" width="7.375" style="2" customWidth="1"/>
    <col min="10776" max="10776" width="6.5" style="2" customWidth="1"/>
    <col min="10777" max="10777" width="7.5" style="2" customWidth="1"/>
    <col min="10778" max="10778" width="8.875" style="2"/>
    <col min="10779" max="10779" width="7.5" style="2" customWidth="1"/>
    <col min="10780" max="10780" width="11.375" style="2" customWidth="1"/>
    <col min="10781" max="10782" width="8.5" style="2" customWidth="1"/>
    <col min="10783" max="10784" width="6.5" style="2" customWidth="1"/>
    <col min="10785" max="10785" width="7.5" style="2" customWidth="1"/>
    <col min="10786" max="10787" width="8.5" style="2" customWidth="1"/>
    <col min="10788" max="10789" width="6.5" style="2" customWidth="1"/>
    <col min="10790" max="10790" width="7.5" style="2" customWidth="1"/>
    <col min="10791" max="10792" width="8.5" style="2" customWidth="1"/>
    <col min="10793" max="10794" width="6.5" style="2" customWidth="1"/>
    <col min="10795" max="10795" width="7.5" style="2" customWidth="1"/>
    <col min="10796" max="10797" width="8.5" style="2" customWidth="1"/>
    <col min="10798" max="10799" width="6.5" style="2" customWidth="1"/>
    <col min="10800" max="10800" width="7.5" style="2" customWidth="1"/>
    <col min="10801" max="10802" width="8.5" style="2" customWidth="1"/>
    <col min="10803" max="10804" width="6.5" style="2" customWidth="1"/>
    <col min="10805" max="10805" width="7.5" style="2" customWidth="1"/>
    <col min="10806" max="10806" width="8.875" style="2"/>
    <col min="10807" max="10807" width="7.5" style="2" customWidth="1"/>
    <col min="10808" max="10808" width="11.375" style="2" customWidth="1"/>
    <col min="10809" max="10810" width="8.5" style="2" customWidth="1"/>
    <col min="10811" max="10812" width="6.5" style="2" customWidth="1"/>
    <col min="10813" max="10813" width="7.5" style="2" customWidth="1"/>
    <col min="10814" max="10815" width="8.5" style="2" customWidth="1"/>
    <col min="10816" max="10817" width="6.5" style="2" customWidth="1"/>
    <col min="10818" max="10818" width="7.5" style="2" customWidth="1"/>
    <col min="10819" max="10820" width="8.5" style="2" customWidth="1"/>
    <col min="10821" max="10822" width="6.5" style="2" customWidth="1"/>
    <col min="10823" max="10823" width="7.5" style="2" customWidth="1"/>
    <col min="10824" max="10825" width="8.5" style="2" customWidth="1"/>
    <col min="10826" max="10827" width="6.5" style="2" customWidth="1"/>
    <col min="10828" max="10828" width="7.5" style="2" customWidth="1"/>
    <col min="10829" max="10830" width="8.5" style="2" customWidth="1"/>
    <col min="10831" max="10832" width="6.5" style="2" customWidth="1"/>
    <col min="10833" max="10833" width="7.5" style="2" customWidth="1"/>
    <col min="10834" max="11005" width="8.875" style="2"/>
    <col min="11006" max="11006" width="2.875" style="2" customWidth="1"/>
    <col min="11007" max="11007" width="7.5" style="2" customWidth="1"/>
    <col min="11008" max="11008" width="12" style="2" customWidth="1"/>
    <col min="11009" max="11010" width="8.875" style="2" bestFit="1" customWidth="1"/>
    <col min="11011" max="11011" width="7.875" style="2" bestFit="1" customWidth="1"/>
    <col min="11012" max="11012" width="5.625" style="2" bestFit="1" customWidth="1"/>
    <col min="11013" max="11013" width="7.875" style="2" bestFit="1" customWidth="1"/>
    <col min="11014" max="11015" width="8.875" style="2" bestFit="1" customWidth="1"/>
    <col min="11016" max="11016" width="7.875" style="2" bestFit="1" customWidth="1"/>
    <col min="11017" max="11017" width="5.625" style="2" bestFit="1" customWidth="1"/>
    <col min="11018" max="11018" width="7.875" style="2" bestFit="1" customWidth="1"/>
    <col min="11019" max="11020" width="8.875" style="2" bestFit="1" customWidth="1"/>
    <col min="11021" max="11021" width="7.875" style="2" bestFit="1" customWidth="1"/>
    <col min="11022" max="11022" width="5.625" style="2" bestFit="1" customWidth="1"/>
    <col min="11023" max="11023" width="7.875" style="2" bestFit="1" customWidth="1"/>
    <col min="11024" max="11025" width="8.875" style="2" bestFit="1" customWidth="1"/>
    <col min="11026" max="11026" width="7.875" style="2" bestFit="1" customWidth="1"/>
    <col min="11027" max="11027" width="5.625" style="2" bestFit="1" customWidth="1"/>
    <col min="11028" max="11028" width="7.875" style="2" bestFit="1" customWidth="1"/>
    <col min="11029" max="11030" width="8.5" style="2" customWidth="1"/>
    <col min="11031" max="11031" width="7.375" style="2" customWidth="1"/>
    <col min="11032" max="11032" width="6.5" style="2" customWidth="1"/>
    <col min="11033" max="11033" width="7.5" style="2" customWidth="1"/>
    <col min="11034" max="11034" width="8.875" style="2"/>
    <col min="11035" max="11035" width="7.5" style="2" customWidth="1"/>
    <col min="11036" max="11036" width="11.375" style="2" customWidth="1"/>
    <col min="11037" max="11038" width="8.5" style="2" customWidth="1"/>
    <col min="11039" max="11040" width="6.5" style="2" customWidth="1"/>
    <col min="11041" max="11041" width="7.5" style="2" customWidth="1"/>
    <col min="11042" max="11043" width="8.5" style="2" customWidth="1"/>
    <col min="11044" max="11045" width="6.5" style="2" customWidth="1"/>
    <col min="11046" max="11046" width="7.5" style="2" customWidth="1"/>
    <col min="11047" max="11048" width="8.5" style="2" customWidth="1"/>
    <col min="11049" max="11050" width="6.5" style="2" customWidth="1"/>
    <col min="11051" max="11051" width="7.5" style="2" customWidth="1"/>
    <col min="11052" max="11053" width="8.5" style="2" customWidth="1"/>
    <col min="11054" max="11055" width="6.5" style="2" customWidth="1"/>
    <col min="11056" max="11056" width="7.5" style="2" customWidth="1"/>
    <col min="11057" max="11058" width="8.5" style="2" customWidth="1"/>
    <col min="11059" max="11060" width="6.5" style="2" customWidth="1"/>
    <col min="11061" max="11061" width="7.5" style="2" customWidth="1"/>
    <col min="11062" max="11062" width="8.875" style="2"/>
    <col min="11063" max="11063" width="7.5" style="2" customWidth="1"/>
    <col min="11064" max="11064" width="11.375" style="2" customWidth="1"/>
    <col min="11065" max="11066" width="8.5" style="2" customWidth="1"/>
    <col min="11067" max="11068" width="6.5" style="2" customWidth="1"/>
    <col min="11069" max="11069" width="7.5" style="2" customWidth="1"/>
    <col min="11070" max="11071" width="8.5" style="2" customWidth="1"/>
    <col min="11072" max="11073" width="6.5" style="2" customWidth="1"/>
    <col min="11074" max="11074" width="7.5" style="2" customWidth="1"/>
    <col min="11075" max="11076" width="8.5" style="2" customWidth="1"/>
    <col min="11077" max="11078" width="6.5" style="2" customWidth="1"/>
    <col min="11079" max="11079" width="7.5" style="2" customWidth="1"/>
    <col min="11080" max="11081" width="8.5" style="2" customWidth="1"/>
    <col min="11082" max="11083" width="6.5" style="2" customWidth="1"/>
    <col min="11084" max="11084" width="7.5" style="2" customWidth="1"/>
    <col min="11085" max="11086" width="8.5" style="2" customWidth="1"/>
    <col min="11087" max="11088" width="6.5" style="2" customWidth="1"/>
    <col min="11089" max="11089" width="7.5" style="2" customWidth="1"/>
    <col min="11090" max="11261" width="8.875" style="2"/>
    <col min="11262" max="11262" width="2.875" style="2" customWidth="1"/>
    <col min="11263" max="11263" width="7.5" style="2" customWidth="1"/>
    <col min="11264" max="11264" width="12" style="2" customWidth="1"/>
    <col min="11265" max="11266" width="8.875" style="2" bestFit="1" customWidth="1"/>
    <col min="11267" max="11267" width="7.875" style="2" bestFit="1" customWidth="1"/>
    <col min="11268" max="11268" width="5.625" style="2" bestFit="1" customWidth="1"/>
    <col min="11269" max="11269" width="7.875" style="2" bestFit="1" customWidth="1"/>
    <col min="11270" max="11271" width="8.875" style="2" bestFit="1" customWidth="1"/>
    <col min="11272" max="11272" width="7.875" style="2" bestFit="1" customWidth="1"/>
    <col min="11273" max="11273" width="5.625" style="2" bestFit="1" customWidth="1"/>
    <col min="11274" max="11274" width="7.875" style="2" bestFit="1" customWidth="1"/>
    <col min="11275" max="11276" width="8.875" style="2" bestFit="1" customWidth="1"/>
    <col min="11277" max="11277" width="7.875" style="2" bestFit="1" customWidth="1"/>
    <col min="11278" max="11278" width="5.625" style="2" bestFit="1" customWidth="1"/>
    <col min="11279" max="11279" width="7.875" style="2" bestFit="1" customWidth="1"/>
    <col min="11280" max="11281" width="8.875" style="2" bestFit="1" customWidth="1"/>
    <col min="11282" max="11282" width="7.875" style="2" bestFit="1" customWidth="1"/>
    <col min="11283" max="11283" width="5.625" style="2" bestFit="1" customWidth="1"/>
    <col min="11284" max="11284" width="7.875" style="2" bestFit="1" customWidth="1"/>
    <col min="11285" max="11286" width="8.5" style="2" customWidth="1"/>
    <col min="11287" max="11287" width="7.375" style="2" customWidth="1"/>
    <col min="11288" max="11288" width="6.5" style="2" customWidth="1"/>
    <col min="11289" max="11289" width="7.5" style="2" customWidth="1"/>
    <col min="11290" max="11290" width="8.875" style="2"/>
    <col min="11291" max="11291" width="7.5" style="2" customWidth="1"/>
    <col min="11292" max="11292" width="11.375" style="2" customWidth="1"/>
    <col min="11293" max="11294" width="8.5" style="2" customWidth="1"/>
    <col min="11295" max="11296" width="6.5" style="2" customWidth="1"/>
    <col min="11297" max="11297" width="7.5" style="2" customWidth="1"/>
    <col min="11298" max="11299" width="8.5" style="2" customWidth="1"/>
    <col min="11300" max="11301" width="6.5" style="2" customWidth="1"/>
    <col min="11302" max="11302" width="7.5" style="2" customWidth="1"/>
    <col min="11303" max="11304" width="8.5" style="2" customWidth="1"/>
    <col min="11305" max="11306" width="6.5" style="2" customWidth="1"/>
    <col min="11307" max="11307" width="7.5" style="2" customWidth="1"/>
    <col min="11308" max="11309" width="8.5" style="2" customWidth="1"/>
    <col min="11310" max="11311" width="6.5" style="2" customWidth="1"/>
    <col min="11312" max="11312" width="7.5" style="2" customWidth="1"/>
    <col min="11313" max="11314" width="8.5" style="2" customWidth="1"/>
    <col min="11315" max="11316" width="6.5" style="2" customWidth="1"/>
    <col min="11317" max="11317" width="7.5" style="2" customWidth="1"/>
    <col min="11318" max="11318" width="8.875" style="2"/>
    <col min="11319" max="11319" width="7.5" style="2" customWidth="1"/>
    <col min="11320" max="11320" width="11.375" style="2" customWidth="1"/>
    <col min="11321" max="11322" width="8.5" style="2" customWidth="1"/>
    <col min="11323" max="11324" width="6.5" style="2" customWidth="1"/>
    <col min="11325" max="11325" width="7.5" style="2" customWidth="1"/>
    <col min="11326" max="11327" width="8.5" style="2" customWidth="1"/>
    <col min="11328" max="11329" width="6.5" style="2" customWidth="1"/>
    <col min="11330" max="11330" width="7.5" style="2" customWidth="1"/>
    <col min="11331" max="11332" width="8.5" style="2" customWidth="1"/>
    <col min="11333" max="11334" width="6.5" style="2" customWidth="1"/>
    <col min="11335" max="11335" width="7.5" style="2" customWidth="1"/>
    <col min="11336" max="11337" width="8.5" style="2" customWidth="1"/>
    <col min="11338" max="11339" width="6.5" style="2" customWidth="1"/>
    <col min="11340" max="11340" width="7.5" style="2" customWidth="1"/>
    <col min="11341" max="11342" width="8.5" style="2" customWidth="1"/>
    <col min="11343" max="11344" width="6.5" style="2" customWidth="1"/>
    <col min="11345" max="11345" width="7.5" style="2" customWidth="1"/>
    <col min="11346" max="11517" width="8.875" style="2"/>
    <col min="11518" max="11518" width="2.875" style="2" customWidth="1"/>
    <col min="11519" max="11519" width="7.5" style="2" customWidth="1"/>
    <col min="11520" max="11520" width="12" style="2" customWidth="1"/>
    <col min="11521" max="11522" width="8.875" style="2" bestFit="1" customWidth="1"/>
    <col min="11523" max="11523" width="7.875" style="2" bestFit="1" customWidth="1"/>
    <col min="11524" max="11524" width="5.625" style="2" bestFit="1" customWidth="1"/>
    <col min="11525" max="11525" width="7.875" style="2" bestFit="1" customWidth="1"/>
    <col min="11526" max="11527" width="8.875" style="2" bestFit="1" customWidth="1"/>
    <col min="11528" max="11528" width="7.875" style="2" bestFit="1" customWidth="1"/>
    <col min="11529" max="11529" width="5.625" style="2" bestFit="1" customWidth="1"/>
    <col min="11530" max="11530" width="7.875" style="2" bestFit="1" customWidth="1"/>
    <col min="11531" max="11532" width="8.875" style="2" bestFit="1" customWidth="1"/>
    <col min="11533" max="11533" width="7.875" style="2" bestFit="1" customWidth="1"/>
    <col min="11534" max="11534" width="5.625" style="2" bestFit="1" customWidth="1"/>
    <col min="11535" max="11535" width="7.875" style="2" bestFit="1" customWidth="1"/>
    <col min="11536" max="11537" width="8.875" style="2" bestFit="1" customWidth="1"/>
    <col min="11538" max="11538" width="7.875" style="2" bestFit="1" customWidth="1"/>
    <col min="11539" max="11539" width="5.625" style="2" bestFit="1" customWidth="1"/>
    <col min="11540" max="11540" width="7.875" style="2" bestFit="1" customWidth="1"/>
    <col min="11541" max="11542" width="8.5" style="2" customWidth="1"/>
    <col min="11543" max="11543" width="7.375" style="2" customWidth="1"/>
    <col min="11544" max="11544" width="6.5" style="2" customWidth="1"/>
    <col min="11545" max="11545" width="7.5" style="2" customWidth="1"/>
    <col min="11546" max="11546" width="8.875" style="2"/>
    <col min="11547" max="11547" width="7.5" style="2" customWidth="1"/>
    <col min="11548" max="11548" width="11.375" style="2" customWidth="1"/>
    <col min="11549" max="11550" width="8.5" style="2" customWidth="1"/>
    <col min="11551" max="11552" width="6.5" style="2" customWidth="1"/>
    <col min="11553" max="11553" width="7.5" style="2" customWidth="1"/>
    <col min="11554" max="11555" width="8.5" style="2" customWidth="1"/>
    <col min="11556" max="11557" width="6.5" style="2" customWidth="1"/>
    <col min="11558" max="11558" width="7.5" style="2" customWidth="1"/>
    <col min="11559" max="11560" width="8.5" style="2" customWidth="1"/>
    <col min="11561" max="11562" width="6.5" style="2" customWidth="1"/>
    <col min="11563" max="11563" width="7.5" style="2" customWidth="1"/>
    <col min="11564" max="11565" width="8.5" style="2" customWidth="1"/>
    <col min="11566" max="11567" width="6.5" style="2" customWidth="1"/>
    <col min="11568" max="11568" width="7.5" style="2" customWidth="1"/>
    <col min="11569" max="11570" width="8.5" style="2" customWidth="1"/>
    <col min="11571" max="11572" width="6.5" style="2" customWidth="1"/>
    <col min="11573" max="11573" width="7.5" style="2" customWidth="1"/>
    <col min="11574" max="11574" width="8.875" style="2"/>
    <col min="11575" max="11575" width="7.5" style="2" customWidth="1"/>
    <col min="11576" max="11576" width="11.375" style="2" customWidth="1"/>
    <col min="11577" max="11578" width="8.5" style="2" customWidth="1"/>
    <col min="11579" max="11580" width="6.5" style="2" customWidth="1"/>
    <col min="11581" max="11581" width="7.5" style="2" customWidth="1"/>
    <col min="11582" max="11583" width="8.5" style="2" customWidth="1"/>
    <col min="11584" max="11585" width="6.5" style="2" customWidth="1"/>
    <col min="11586" max="11586" width="7.5" style="2" customWidth="1"/>
    <col min="11587" max="11588" width="8.5" style="2" customWidth="1"/>
    <col min="11589" max="11590" width="6.5" style="2" customWidth="1"/>
    <col min="11591" max="11591" width="7.5" style="2" customWidth="1"/>
    <col min="11592" max="11593" width="8.5" style="2" customWidth="1"/>
    <col min="11594" max="11595" width="6.5" style="2" customWidth="1"/>
    <col min="11596" max="11596" width="7.5" style="2" customWidth="1"/>
    <col min="11597" max="11598" width="8.5" style="2" customWidth="1"/>
    <col min="11599" max="11600" width="6.5" style="2" customWidth="1"/>
    <col min="11601" max="11601" width="7.5" style="2" customWidth="1"/>
    <col min="11602" max="11773" width="8.875" style="2"/>
    <col min="11774" max="11774" width="2.875" style="2" customWidth="1"/>
    <col min="11775" max="11775" width="7.5" style="2" customWidth="1"/>
    <col min="11776" max="11776" width="12" style="2" customWidth="1"/>
    <col min="11777" max="11778" width="8.875" style="2" bestFit="1" customWidth="1"/>
    <col min="11779" max="11779" width="7.875" style="2" bestFit="1" customWidth="1"/>
    <col min="11780" max="11780" width="5.625" style="2" bestFit="1" customWidth="1"/>
    <col min="11781" max="11781" width="7.875" style="2" bestFit="1" customWidth="1"/>
    <col min="11782" max="11783" width="8.875" style="2" bestFit="1" customWidth="1"/>
    <col min="11784" max="11784" width="7.875" style="2" bestFit="1" customWidth="1"/>
    <col min="11785" max="11785" width="5.625" style="2" bestFit="1" customWidth="1"/>
    <col min="11786" max="11786" width="7.875" style="2" bestFit="1" customWidth="1"/>
    <col min="11787" max="11788" width="8.875" style="2" bestFit="1" customWidth="1"/>
    <col min="11789" max="11789" width="7.875" style="2" bestFit="1" customWidth="1"/>
    <col min="11790" max="11790" width="5.625" style="2" bestFit="1" customWidth="1"/>
    <col min="11791" max="11791" width="7.875" style="2" bestFit="1" customWidth="1"/>
    <col min="11792" max="11793" width="8.875" style="2" bestFit="1" customWidth="1"/>
    <col min="11794" max="11794" width="7.875" style="2" bestFit="1" customWidth="1"/>
    <col min="11795" max="11795" width="5.625" style="2" bestFit="1" customWidth="1"/>
    <col min="11796" max="11796" width="7.875" style="2" bestFit="1" customWidth="1"/>
    <col min="11797" max="11798" width="8.5" style="2" customWidth="1"/>
    <col min="11799" max="11799" width="7.375" style="2" customWidth="1"/>
    <col min="11800" max="11800" width="6.5" style="2" customWidth="1"/>
    <col min="11801" max="11801" width="7.5" style="2" customWidth="1"/>
    <col min="11802" max="11802" width="8.875" style="2"/>
    <col min="11803" max="11803" width="7.5" style="2" customWidth="1"/>
    <col min="11804" max="11804" width="11.375" style="2" customWidth="1"/>
    <col min="11805" max="11806" width="8.5" style="2" customWidth="1"/>
    <col min="11807" max="11808" width="6.5" style="2" customWidth="1"/>
    <col min="11809" max="11809" width="7.5" style="2" customWidth="1"/>
    <col min="11810" max="11811" width="8.5" style="2" customWidth="1"/>
    <col min="11812" max="11813" width="6.5" style="2" customWidth="1"/>
    <col min="11814" max="11814" width="7.5" style="2" customWidth="1"/>
    <col min="11815" max="11816" width="8.5" style="2" customWidth="1"/>
    <col min="11817" max="11818" width="6.5" style="2" customWidth="1"/>
    <col min="11819" max="11819" width="7.5" style="2" customWidth="1"/>
    <col min="11820" max="11821" width="8.5" style="2" customWidth="1"/>
    <col min="11822" max="11823" width="6.5" style="2" customWidth="1"/>
    <col min="11824" max="11824" width="7.5" style="2" customWidth="1"/>
    <col min="11825" max="11826" width="8.5" style="2" customWidth="1"/>
    <col min="11827" max="11828" width="6.5" style="2" customWidth="1"/>
    <col min="11829" max="11829" width="7.5" style="2" customWidth="1"/>
    <col min="11830" max="11830" width="8.875" style="2"/>
    <col min="11831" max="11831" width="7.5" style="2" customWidth="1"/>
    <col min="11832" max="11832" width="11.375" style="2" customWidth="1"/>
    <col min="11833" max="11834" width="8.5" style="2" customWidth="1"/>
    <col min="11835" max="11836" width="6.5" style="2" customWidth="1"/>
    <col min="11837" max="11837" width="7.5" style="2" customWidth="1"/>
    <col min="11838" max="11839" width="8.5" style="2" customWidth="1"/>
    <col min="11840" max="11841" width="6.5" style="2" customWidth="1"/>
    <col min="11842" max="11842" width="7.5" style="2" customWidth="1"/>
    <col min="11843" max="11844" width="8.5" style="2" customWidth="1"/>
    <col min="11845" max="11846" width="6.5" style="2" customWidth="1"/>
    <col min="11847" max="11847" width="7.5" style="2" customWidth="1"/>
    <col min="11848" max="11849" width="8.5" style="2" customWidth="1"/>
    <col min="11850" max="11851" width="6.5" style="2" customWidth="1"/>
    <col min="11852" max="11852" width="7.5" style="2" customWidth="1"/>
    <col min="11853" max="11854" width="8.5" style="2" customWidth="1"/>
    <col min="11855" max="11856" width="6.5" style="2" customWidth="1"/>
    <col min="11857" max="11857" width="7.5" style="2" customWidth="1"/>
    <col min="11858" max="12029" width="8.875" style="2"/>
    <col min="12030" max="12030" width="2.875" style="2" customWidth="1"/>
    <col min="12031" max="12031" width="7.5" style="2" customWidth="1"/>
    <col min="12032" max="12032" width="12" style="2" customWidth="1"/>
    <col min="12033" max="12034" width="8.875" style="2" bestFit="1" customWidth="1"/>
    <col min="12035" max="12035" width="7.875" style="2" bestFit="1" customWidth="1"/>
    <col min="12036" max="12036" width="5.625" style="2" bestFit="1" customWidth="1"/>
    <col min="12037" max="12037" width="7.875" style="2" bestFit="1" customWidth="1"/>
    <col min="12038" max="12039" width="8.875" style="2" bestFit="1" customWidth="1"/>
    <col min="12040" max="12040" width="7.875" style="2" bestFit="1" customWidth="1"/>
    <col min="12041" max="12041" width="5.625" style="2" bestFit="1" customWidth="1"/>
    <col min="12042" max="12042" width="7.875" style="2" bestFit="1" customWidth="1"/>
    <col min="12043" max="12044" width="8.875" style="2" bestFit="1" customWidth="1"/>
    <col min="12045" max="12045" width="7.875" style="2" bestFit="1" customWidth="1"/>
    <col min="12046" max="12046" width="5.625" style="2" bestFit="1" customWidth="1"/>
    <col min="12047" max="12047" width="7.875" style="2" bestFit="1" customWidth="1"/>
    <col min="12048" max="12049" width="8.875" style="2" bestFit="1" customWidth="1"/>
    <col min="12050" max="12050" width="7.875" style="2" bestFit="1" customWidth="1"/>
    <col min="12051" max="12051" width="5.625" style="2" bestFit="1" customWidth="1"/>
    <col min="12052" max="12052" width="7.875" style="2" bestFit="1" customWidth="1"/>
    <col min="12053" max="12054" width="8.5" style="2" customWidth="1"/>
    <col min="12055" max="12055" width="7.375" style="2" customWidth="1"/>
    <col min="12056" max="12056" width="6.5" style="2" customWidth="1"/>
    <col min="12057" max="12057" width="7.5" style="2" customWidth="1"/>
    <col min="12058" max="12058" width="8.875" style="2"/>
    <col min="12059" max="12059" width="7.5" style="2" customWidth="1"/>
    <col min="12060" max="12060" width="11.375" style="2" customWidth="1"/>
    <col min="12061" max="12062" width="8.5" style="2" customWidth="1"/>
    <col min="12063" max="12064" width="6.5" style="2" customWidth="1"/>
    <col min="12065" max="12065" width="7.5" style="2" customWidth="1"/>
    <col min="12066" max="12067" width="8.5" style="2" customWidth="1"/>
    <col min="12068" max="12069" width="6.5" style="2" customWidth="1"/>
    <col min="12070" max="12070" width="7.5" style="2" customWidth="1"/>
    <col min="12071" max="12072" width="8.5" style="2" customWidth="1"/>
    <col min="12073" max="12074" width="6.5" style="2" customWidth="1"/>
    <col min="12075" max="12075" width="7.5" style="2" customWidth="1"/>
    <col min="12076" max="12077" width="8.5" style="2" customWidth="1"/>
    <col min="12078" max="12079" width="6.5" style="2" customWidth="1"/>
    <col min="12080" max="12080" width="7.5" style="2" customWidth="1"/>
    <col min="12081" max="12082" width="8.5" style="2" customWidth="1"/>
    <col min="12083" max="12084" width="6.5" style="2" customWidth="1"/>
    <col min="12085" max="12085" width="7.5" style="2" customWidth="1"/>
    <col min="12086" max="12086" width="8.875" style="2"/>
    <col min="12087" max="12087" width="7.5" style="2" customWidth="1"/>
    <col min="12088" max="12088" width="11.375" style="2" customWidth="1"/>
    <col min="12089" max="12090" width="8.5" style="2" customWidth="1"/>
    <col min="12091" max="12092" width="6.5" style="2" customWidth="1"/>
    <col min="12093" max="12093" width="7.5" style="2" customWidth="1"/>
    <col min="12094" max="12095" width="8.5" style="2" customWidth="1"/>
    <col min="12096" max="12097" width="6.5" style="2" customWidth="1"/>
    <col min="12098" max="12098" width="7.5" style="2" customWidth="1"/>
    <col min="12099" max="12100" width="8.5" style="2" customWidth="1"/>
    <col min="12101" max="12102" width="6.5" style="2" customWidth="1"/>
    <col min="12103" max="12103" width="7.5" style="2" customWidth="1"/>
    <col min="12104" max="12105" width="8.5" style="2" customWidth="1"/>
    <col min="12106" max="12107" width="6.5" style="2" customWidth="1"/>
    <col min="12108" max="12108" width="7.5" style="2" customWidth="1"/>
    <col min="12109" max="12110" width="8.5" style="2" customWidth="1"/>
    <col min="12111" max="12112" width="6.5" style="2" customWidth="1"/>
    <col min="12113" max="12113" width="7.5" style="2" customWidth="1"/>
    <col min="12114" max="12285" width="8.875" style="2"/>
    <col min="12286" max="12286" width="2.875" style="2" customWidth="1"/>
    <col min="12287" max="12287" width="7.5" style="2" customWidth="1"/>
    <col min="12288" max="12288" width="12" style="2" customWidth="1"/>
    <col min="12289" max="12290" width="8.875" style="2" bestFit="1" customWidth="1"/>
    <col min="12291" max="12291" width="7.875" style="2" bestFit="1" customWidth="1"/>
    <col min="12292" max="12292" width="5.625" style="2" bestFit="1" customWidth="1"/>
    <col min="12293" max="12293" width="7.875" style="2" bestFit="1" customWidth="1"/>
    <col min="12294" max="12295" width="8.875" style="2" bestFit="1" customWidth="1"/>
    <col min="12296" max="12296" width="7.875" style="2" bestFit="1" customWidth="1"/>
    <col min="12297" max="12297" width="5.625" style="2" bestFit="1" customWidth="1"/>
    <col min="12298" max="12298" width="7.875" style="2" bestFit="1" customWidth="1"/>
    <col min="12299" max="12300" width="8.875" style="2" bestFit="1" customWidth="1"/>
    <col min="12301" max="12301" width="7.875" style="2" bestFit="1" customWidth="1"/>
    <col min="12302" max="12302" width="5.625" style="2" bestFit="1" customWidth="1"/>
    <col min="12303" max="12303" width="7.875" style="2" bestFit="1" customWidth="1"/>
    <col min="12304" max="12305" width="8.875" style="2" bestFit="1" customWidth="1"/>
    <col min="12306" max="12306" width="7.875" style="2" bestFit="1" customWidth="1"/>
    <col min="12307" max="12307" width="5.625" style="2" bestFit="1" customWidth="1"/>
    <col min="12308" max="12308" width="7.875" style="2" bestFit="1" customWidth="1"/>
    <col min="12309" max="12310" width="8.5" style="2" customWidth="1"/>
    <col min="12311" max="12311" width="7.375" style="2" customWidth="1"/>
    <col min="12312" max="12312" width="6.5" style="2" customWidth="1"/>
    <col min="12313" max="12313" width="7.5" style="2" customWidth="1"/>
    <col min="12314" max="12314" width="8.875" style="2"/>
    <col min="12315" max="12315" width="7.5" style="2" customWidth="1"/>
    <col min="12316" max="12316" width="11.375" style="2" customWidth="1"/>
    <col min="12317" max="12318" width="8.5" style="2" customWidth="1"/>
    <col min="12319" max="12320" width="6.5" style="2" customWidth="1"/>
    <col min="12321" max="12321" width="7.5" style="2" customWidth="1"/>
    <col min="12322" max="12323" width="8.5" style="2" customWidth="1"/>
    <col min="12324" max="12325" width="6.5" style="2" customWidth="1"/>
    <col min="12326" max="12326" width="7.5" style="2" customWidth="1"/>
    <col min="12327" max="12328" width="8.5" style="2" customWidth="1"/>
    <col min="12329" max="12330" width="6.5" style="2" customWidth="1"/>
    <col min="12331" max="12331" width="7.5" style="2" customWidth="1"/>
    <col min="12332" max="12333" width="8.5" style="2" customWidth="1"/>
    <col min="12334" max="12335" width="6.5" style="2" customWidth="1"/>
    <col min="12336" max="12336" width="7.5" style="2" customWidth="1"/>
    <col min="12337" max="12338" width="8.5" style="2" customWidth="1"/>
    <col min="12339" max="12340" width="6.5" style="2" customWidth="1"/>
    <col min="12341" max="12341" width="7.5" style="2" customWidth="1"/>
    <col min="12342" max="12342" width="8.875" style="2"/>
    <col min="12343" max="12343" width="7.5" style="2" customWidth="1"/>
    <col min="12344" max="12344" width="11.375" style="2" customWidth="1"/>
    <col min="12345" max="12346" width="8.5" style="2" customWidth="1"/>
    <col min="12347" max="12348" width="6.5" style="2" customWidth="1"/>
    <col min="12349" max="12349" width="7.5" style="2" customWidth="1"/>
    <col min="12350" max="12351" width="8.5" style="2" customWidth="1"/>
    <col min="12352" max="12353" width="6.5" style="2" customWidth="1"/>
    <col min="12354" max="12354" width="7.5" style="2" customWidth="1"/>
    <col min="12355" max="12356" width="8.5" style="2" customWidth="1"/>
    <col min="12357" max="12358" width="6.5" style="2" customWidth="1"/>
    <col min="12359" max="12359" width="7.5" style="2" customWidth="1"/>
    <col min="12360" max="12361" width="8.5" style="2" customWidth="1"/>
    <col min="12362" max="12363" width="6.5" style="2" customWidth="1"/>
    <col min="12364" max="12364" width="7.5" style="2" customWidth="1"/>
    <col min="12365" max="12366" width="8.5" style="2" customWidth="1"/>
    <col min="12367" max="12368" width="6.5" style="2" customWidth="1"/>
    <col min="12369" max="12369" width="7.5" style="2" customWidth="1"/>
    <col min="12370" max="12541" width="8.875" style="2"/>
    <col min="12542" max="12542" width="2.875" style="2" customWidth="1"/>
    <col min="12543" max="12543" width="7.5" style="2" customWidth="1"/>
    <col min="12544" max="12544" width="12" style="2" customWidth="1"/>
    <col min="12545" max="12546" width="8.875" style="2" bestFit="1" customWidth="1"/>
    <col min="12547" max="12547" width="7.875" style="2" bestFit="1" customWidth="1"/>
    <col min="12548" max="12548" width="5.625" style="2" bestFit="1" customWidth="1"/>
    <col min="12549" max="12549" width="7.875" style="2" bestFit="1" customWidth="1"/>
    <col min="12550" max="12551" width="8.875" style="2" bestFit="1" customWidth="1"/>
    <col min="12552" max="12552" width="7.875" style="2" bestFit="1" customWidth="1"/>
    <col min="12553" max="12553" width="5.625" style="2" bestFit="1" customWidth="1"/>
    <col min="12554" max="12554" width="7.875" style="2" bestFit="1" customWidth="1"/>
    <col min="12555" max="12556" width="8.875" style="2" bestFit="1" customWidth="1"/>
    <col min="12557" max="12557" width="7.875" style="2" bestFit="1" customWidth="1"/>
    <col min="12558" max="12558" width="5.625" style="2" bestFit="1" customWidth="1"/>
    <col min="12559" max="12559" width="7.875" style="2" bestFit="1" customWidth="1"/>
    <col min="12560" max="12561" width="8.875" style="2" bestFit="1" customWidth="1"/>
    <col min="12562" max="12562" width="7.875" style="2" bestFit="1" customWidth="1"/>
    <col min="12563" max="12563" width="5.625" style="2" bestFit="1" customWidth="1"/>
    <col min="12564" max="12564" width="7.875" style="2" bestFit="1" customWidth="1"/>
    <col min="12565" max="12566" width="8.5" style="2" customWidth="1"/>
    <col min="12567" max="12567" width="7.375" style="2" customWidth="1"/>
    <col min="12568" max="12568" width="6.5" style="2" customWidth="1"/>
    <col min="12569" max="12569" width="7.5" style="2" customWidth="1"/>
    <col min="12570" max="12570" width="8.875" style="2"/>
    <col min="12571" max="12571" width="7.5" style="2" customWidth="1"/>
    <col min="12572" max="12572" width="11.375" style="2" customWidth="1"/>
    <col min="12573" max="12574" width="8.5" style="2" customWidth="1"/>
    <col min="12575" max="12576" width="6.5" style="2" customWidth="1"/>
    <col min="12577" max="12577" width="7.5" style="2" customWidth="1"/>
    <col min="12578" max="12579" width="8.5" style="2" customWidth="1"/>
    <col min="12580" max="12581" width="6.5" style="2" customWidth="1"/>
    <col min="12582" max="12582" width="7.5" style="2" customWidth="1"/>
    <col min="12583" max="12584" width="8.5" style="2" customWidth="1"/>
    <col min="12585" max="12586" width="6.5" style="2" customWidth="1"/>
    <col min="12587" max="12587" width="7.5" style="2" customWidth="1"/>
    <col min="12588" max="12589" width="8.5" style="2" customWidth="1"/>
    <col min="12590" max="12591" width="6.5" style="2" customWidth="1"/>
    <col min="12592" max="12592" width="7.5" style="2" customWidth="1"/>
    <col min="12593" max="12594" width="8.5" style="2" customWidth="1"/>
    <col min="12595" max="12596" width="6.5" style="2" customWidth="1"/>
    <col min="12597" max="12597" width="7.5" style="2" customWidth="1"/>
    <col min="12598" max="12598" width="8.875" style="2"/>
    <col min="12599" max="12599" width="7.5" style="2" customWidth="1"/>
    <col min="12600" max="12600" width="11.375" style="2" customWidth="1"/>
    <col min="12601" max="12602" width="8.5" style="2" customWidth="1"/>
    <col min="12603" max="12604" width="6.5" style="2" customWidth="1"/>
    <col min="12605" max="12605" width="7.5" style="2" customWidth="1"/>
    <col min="12606" max="12607" width="8.5" style="2" customWidth="1"/>
    <col min="12608" max="12609" width="6.5" style="2" customWidth="1"/>
    <col min="12610" max="12610" width="7.5" style="2" customWidth="1"/>
    <col min="12611" max="12612" width="8.5" style="2" customWidth="1"/>
    <col min="12613" max="12614" width="6.5" style="2" customWidth="1"/>
    <col min="12615" max="12615" width="7.5" style="2" customWidth="1"/>
    <col min="12616" max="12617" width="8.5" style="2" customWidth="1"/>
    <col min="12618" max="12619" width="6.5" style="2" customWidth="1"/>
    <col min="12620" max="12620" width="7.5" style="2" customWidth="1"/>
    <col min="12621" max="12622" width="8.5" style="2" customWidth="1"/>
    <col min="12623" max="12624" width="6.5" style="2" customWidth="1"/>
    <col min="12625" max="12625" width="7.5" style="2" customWidth="1"/>
    <col min="12626" max="12797" width="8.875" style="2"/>
    <col min="12798" max="12798" width="2.875" style="2" customWidth="1"/>
    <col min="12799" max="12799" width="7.5" style="2" customWidth="1"/>
    <col min="12800" max="12800" width="12" style="2" customWidth="1"/>
    <col min="12801" max="12802" width="8.875" style="2" bestFit="1" customWidth="1"/>
    <col min="12803" max="12803" width="7.875" style="2" bestFit="1" customWidth="1"/>
    <col min="12804" max="12804" width="5.625" style="2" bestFit="1" customWidth="1"/>
    <col min="12805" max="12805" width="7.875" style="2" bestFit="1" customWidth="1"/>
    <col min="12806" max="12807" width="8.875" style="2" bestFit="1" customWidth="1"/>
    <col min="12808" max="12808" width="7.875" style="2" bestFit="1" customWidth="1"/>
    <col min="12809" max="12809" width="5.625" style="2" bestFit="1" customWidth="1"/>
    <col min="12810" max="12810" width="7.875" style="2" bestFit="1" customWidth="1"/>
    <col min="12811" max="12812" width="8.875" style="2" bestFit="1" customWidth="1"/>
    <col min="12813" max="12813" width="7.875" style="2" bestFit="1" customWidth="1"/>
    <col min="12814" max="12814" width="5.625" style="2" bestFit="1" customWidth="1"/>
    <col min="12815" max="12815" width="7.875" style="2" bestFit="1" customWidth="1"/>
    <col min="12816" max="12817" width="8.875" style="2" bestFit="1" customWidth="1"/>
    <col min="12818" max="12818" width="7.875" style="2" bestFit="1" customWidth="1"/>
    <col min="12819" max="12819" width="5.625" style="2" bestFit="1" customWidth="1"/>
    <col min="12820" max="12820" width="7.875" style="2" bestFit="1" customWidth="1"/>
    <col min="12821" max="12822" width="8.5" style="2" customWidth="1"/>
    <col min="12823" max="12823" width="7.375" style="2" customWidth="1"/>
    <col min="12824" max="12824" width="6.5" style="2" customWidth="1"/>
    <col min="12825" max="12825" width="7.5" style="2" customWidth="1"/>
    <col min="12826" max="12826" width="8.875" style="2"/>
    <col min="12827" max="12827" width="7.5" style="2" customWidth="1"/>
    <col min="12828" max="12828" width="11.375" style="2" customWidth="1"/>
    <col min="12829" max="12830" width="8.5" style="2" customWidth="1"/>
    <col min="12831" max="12832" width="6.5" style="2" customWidth="1"/>
    <col min="12833" max="12833" width="7.5" style="2" customWidth="1"/>
    <col min="12834" max="12835" width="8.5" style="2" customWidth="1"/>
    <col min="12836" max="12837" width="6.5" style="2" customWidth="1"/>
    <col min="12838" max="12838" width="7.5" style="2" customWidth="1"/>
    <col min="12839" max="12840" width="8.5" style="2" customWidth="1"/>
    <col min="12841" max="12842" width="6.5" style="2" customWidth="1"/>
    <col min="12843" max="12843" width="7.5" style="2" customWidth="1"/>
    <col min="12844" max="12845" width="8.5" style="2" customWidth="1"/>
    <col min="12846" max="12847" width="6.5" style="2" customWidth="1"/>
    <col min="12848" max="12848" width="7.5" style="2" customWidth="1"/>
    <col min="12849" max="12850" width="8.5" style="2" customWidth="1"/>
    <col min="12851" max="12852" width="6.5" style="2" customWidth="1"/>
    <col min="12853" max="12853" width="7.5" style="2" customWidth="1"/>
    <col min="12854" max="12854" width="8.875" style="2"/>
    <col min="12855" max="12855" width="7.5" style="2" customWidth="1"/>
    <col min="12856" max="12856" width="11.375" style="2" customWidth="1"/>
    <col min="12857" max="12858" width="8.5" style="2" customWidth="1"/>
    <col min="12859" max="12860" width="6.5" style="2" customWidth="1"/>
    <col min="12861" max="12861" width="7.5" style="2" customWidth="1"/>
    <col min="12862" max="12863" width="8.5" style="2" customWidth="1"/>
    <col min="12864" max="12865" width="6.5" style="2" customWidth="1"/>
    <col min="12866" max="12866" width="7.5" style="2" customWidth="1"/>
    <col min="12867" max="12868" width="8.5" style="2" customWidth="1"/>
    <col min="12869" max="12870" width="6.5" style="2" customWidth="1"/>
    <col min="12871" max="12871" width="7.5" style="2" customWidth="1"/>
    <col min="12872" max="12873" width="8.5" style="2" customWidth="1"/>
    <col min="12874" max="12875" width="6.5" style="2" customWidth="1"/>
    <col min="12876" max="12876" width="7.5" style="2" customWidth="1"/>
    <col min="12877" max="12878" width="8.5" style="2" customWidth="1"/>
    <col min="12879" max="12880" width="6.5" style="2" customWidth="1"/>
    <col min="12881" max="12881" width="7.5" style="2" customWidth="1"/>
    <col min="12882" max="13053" width="8.875" style="2"/>
    <col min="13054" max="13054" width="2.875" style="2" customWidth="1"/>
    <col min="13055" max="13055" width="7.5" style="2" customWidth="1"/>
    <col min="13056" max="13056" width="12" style="2" customWidth="1"/>
    <col min="13057" max="13058" width="8.875" style="2" bestFit="1" customWidth="1"/>
    <col min="13059" max="13059" width="7.875" style="2" bestFit="1" customWidth="1"/>
    <col min="13060" max="13060" width="5.625" style="2" bestFit="1" customWidth="1"/>
    <col min="13061" max="13061" width="7.875" style="2" bestFit="1" customWidth="1"/>
    <col min="13062" max="13063" width="8.875" style="2" bestFit="1" customWidth="1"/>
    <col min="13064" max="13064" width="7.875" style="2" bestFit="1" customWidth="1"/>
    <col min="13065" max="13065" width="5.625" style="2" bestFit="1" customWidth="1"/>
    <col min="13066" max="13066" width="7.875" style="2" bestFit="1" customWidth="1"/>
    <col min="13067" max="13068" width="8.875" style="2" bestFit="1" customWidth="1"/>
    <col min="13069" max="13069" width="7.875" style="2" bestFit="1" customWidth="1"/>
    <col min="13070" max="13070" width="5.625" style="2" bestFit="1" customWidth="1"/>
    <col min="13071" max="13071" width="7.875" style="2" bestFit="1" customWidth="1"/>
    <col min="13072" max="13073" width="8.875" style="2" bestFit="1" customWidth="1"/>
    <col min="13074" max="13074" width="7.875" style="2" bestFit="1" customWidth="1"/>
    <col min="13075" max="13075" width="5.625" style="2" bestFit="1" customWidth="1"/>
    <col min="13076" max="13076" width="7.875" style="2" bestFit="1" customWidth="1"/>
    <col min="13077" max="13078" width="8.5" style="2" customWidth="1"/>
    <col min="13079" max="13079" width="7.375" style="2" customWidth="1"/>
    <col min="13080" max="13080" width="6.5" style="2" customWidth="1"/>
    <col min="13081" max="13081" width="7.5" style="2" customWidth="1"/>
    <col min="13082" max="13082" width="8.875" style="2"/>
    <col min="13083" max="13083" width="7.5" style="2" customWidth="1"/>
    <col min="13084" max="13084" width="11.375" style="2" customWidth="1"/>
    <col min="13085" max="13086" width="8.5" style="2" customWidth="1"/>
    <col min="13087" max="13088" width="6.5" style="2" customWidth="1"/>
    <col min="13089" max="13089" width="7.5" style="2" customWidth="1"/>
    <col min="13090" max="13091" width="8.5" style="2" customWidth="1"/>
    <col min="13092" max="13093" width="6.5" style="2" customWidth="1"/>
    <col min="13094" max="13094" width="7.5" style="2" customWidth="1"/>
    <col min="13095" max="13096" width="8.5" style="2" customWidth="1"/>
    <col min="13097" max="13098" width="6.5" style="2" customWidth="1"/>
    <col min="13099" max="13099" width="7.5" style="2" customWidth="1"/>
    <col min="13100" max="13101" width="8.5" style="2" customWidth="1"/>
    <col min="13102" max="13103" width="6.5" style="2" customWidth="1"/>
    <col min="13104" max="13104" width="7.5" style="2" customWidth="1"/>
    <col min="13105" max="13106" width="8.5" style="2" customWidth="1"/>
    <col min="13107" max="13108" width="6.5" style="2" customWidth="1"/>
    <col min="13109" max="13109" width="7.5" style="2" customWidth="1"/>
    <col min="13110" max="13110" width="8.875" style="2"/>
    <col min="13111" max="13111" width="7.5" style="2" customWidth="1"/>
    <col min="13112" max="13112" width="11.375" style="2" customWidth="1"/>
    <col min="13113" max="13114" width="8.5" style="2" customWidth="1"/>
    <col min="13115" max="13116" width="6.5" style="2" customWidth="1"/>
    <col min="13117" max="13117" width="7.5" style="2" customWidth="1"/>
    <col min="13118" max="13119" width="8.5" style="2" customWidth="1"/>
    <col min="13120" max="13121" width="6.5" style="2" customWidth="1"/>
    <col min="13122" max="13122" width="7.5" style="2" customWidth="1"/>
    <col min="13123" max="13124" width="8.5" style="2" customWidth="1"/>
    <col min="13125" max="13126" width="6.5" style="2" customWidth="1"/>
    <col min="13127" max="13127" width="7.5" style="2" customWidth="1"/>
    <col min="13128" max="13129" width="8.5" style="2" customWidth="1"/>
    <col min="13130" max="13131" width="6.5" style="2" customWidth="1"/>
    <col min="13132" max="13132" width="7.5" style="2" customWidth="1"/>
    <col min="13133" max="13134" width="8.5" style="2" customWidth="1"/>
    <col min="13135" max="13136" width="6.5" style="2" customWidth="1"/>
    <col min="13137" max="13137" width="7.5" style="2" customWidth="1"/>
    <col min="13138" max="13309" width="8.875" style="2"/>
    <col min="13310" max="13310" width="2.875" style="2" customWidth="1"/>
    <col min="13311" max="13311" width="7.5" style="2" customWidth="1"/>
    <col min="13312" max="13312" width="12" style="2" customWidth="1"/>
    <col min="13313" max="13314" width="8.875" style="2" bestFit="1" customWidth="1"/>
    <col min="13315" max="13315" width="7.875" style="2" bestFit="1" customWidth="1"/>
    <col min="13316" max="13316" width="5.625" style="2" bestFit="1" customWidth="1"/>
    <col min="13317" max="13317" width="7.875" style="2" bestFit="1" customWidth="1"/>
    <col min="13318" max="13319" width="8.875" style="2" bestFit="1" customWidth="1"/>
    <col min="13320" max="13320" width="7.875" style="2" bestFit="1" customWidth="1"/>
    <col min="13321" max="13321" width="5.625" style="2" bestFit="1" customWidth="1"/>
    <col min="13322" max="13322" width="7.875" style="2" bestFit="1" customWidth="1"/>
    <col min="13323" max="13324" width="8.875" style="2" bestFit="1" customWidth="1"/>
    <col min="13325" max="13325" width="7.875" style="2" bestFit="1" customWidth="1"/>
    <col min="13326" max="13326" width="5.625" style="2" bestFit="1" customWidth="1"/>
    <col min="13327" max="13327" width="7.875" style="2" bestFit="1" customWidth="1"/>
    <col min="13328" max="13329" width="8.875" style="2" bestFit="1" customWidth="1"/>
    <col min="13330" max="13330" width="7.875" style="2" bestFit="1" customWidth="1"/>
    <col min="13331" max="13331" width="5.625" style="2" bestFit="1" customWidth="1"/>
    <col min="13332" max="13332" width="7.875" style="2" bestFit="1" customWidth="1"/>
    <col min="13333" max="13334" width="8.5" style="2" customWidth="1"/>
    <col min="13335" max="13335" width="7.375" style="2" customWidth="1"/>
    <col min="13336" max="13336" width="6.5" style="2" customWidth="1"/>
    <col min="13337" max="13337" width="7.5" style="2" customWidth="1"/>
    <col min="13338" max="13338" width="8.875" style="2"/>
    <col min="13339" max="13339" width="7.5" style="2" customWidth="1"/>
    <col min="13340" max="13340" width="11.375" style="2" customWidth="1"/>
    <col min="13341" max="13342" width="8.5" style="2" customWidth="1"/>
    <col min="13343" max="13344" width="6.5" style="2" customWidth="1"/>
    <col min="13345" max="13345" width="7.5" style="2" customWidth="1"/>
    <col min="13346" max="13347" width="8.5" style="2" customWidth="1"/>
    <col min="13348" max="13349" width="6.5" style="2" customWidth="1"/>
    <col min="13350" max="13350" width="7.5" style="2" customWidth="1"/>
    <col min="13351" max="13352" width="8.5" style="2" customWidth="1"/>
    <col min="13353" max="13354" width="6.5" style="2" customWidth="1"/>
    <col min="13355" max="13355" width="7.5" style="2" customWidth="1"/>
    <col min="13356" max="13357" width="8.5" style="2" customWidth="1"/>
    <col min="13358" max="13359" width="6.5" style="2" customWidth="1"/>
    <col min="13360" max="13360" width="7.5" style="2" customWidth="1"/>
    <col min="13361" max="13362" width="8.5" style="2" customWidth="1"/>
    <col min="13363" max="13364" width="6.5" style="2" customWidth="1"/>
    <col min="13365" max="13365" width="7.5" style="2" customWidth="1"/>
    <col min="13366" max="13366" width="8.875" style="2"/>
    <col min="13367" max="13367" width="7.5" style="2" customWidth="1"/>
    <col min="13368" max="13368" width="11.375" style="2" customWidth="1"/>
    <col min="13369" max="13370" width="8.5" style="2" customWidth="1"/>
    <col min="13371" max="13372" width="6.5" style="2" customWidth="1"/>
    <col min="13373" max="13373" width="7.5" style="2" customWidth="1"/>
    <col min="13374" max="13375" width="8.5" style="2" customWidth="1"/>
    <col min="13376" max="13377" width="6.5" style="2" customWidth="1"/>
    <col min="13378" max="13378" width="7.5" style="2" customWidth="1"/>
    <col min="13379" max="13380" width="8.5" style="2" customWidth="1"/>
    <col min="13381" max="13382" width="6.5" style="2" customWidth="1"/>
    <col min="13383" max="13383" width="7.5" style="2" customWidth="1"/>
    <col min="13384" max="13385" width="8.5" style="2" customWidth="1"/>
    <col min="13386" max="13387" width="6.5" style="2" customWidth="1"/>
    <col min="13388" max="13388" width="7.5" style="2" customWidth="1"/>
    <col min="13389" max="13390" width="8.5" style="2" customWidth="1"/>
    <col min="13391" max="13392" width="6.5" style="2" customWidth="1"/>
    <col min="13393" max="13393" width="7.5" style="2" customWidth="1"/>
    <col min="13394" max="13565" width="8.875" style="2"/>
    <col min="13566" max="13566" width="2.875" style="2" customWidth="1"/>
    <col min="13567" max="13567" width="7.5" style="2" customWidth="1"/>
    <col min="13568" max="13568" width="12" style="2" customWidth="1"/>
    <col min="13569" max="13570" width="8.875" style="2" bestFit="1" customWidth="1"/>
    <col min="13571" max="13571" width="7.875" style="2" bestFit="1" customWidth="1"/>
    <col min="13572" max="13572" width="5.625" style="2" bestFit="1" customWidth="1"/>
    <col min="13573" max="13573" width="7.875" style="2" bestFit="1" customWidth="1"/>
    <col min="13574" max="13575" width="8.875" style="2" bestFit="1" customWidth="1"/>
    <col min="13576" max="13576" width="7.875" style="2" bestFit="1" customWidth="1"/>
    <col min="13577" max="13577" width="5.625" style="2" bestFit="1" customWidth="1"/>
    <col min="13578" max="13578" width="7.875" style="2" bestFit="1" customWidth="1"/>
    <col min="13579" max="13580" width="8.875" style="2" bestFit="1" customWidth="1"/>
    <col min="13581" max="13581" width="7.875" style="2" bestFit="1" customWidth="1"/>
    <col min="13582" max="13582" width="5.625" style="2" bestFit="1" customWidth="1"/>
    <col min="13583" max="13583" width="7.875" style="2" bestFit="1" customWidth="1"/>
    <col min="13584" max="13585" width="8.875" style="2" bestFit="1" customWidth="1"/>
    <col min="13586" max="13586" width="7.875" style="2" bestFit="1" customWidth="1"/>
    <col min="13587" max="13587" width="5.625" style="2" bestFit="1" customWidth="1"/>
    <col min="13588" max="13588" width="7.875" style="2" bestFit="1" customWidth="1"/>
    <col min="13589" max="13590" width="8.5" style="2" customWidth="1"/>
    <col min="13591" max="13591" width="7.375" style="2" customWidth="1"/>
    <col min="13592" max="13592" width="6.5" style="2" customWidth="1"/>
    <col min="13593" max="13593" width="7.5" style="2" customWidth="1"/>
    <col min="13594" max="13594" width="8.875" style="2"/>
    <col min="13595" max="13595" width="7.5" style="2" customWidth="1"/>
    <col min="13596" max="13596" width="11.375" style="2" customWidth="1"/>
    <col min="13597" max="13598" width="8.5" style="2" customWidth="1"/>
    <col min="13599" max="13600" width="6.5" style="2" customWidth="1"/>
    <col min="13601" max="13601" width="7.5" style="2" customWidth="1"/>
    <col min="13602" max="13603" width="8.5" style="2" customWidth="1"/>
    <col min="13604" max="13605" width="6.5" style="2" customWidth="1"/>
    <col min="13606" max="13606" width="7.5" style="2" customWidth="1"/>
    <col min="13607" max="13608" width="8.5" style="2" customWidth="1"/>
    <col min="13609" max="13610" width="6.5" style="2" customWidth="1"/>
    <col min="13611" max="13611" width="7.5" style="2" customWidth="1"/>
    <col min="13612" max="13613" width="8.5" style="2" customWidth="1"/>
    <col min="13614" max="13615" width="6.5" style="2" customWidth="1"/>
    <col min="13616" max="13616" width="7.5" style="2" customWidth="1"/>
    <col min="13617" max="13618" width="8.5" style="2" customWidth="1"/>
    <col min="13619" max="13620" width="6.5" style="2" customWidth="1"/>
    <col min="13621" max="13621" width="7.5" style="2" customWidth="1"/>
    <col min="13622" max="13622" width="8.875" style="2"/>
    <col min="13623" max="13623" width="7.5" style="2" customWidth="1"/>
    <col min="13624" max="13624" width="11.375" style="2" customWidth="1"/>
    <col min="13625" max="13626" width="8.5" style="2" customWidth="1"/>
    <col min="13627" max="13628" width="6.5" style="2" customWidth="1"/>
    <col min="13629" max="13629" width="7.5" style="2" customWidth="1"/>
    <col min="13630" max="13631" width="8.5" style="2" customWidth="1"/>
    <col min="13632" max="13633" width="6.5" style="2" customWidth="1"/>
    <col min="13634" max="13634" width="7.5" style="2" customWidth="1"/>
    <col min="13635" max="13636" width="8.5" style="2" customWidth="1"/>
    <col min="13637" max="13638" width="6.5" style="2" customWidth="1"/>
    <col min="13639" max="13639" width="7.5" style="2" customWidth="1"/>
    <col min="13640" max="13641" width="8.5" style="2" customWidth="1"/>
    <col min="13642" max="13643" width="6.5" style="2" customWidth="1"/>
    <col min="13644" max="13644" width="7.5" style="2" customWidth="1"/>
    <col min="13645" max="13646" width="8.5" style="2" customWidth="1"/>
    <col min="13647" max="13648" width="6.5" style="2" customWidth="1"/>
    <col min="13649" max="13649" width="7.5" style="2" customWidth="1"/>
    <col min="13650" max="13821" width="8.875" style="2"/>
    <col min="13822" max="13822" width="2.875" style="2" customWidth="1"/>
    <col min="13823" max="13823" width="7.5" style="2" customWidth="1"/>
    <col min="13824" max="13824" width="12" style="2" customWidth="1"/>
    <col min="13825" max="13826" width="8.875" style="2" bestFit="1" customWidth="1"/>
    <col min="13827" max="13827" width="7.875" style="2" bestFit="1" customWidth="1"/>
    <col min="13828" max="13828" width="5.625" style="2" bestFit="1" customWidth="1"/>
    <col min="13829" max="13829" width="7.875" style="2" bestFit="1" customWidth="1"/>
    <col min="13830" max="13831" width="8.875" style="2" bestFit="1" customWidth="1"/>
    <col min="13832" max="13832" width="7.875" style="2" bestFit="1" customWidth="1"/>
    <col min="13833" max="13833" width="5.625" style="2" bestFit="1" customWidth="1"/>
    <col min="13834" max="13834" width="7.875" style="2" bestFit="1" customWidth="1"/>
    <col min="13835" max="13836" width="8.875" style="2" bestFit="1" customWidth="1"/>
    <col min="13837" max="13837" width="7.875" style="2" bestFit="1" customWidth="1"/>
    <col min="13838" max="13838" width="5.625" style="2" bestFit="1" customWidth="1"/>
    <col min="13839" max="13839" width="7.875" style="2" bestFit="1" customWidth="1"/>
    <col min="13840" max="13841" width="8.875" style="2" bestFit="1" customWidth="1"/>
    <col min="13842" max="13842" width="7.875" style="2" bestFit="1" customWidth="1"/>
    <col min="13843" max="13843" width="5.625" style="2" bestFit="1" customWidth="1"/>
    <col min="13844" max="13844" width="7.875" style="2" bestFit="1" customWidth="1"/>
    <col min="13845" max="13846" width="8.5" style="2" customWidth="1"/>
    <col min="13847" max="13847" width="7.375" style="2" customWidth="1"/>
    <col min="13848" max="13848" width="6.5" style="2" customWidth="1"/>
    <col min="13849" max="13849" width="7.5" style="2" customWidth="1"/>
    <col min="13850" max="13850" width="8.875" style="2"/>
    <col min="13851" max="13851" width="7.5" style="2" customWidth="1"/>
    <col min="13852" max="13852" width="11.375" style="2" customWidth="1"/>
    <col min="13853" max="13854" width="8.5" style="2" customWidth="1"/>
    <col min="13855" max="13856" width="6.5" style="2" customWidth="1"/>
    <col min="13857" max="13857" width="7.5" style="2" customWidth="1"/>
    <col min="13858" max="13859" width="8.5" style="2" customWidth="1"/>
    <col min="13860" max="13861" width="6.5" style="2" customWidth="1"/>
    <col min="13862" max="13862" width="7.5" style="2" customWidth="1"/>
    <col min="13863" max="13864" width="8.5" style="2" customWidth="1"/>
    <col min="13865" max="13866" width="6.5" style="2" customWidth="1"/>
    <col min="13867" max="13867" width="7.5" style="2" customWidth="1"/>
    <col min="13868" max="13869" width="8.5" style="2" customWidth="1"/>
    <col min="13870" max="13871" width="6.5" style="2" customWidth="1"/>
    <col min="13872" max="13872" width="7.5" style="2" customWidth="1"/>
    <col min="13873" max="13874" width="8.5" style="2" customWidth="1"/>
    <col min="13875" max="13876" width="6.5" style="2" customWidth="1"/>
    <col min="13877" max="13877" width="7.5" style="2" customWidth="1"/>
    <col min="13878" max="13878" width="8.875" style="2"/>
    <col min="13879" max="13879" width="7.5" style="2" customWidth="1"/>
    <col min="13880" max="13880" width="11.375" style="2" customWidth="1"/>
    <col min="13881" max="13882" width="8.5" style="2" customWidth="1"/>
    <col min="13883" max="13884" width="6.5" style="2" customWidth="1"/>
    <col min="13885" max="13885" width="7.5" style="2" customWidth="1"/>
    <col min="13886" max="13887" width="8.5" style="2" customWidth="1"/>
    <col min="13888" max="13889" width="6.5" style="2" customWidth="1"/>
    <col min="13890" max="13890" width="7.5" style="2" customWidth="1"/>
    <col min="13891" max="13892" width="8.5" style="2" customWidth="1"/>
    <col min="13893" max="13894" width="6.5" style="2" customWidth="1"/>
    <col min="13895" max="13895" width="7.5" style="2" customWidth="1"/>
    <col min="13896" max="13897" width="8.5" style="2" customWidth="1"/>
    <col min="13898" max="13899" width="6.5" style="2" customWidth="1"/>
    <col min="13900" max="13900" width="7.5" style="2" customWidth="1"/>
    <col min="13901" max="13902" width="8.5" style="2" customWidth="1"/>
    <col min="13903" max="13904" width="6.5" style="2" customWidth="1"/>
    <col min="13905" max="13905" width="7.5" style="2" customWidth="1"/>
    <col min="13906" max="14077" width="8.875" style="2"/>
    <col min="14078" max="14078" width="2.875" style="2" customWidth="1"/>
    <col min="14079" max="14079" width="7.5" style="2" customWidth="1"/>
    <col min="14080" max="14080" width="12" style="2" customWidth="1"/>
    <col min="14081" max="14082" width="8.875" style="2" bestFit="1" customWidth="1"/>
    <col min="14083" max="14083" width="7.875" style="2" bestFit="1" customWidth="1"/>
    <col min="14084" max="14084" width="5.625" style="2" bestFit="1" customWidth="1"/>
    <col min="14085" max="14085" width="7.875" style="2" bestFit="1" customWidth="1"/>
    <col min="14086" max="14087" width="8.875" style="2" bestFit="1" customWidth="1"/>
    <col min="14088" max="14088" width="7.875" style="2" bestFit="1" customWidth="1"/>
    <col min="14089" max="14089" width="5.625" style="2" bestFit="1" customWidth="1"/>
    <col min="14090" max="14090" width="7.875" style="2" bestFit="1" customWidth="1"/>
    <col min="14091" max="14092" width="8.875" style="2" bestFit="1" customWidth="1"/>
    <col min="14093" max="14093" width="7.875" style="2" bestFit="1" customWidth="1"/>
    <col min="14094" max="14094" width="5.625" style="2" bestFit="1" customWidth="1"/>
    <col min="14095" max="14095" width="7.875" style="2" bestFit="1" customWidth="1"/>
    <col min="14096" max="14097" width="8.875" style="2" bestFit="1" customWidth="1"/>
    <col min="14098" max="14098" width="7.875" style="2" bestFit="1" customWidth="1"/>
    <col min="14099" max="14099" width="5.625" style="2" bestFit="1" customWidth="1"/>
    <col min="14100" max="14100" width="7.875" style="2" bestFit="1" customWidth="1"/>
    <col min="14101" max="14102" width="8.5" style="2" customWidth="1"/>
    <col min="14103" max="14103" width="7.375" style="2" customWidth="1"/>
    <col min="14104" max="14104" width="6.5" style="2" customWidth="1"/>
    <col min="14105" max="14105" width="7.5" style="2" customWidth="1"/>
    <col min="14106" max="14106" width="8.875" style="2"/>
    <col min="14107" max="14107" width="7.5" style="2" customWidth="1"/>
    <col min="14108" max="14108" width="11.375" style="2" customWidth="1"/>
    <col min="14109" max="14110" width="8.5" style="2" customWidth="1"/>
    <col min="14111" max="14112" width="6.5" style="2" customWidth="1"/>
    <col min="14113" max="14113" width="7.5" style="2" customWidth="1"/>
    <col min="14114" max="14115" width="8.5" style="2" customWidth="1"/>
    <col min="14116" max="14117" width="6.5" style="2" customWidth="1"/>
    <col min="14118" max="14118" width="7.5" style="2" customWidth="1"/>
    <col min="14119" max="14120" width="8.5" style="2" customWidth="1"/>
    <col min="14121" max="14122" width="6.5" style="2" customWidth="1"/>
    <col min="14123" max="14123" width="7.5" style="2" customWidth="1"/>
    <col min="14124" max="14125" width="8.5" style="2" customWidth="1"/>
    <col min="14126" max="14127" width="6.5" style="2" customWidth="1"/>
    <col min="14128" max="14128" width="7.5" style="2" customWidth="1"/>
    <col min="14129" max="14130" width="8.5" style="2" customWidth="1"/>
    <col min="14131" max="14132" width="6.5" style="2" customWidth="1"/>
    <col min="14133" max="14133" width="7.5" style="2" customWidth="1"/>
    <col min="14134" max="14134" width="8.875" style="2"/>
    <col min="14135" max="14135" width="7.5" style="2" customWidth="1"/>
    <col min="14136" max="14136" width="11.375" style="2" customWidth="1"/>
    <col min="14137" max="14138" width="8.5" style="2" customWidth="1"/>
    <col min="14139" max="14140" width="6.5" style="2" customWidth="1"/>
    <col min="14141" max="14141" width="7.5" style="2" customWidth="1"/>
    <col min="14142" max="14143" width="8.5" style="2" customWidth="1"/>
    <col min="14144" max="14145" width="6.5" style="2" customWidth="1"/>
    <col min="14146" max="14146" width="7.5" style="2" customWidth="1"/>
    <col min="14147" max="14148" width="8.5" style="2" customWidth="1"/>
    <col min="14149" max="14150" width="6.5" style="2" customWidth="1"/>
    <col min="14151" max="14151" width="7.5" style="2" customWidth="1"/>
    <col min="14152" max="14153" width="8.5" style="2" customWidth="1"/>
    <col min="14154" max="14155" width="6.5" style="2" customWidth="1"/>
    <col min="14156" max="14156" width="7.5" style="2" customWidth="1"/>
    <col min="14157" max="14158" width="8.5" style="2" customWidth="1"/>
    <col min="14159" max="14160" width="6.5" style="2" customWidth="1"/>
    <col min="14161" max="14161" width="7.5" style="2" customWidth="1"/>
    <col min="14162" max="14333" width="8.875" style="2"/>
    <col min="14334" max="14334" width="2.875" style="2" customWidth="1"/>
    <col min="14335" max="14335" width="7.5" style="2" customWidth="1"/>
    <col min="14336" max="14336" width="12" style="2" customWidth="1"/>
    <col min="14337" max="14338" width="8.875" style="2" bestFit="1" customWidth="1"/>
    <col min="14339" max="14339" width="7.875" style="2" bestFit="1" customWidth="1"/>
    <col min="14340" max="14340" width="5.625" style="2" bestFit="1" customWidth="1"/>
    <col min="14341" max="14341" width="7.875" style="2" bestFit="1" customWidth="1"/>
    <col min="14342" max="14343" width="8.875" style="2" bestFit="1" customWidth="1"/>
    <col min="14344" max="14344" width="7.875" style="2" bestFit="1" customWidth="1"/>
    <col min="14345" max="14345" width="5.625" style="2" bestFit="1" customWidth="1"/>
    <col min="14346" max="14346" width="7.875" style="2" bestFit="1" customWidth="1"/>
    <col min="14347" max="14348" width="8.875" style="2" bestFit="1" customWidth="1"/>
    <col min="14349" max="14349" width="7.875" style="2" bestFit="1" customWidth="1"/>
    <col min="14350" max="14350" width="5.625" style="2" bestFit="1" customWidth="1"/>
    <col min="14351" max="14351" width="7.875" style="2" bestFit="1" customWidth="1"/>
    <col min="14352" max="14353" width="8.875" style="2" bestFit="1" customWidth="1"/>
    <col min="14354" max="14354" width="7.875" style="2" bestFit="1" customWidth="1"/>
    <col min="14355" max="14355" width="5.625" style="2" bestFit="1" customWidth="1"/>
    <col min="14356" max="14356" width="7.875" style="2" bestFit="1" customWidth="1"/>
    <col min="14357" max="14358" width="8.5" style="2" customWidth="1"/>
    <col min="14359" max="14359" width="7.375" style="2" customWidth="1"/>
    <col min="14360" max="14360" width="6.5" style="2" customWidth="1"/>
    <col min="14361" max="14361" width="7.5" style="2" customWidth="1"/>
    <col min="14362" max="14362" width="8.875" style="2"/>
    <col min="14363" max="14363" width="7.5" style="2" customWidth="1"/>
    <col min="14364" max="14364" width="11.375" style="2" customWidth="1"/>
    <col min="14365" max="14366" width="8.5" style="2" customWidth="1"/>
    <col min="14367" max="14368" width="6.5" style="2" customWidth="1"/>
    <col min="14369" max="14369" width="7.5" style="2" customWidth="1"/>
    <col min="14370" max="14371" width="8.5" style="2" customWidth="1"/>
    <col min="14372" max="14373" width="6.5" style="2" customWidth="1"/>
    <col min="14374" max="14374" width="7.5" style="2" customWidth="1"/>
    <col min="14375" max="14376" width="8.5" style="2" customWidth="1"/>
    <col min="14377" max="14378" width="6.5" style="2" customWidth="1"/>
    <col min="14379" max="14379" width="7.5" style="2" customWidth="1"/>
    <col min="14380" max="14381" width="8.5" style="2" customWidth="1"/>
    <col min="14382" max="14383" width="6.5" style="2" customWidth="1"/>
    <col min="14384" max="14384" width="7.5" style="2" customWidth="1"/>
    <col min="14385" max="14386" width="8.5" style="2" customWidth="1"/>
    <col min="14387" max="14388" width="6.5" style="2" customWidth="1"/>
    <col min="14389" max="14389" width="7.5" style="2" customWidth="1"/>
    <col min="14390" max="14390" width="8.875" style="2"/>
    <col min="14391" max="14391" width="7.5" style="2" customWidth="1"/>
    <col min="14392" max="14392" width="11.375" style="2" customWidth="1"/>
    <col min="14393" max="14394" width="8.5" style="2" customWidth="1"/>
    <col min="14395" max="14396" width="6.5" style="2" customWidth="1"/>
    <col min="14397" max="14397" width="7.5" style="2" customWidth="1"/>
    <col min="14398" max="14399" width="8.5" style="2" customWidth="1"/>
    <col min="14400" max="14401" width="6.5" style="2" customWidth="1"/>
    <col min="14402" max="14402" width="7.5" style="2" customWidth="1"/>
    <col min="14403" max="14404" width="8.5" style="2" customWidth="1"/>
    <col min="14405" max="14406" width="6.5" style="2" customWidth="1"/>
    <col min="14407" max="14407" width="7.5" style="2" customWidth="1"/>
    <col min="14408" max="14409" width="8.5" style="2" customWidth="1"/>
    <col min="14410" max="14411" width="6.5" style="2" customWidth="1"/>
    <col min="14412" max="14412" width="7.5" style="2" customWidth="1"/>
    <col min="14413" max="14414" width="8.5" style="2" customWidth="1"/>
    <col min="14415" max="14416" width="6.5" style="2" customWidth="1"/>
    <col min="14417" max="14417" width="7.5" style="2" customWidth="1"/>
    <col min="14418" max="14589" width="8.875" style="2"/>
    <col min="14590" max="14590" width="2.875" style="2" customWidth="1"/>
    <col min="14591" max="14591" width="7.5" style="2" customWidth="1"/>
    <col min="14592" max="14592" width="12" style="2" customWidth="1"/>
    <col min="14593" max="14594" width="8.875" style="2" bestFit="1" customWidth="1"/>
    <col min="14595" max="14595" width="7.875" style="2" bestFit="1" customWidth="1"/>
    <col min="14596" max="14596" width="5.625" style="2" bestFit="1" customWidth="1"/>
    <col min="14597" max="14597" width="7.875" style="2" bestFit="1" customWidth="1"/>
    <col min="14598" max="14599" width="8.875" style="2" bestFit="1" customWidth="1"/>
    <col min="14600" max="14600" width="7.875" style="2" bestFit="1" customWidth="1"/>
    <col min="14601" max="14601" width="5.625" style="2" bestFit="1" customWidth="1"/>
    <col min="14602" max="14602" width="7.875" style="2" bestFit="1" customWidth="1"/>
    <col min="14603" max="14604" width="8.875" style="2" bestFit="1" customWidth="1"/>
    <col min="14605" max="14605" width="7.875" style="2" bestFit="1" customWidth="1"/>
    <col min="14606" max="14606" width="5.625" style="2" bestFit="1" customWidth="1"/>
    <col min="14607" max="14607" width="7.875" style="2" bestFit="1" customWidth="1"/>
    <col min="14608" max="14609" width="8.875" style="2" bestFit="1" customWidth="1"/>
    <col min="14610" max="14610" width="7.875" style="2" bestFit="1" customWidth="1"/>
    <col min="14611" max="14611" width="5.625" style="2" bestFit="1" customWidth="1"/>
    <col min="14612" max="14612" width="7.875" style="2" bestFit="1" customWidth="1"/>
    <col min="14613" max="14614" width="8.5" style="2" customWidth="1"/>
    <col min="14615" max="14615" width="7.375" style="2" customWidth="1"/>
    <col min="14616" max="14616" width="6.5" style="2" customWidth="1"/>
    <col min="14617" max="14617" width="7.5" style="2" customWidth="1"/>
    <col min="14618" max="14618" width="8.875" style="2"/>
    <col min="14619" max="14619" width="7.5" style="2" customWidth="1"/>
    <col min="14620" max="14620" width="11.375" style="2" customWidth="1"/>
    <col min="14621" max="14622" width="8.5" style="2" customWidth="1"/>
    <col min="14623" max="14624" width="6.5" style="2" customWidth="1"/>
    <col min="14625" max="14625" width="7.5" style="2" customWidth="1"/>
    <col min="14626" max="14627" width="8.5" style="2" customWidth="1"/>
    <col min="14628" max="14629" width="6.5" style="2" customWidth="1"/>
    <col min="14630" max="14630" width="7.5" style="2" customWidth="1"/>
    <col min="14631" max="14632" width="8.5" style="2" customWidth="1"/>
    <col min="14633" max="14634" width="6.5" style="2" customWidth="1"/>
    <col min="14635" max="14635" width="7.5" style="2" customWidth="1"/>
    <col min="14636" max="14637" width="8.5" style="2" customWidth="1"/>
    <col min="14638" max="14639" width="6.5" style="2" customWidth="1"/>
    <col min="14640" max="14640" width="7.5" style="2" customWidth="1"/>
    <col min="14641" max="14642" width="8.5" style="2" customWidth="1"/>
    <col min="14643" max="14644" width="6.5" style="2" customWidth="1"/>
    <col min="14645" max="14645" width="7.5" style="2" customWidth="1"/>
    <col min="14646" max="14646" width="8.875" style="2"/>
    <col min="14647" max="14647" width="7.5" style="2" customWidth="1"/>
    <col min="14648" max="14648" width="11.375" style="2" customWidth="1"/>
    <col min="14649" max="14650" width="8.5" style="2" customWidth="1"/>
    <col min="14651" max="14652" width="6.5" style="2" customWidth="1"/>
    <col min="14653" max="14653" width="7.5" style="2" customWidth="1"/>
    <col min="14654" max="14655" width="8.5" style="2" customWidth="1"/>
    <col min="14656" max="14657" width="6.5" style="2" customWidth="1"/>
    <col min="14658" max="14658" width="7.5" style="2" customWidth="1"/>
    <col min="14659" max="14660" width="8.5" style="2" customWidth="1"/>
    <col min="14661" max="14662" width="6.5" style="2" customWidth="1"/>
    <col min="14663" max="14663" width="7.5" style="2" customWidth="1"/>
    <col min="14664" max="14665" width="8.5" style="2" customWidth="1"/>
    <col min="14666" max="14667" width="6.5" style="2" customWidth="1"/>
    <col min="14668" max="14668" width="7.5" style="2" customWidth="1"/>
    <col min="14669" max="14670" width="8.5" style="2" customWidth="1"/>
    <col min="14671" max="14672" width="6.5" style="2" customWidth="1"/>
    <col min="14673" max="14673" width="7.5" style="2" customWidth="1"/>
    <col min="14674" max="14845" width="8.875" style="2"/>
    <col min="14846" max="14846" width="2.875" style="2" customWidth="1"/>
    <col min="14847" max="14847" width="7.5" style="2" customWidth="1"/>
    <col min="14848" max="14848" width="12" style="2" customWidth="1"/>
    <col min="14849" max="14850" width="8.875" style="2" bestFit="1" customWidth="1"/>
    <col min="14851" max="14851" width="7.875" style="2" bestFit="1" customWidth="1"/>
    <col min="14852" max="14852" width="5.625" style="2" bestFit="1" customWidth="1"/>
    <col min="14853" max="14853" width="7.875" style="2" bestFit="1" customWidth="1"/>
    <col min="14854" max="14855" width="8.875" style="2" bestFit="1" customWidth="1"/>
    <col min="14856" max="14856" width="7.875" style="2" bestFit="1" customWidth="1"/>
    <col min="14857" max="14857" width="5.625" style="2" bestFit="1" customWidth="1"/>
    <col min="14858" max="14858" width="7.875" style="2" bestFit="1" customWidth="1"/>
    <col min="14859" max="14860" width="8.875" style="2" bestFit="1" customWidth="1"/>
    <col min="14861" max="14861" width="7.875" style="2" bestFit="1" customWidth="1"/>
    <col min="14862" max="14862" width="5.625" style="2" bestFit="1" customWidth="1"/>
    <col min="14863" max="14863" width="7.875" style="2" bestFit="1" customWidth="1"/>
    <col min="14864" max="14865" width="8.875" style="2" bestFit="1" customWidth="1"/>
    <col min="14866" max="14866" width="7.875" style="2" bestFit="1" customWidth="1"/>
    <col min="14867" max="14867" width="5.625" style="2" bestFit="1" customWidth="1"/>
    <col min="14868" max="14868" width="7.875" style="2" bestFit="1" customWidth="1"/>
    <col min="14869" max="14870" width="8.5" style="2" customWidth="1"/>
    <col min="14871" max="14871" width="7.375" style="2" customWidth="1"/>
    <col min="14872" max="14872" width="6.5" style="2" customWidth="1"/>
    <col min="14873" max="14873" width="7.5" style="2" customWidth="1"/>
    <col min="14874" max="14874" width="8.875" style="2"/>
    <col min="14875" max="14875" width="7.5" style="2" customWidth="1"/>
    <col min="14876" max="14876" width="11.375" style="2" customWidth="1"/>
    <col min="14877" max="14878" width="8.5" style="2" customWidth="1"/>
    <col min="14879" max="14880" width="6.5" style="2" customWidth="1"/>
    <col min="14881" max="14881" width="7.5" style="2" customWidth="1"/>
    <col min="14882" max="14883" width="8.5" style="2" customWidth="1"/>
    <col min="14884" max="14885" width="6.5" style="2" customWidth="1"/>
    <col min="14886" max="14886" width="7.5" style="2" customWidth="1"/>
    <col min="14887" max="14888" width="8.5" style="2" customWidth="1"/>
    <col min="14889" max="14890" width="6.5" style="2" customWidth="1"/>
    <col min="14891" max="14891" width="7.5" style="2" customWidth="1"/>
    <col min="14892" max="14893" width="8.5" style="2" customWidth="1"/>
    <col min="14894" max="14895" width="6.5" style="2" customWidth="1"/>
    <col min="14896" max="14896" width="7.5" style="2" customWidth="1"/>
    <col min="14897" max="14898" width="8.5" style="2" customWidth="1"/>
    <col min="14899" max="14900" width="6.5" style="2" customWidth="1"/>
    <col min="14901" max="14901" width="7.5" style="2" customWidth="1"/>
    <col min="14902" max="14902" width="8.875" style="2"/>
    <col min="14903" max="14903" width="7.5" style="2" customWidth="1"/>
    <col min="14904" max="14904" width="11.375" style="2" customWidth="1"/>
    <col min="14905" max="14906" width="8.5" style="2" customWidth="1"/>
    <col min="14907" max="14908" width="6.5" style="2" customWidth="1"/>
    <col min="14909" max="14909" width="7.5" style="2" customWidth="1"/>
    <col min="14910" max="14911" width="8.5" style="2" customWidth="1"/>
    <col min="14912" max="14913" width="6.5" style="2" customWidth="1"/>
    <col min="14914" max="14914" width="7.5" style="2" customWidth="1"/>
    <col min="14915" max="14916" width="8.5" style="2" customWidth="1"/>
    <col min="14917" max="14918" width="6.5" style="2" customWidth="1"/>
    <col min="14919" max="14919" width="7.5" style="2" customWidth="1"/>
    <col min="14920" max="14921" width="8.5" style="2" customWidth="1"/>
    <col min="14922" max="14923" width="6.5" style="2" customWidth="1"/>
    <col min="14924" max="14924" width="7.5" style="2" customWidth="1"/>
    <col min="14925" max="14926" width="8.5" style="2" customWidth="1"/>
    <col min="14927" max="14928" width="6.5" style="2" customWidth="1"/>
    <col min="14929" max="14929" width="7.5" style="2" customWidth="1"/>
    <col min="14930" max="15101" width="8.875" style="2"/>
    <col min="15102" max="15102" width="2.875" style="2" customWidth="1"/>
    <col min="15103" max="15103" width="7.5" style="2" customWidth="1"/>
    <col min="15104" max="15104" width="12" style="2" customWidth="1"/>
    <col min="15105" max="15106" width="8.875" style="2" bestFit="1" customWidth="1"/>
    <col min="15107" max="15107" width="7.875" style="2" bestFit="1" customWidth="1"/>
    <col min="15108" max="15108" width="5.625" style="2" bestFit="1" customWidth="1"/>
    <col min="15109" max="15109" width="7.875" style="2" bestFit="1" customWidth="1"/>
    <col min="15110" max="15111" width="8.875" style="2" bestFit="1" customWidth="1"/>
    <col min="15112" max="15112" width="7.875" style="2" bestFit="1" customWidth="1"/>
    <col min="15113" max="15113" width="5.625" style="2" bestFit="1" customWidth="1"/>
    <col min="15114" max="15114" width="7.875" style="2" bestFit="1" customWidth="1"/>
    <col min="15115" max="15116" width="8.875" style="2" bestFit="1" customWidth="1"/>
    <col min="15117" max="15117" width="7.875" style="2" bestFit="1" customWidth="1"/>
    <col min="15118" max="15118" width="5.625" style="2" bestFit="1" customWidth="1"/>
    <col min="15119" max="15119" width="7.875" style="2" bestFit="1" customWidth="1"/>
    <col min="15120" max="15121" width="8.875" style="2" bestFit="1" customWidth="1"/>
    <col min="15122" max="15122" width="7.875" style="2" bestFit="1" customWidth="1"/>
    <col min="15123" max="15123" width="5.625" style="2" bestFit="1" customWidth="1"/>
    <col min="15124" max="15124" width="7.875" style="2" bestFit="1" customWidth="1"/>
    <col min="15125" max="15126" width="8.5" style="2" customWidth="1"/>
    <col min="15127" max="15127" width="7.375" style="2" customWidth="1"/>
    <col min="15128" max="15128" width="6.5" style="2" customWidth="1"/>
    <col min="15129" max="15129" width="7.5" style="2" customWidth="1"/>
    <col min="15130" max="15130" width="8.875" style="2"/>
    <col min="15131" max="15131" width="7.5" style="2" customWidth="1"/>
    <col min="15132" max="15132" width="11.375" style="2" customWidth="1"/>
    <col min="15133" max="15134" width="8.5" style="2" customWidth="1"/>
    <col min="15135" max="15136" width="6.5" style="2" customWidth="1"/>
    <col min="15137" max="15137" width="7.5" style="2" customWidth="1"/>
    <col min="15138" max="15139" width="8.5" style="2" customWidth="1"/>
    <col min="15140" max="15141" width="6.5" style="2" customWidth="1"/>
    <col min="15142" max="15142" width="7.5" style="2" customWidth="1"/>
    <col min="15143" max="15144" width="8.5" style="2" customWidth="1"/>
    <col min="15145" max="15146" width="6.5" style="2" customWidth="1"/>
    <col min="15147" max="15147" width="7.5" style="2" customWidth="1"/>
    <col min="15148" max="15149" width="8.5" style="2" customWidth="1"/>
    <col min="15150" max="15151" width="6.5" style="2" customWidth="1"/>
    <col min="15152" max="15152" width="7.5" style="2" customWidth="1"/>
    <col min="15153" max="15154" width="8.5" style="2" customWidth="1"/>
    <col min="15155" max="15156" width="6.5" style="2" customWidth="1"/>
    <col min="15157" max="15157" width="7.5" style="2" customWidth="1"/>
    <col min="15158" max="15158" width="8.875" style="2"/>
    <col min="15159" max="15159" width="7.5" style="2" customWidth="1"/>
    <col min="15160" max="15160" width="11.375" style="2" customWidth="1"/>
    <col min="15161" max="15162" width="8.5" style="2" customWidth="1"/>
    <col min="15163" max="15164" width="6.5" style="2" customWidth="1"/>
    <col min="15165" max="15165" width="7.5" style="2" customWidth="1"/>
    <col min="15166" max="15167" width="8.5" style="2" customWidth="1"/>
    <col min="15168" max="15169" width="6.5" style="2" customWidth="1"/>
    <col min="15170" max="15170" width="7.5" style="2" customWidth="1"/>
    <col min="15171" max="15172" width="8.5" style="2" customWidth="1"/>
    <col min="15173" max="15174" width="6.5" style="2" customWidth="1"/>
    <col min="15175" max="15175" width="7.5" style="2" customWidth="1"/>
    <col min="15176" max="15177" width="8.5" style="2" customWidth="1"/>
    <col min="15178" max="15179" width="6.5" style="2" customWidth="1"/>
    <col min="15180" max="15180" width="7.5" style="2" customWidth="1"/>
    <col min="15181" max="15182" width="8.5" style="2" customWidth="1"/>
    <col min="15183" max="15184" width="6.5" style="2" customWidth="1"/>
    <col min="15185" max="15185" width="7.5" style="2" customWidth="1"/>
    <col min="15186" max="15357" width="8.875" style="2"/>
    <col min="15358" max="15358" width="2.875" style="2" customWidth="1"/>
    <col min="15359" max="15359" width="7.5" style="2" customWidth="1"/>
    <col min="15360" max="15360" width="12" style="2" customWidth="1"/>
    <col min="15361" max="15362" width="8.875" style="2" bestFit="1" customWidth="1"/>
    <col min="15363" max="15363" width="7.875" style="2" bestFit="1" customWidth="1"/>
    <col min="15364" max="15364" width="5.625" style="2" bestFit="1" customWidth="1"/>
    <col min="15365" max="15365" width="7.875" style="2" bestFit="1" customWidth="1"/>
    <col min="15366" max="15367" width="8.875" style="2" bestFit="1" customWidth="1"/>
    <col min="15368" max="15368" width="7.875" style="2" bestFit="1" customWidth="1"/>
    <col min="15369" max="15369" width="5.625" style="2" bestFit="1" customWidth="1"/>
    <col min="15370" max="15370" width="7.875" style="2" bestFit="1" customWidth="1"/>
    <col min="15371" max="15372" width="8.875" style="2" bestFit="1" customWidth="1"/>
    <col min="15373" max="15373" width="7.875" style="2" bestFit="1" customWidth="1"/>
    <col min="15374" max="15374" width="5.625" style="2" bestFit="1" customWidth="1"/>
    <col min="15375" max="15375" width="7.875" style="2" bestFit="1" customWidth="1"/>
    <col min="15376" max="15377" width="8.875" style="2" bestFit="1" customWidth="1"/>
    <col min="15378" max="15378" width="7.875" style="2" bestFit="1" customWidth="1"/>
    <col min="15379" max="15379" width="5.625" style="2" bestFit="1" customWidth="1"/>
    <col min="15380" max="15380" width="7.875" style="2" bestFit="1" customWidth="1"/>
    <col min="15381" max="15382" width="8.5" style="2" customWidth="1"/>
    <col min="15383" max="15383" width="7.375" style="2" customWidth="1"/>
    <col min="15384" max="15384" width="6.5" style="2" customWidth="1"/>
    <col min="15385" max="15385" width="7.5" style="2" customWidth="1"/>
    <col min="15386" max="15386" width="8.875" style="2"/>
    <col min="15387" max="15387" width="7.5" style="2" customWidth="1"/>
    <col min="15388" max="15388" width="11.375" style="2" customWidth="1"/>
    <col min="15389" max="15390" width="8.5" style="2" customWidth="1"/>
    <col min="15391" max="15392" width="6.5" style="2" customWidth="1"/>
    <col min="15393" max="15393" width="7.5" style="2" customWidth="1"/>
    <col min="15394" max="15395" width="8.5" style="2" customWidth="1"/>
    <col min="15396" max="15397" width="6.5" style="2" customWidth="1"/>
    <col min="15398" max="15398" width="7.5" style="2" customWidth="1"/>
    <col min="15399" max="15400" width="8.5" style="2" customWidth="1"/>
    <col min="15401" max="15402" width="6.5" style="2" customWidth="1"/>
    <col min="15403" max="15403" width="7.5" style="2" customWidth="1"/>
    <col min="15404" max="15405" width="8.5" style="2" customWidth="1"/>
    <col min="15406" max="15407" width="6.5" style="2" customWidth="1"/>
    <col min="15408" max="15408" width="7.5" style="2" customWidth="1"/>
    <col min="15409" max="15410" width="8.5" style="2" customWidth="1"/>
    <col min="15411" max="15412" width="6.5" style="2" customWidth="1"/>
    <col min="15413" max="15413" width="7.5" style="2" customWidth="1"/>
    <col min="15414" max="15414" width="8.875" style="2"/>
    <col min="15415" max="15415" width="7.5" style="2" customWidth="1"/>
    <col min="15416" max="15416" width="11.375" style="2" customWidth="1"/>
    <col min="15417" max="15418" width="8.5" style="2" customWidth="1"/>
    <col min="15419" max="15420" width="6.5" style="2" customWidth="1"/>
    <col min="15421" max="15421" width="7.5" style="2" customWidth="1"/>
    <col min="15422" max="15423" width="8.5" style="2" customWidth="1"/>
    <col min="15424" max="15425" width="6.5" style="2" customWidth="1"/>
    <col min="15426" max="15426" width="7.5" style="2" customWidth="1"/>
    <col min="15427" max="15428" width="8.5" style="2" customWidth="1"/>
    <col min="15429" max="15430" width="6.5" style="2" customWidth="1"/>
    <col min="15431" max="15431" width="7.5" style="2" customWidth="1"/>
    <col min="15432" max="15433" width="8.5" style="2" customWidth="1"/>
    <col min="15434" max="15435" width="6.5" style="2" customWidth="1"/>
    <col min="15436" max="15436" width="7.5" style="2" customWidth="1"/>
    <col min="15437" max="15438" width="8.5" style="2" customWidth="1"/>
    <col min="15439" max="15440" width="6.5" style="2" customWidth="1"/>
    <col min="15441" max="15441" width="7.5" style="2" customWidth="1"/>
    <col min="15442" max="15613" width="8.875" style="2"/>
    <col min="15614" max="15614" width="2.875" style="2" customWidth="1"/>
    <col min="15615" max="15615" width="7.5" style="2" customWidth="1"/>
    <col min="15616" max="15616" width="12" style="2" customWidth="1"/>
    <col min="15617" max="15618" width="8.875" style="2" bestFit="1" customWidth="1"/>
    <col min="15619" max="15619" width="7.875" style="2" bestFit="1" customWidth="1"/>
    <col min="15620" max="15620" width="5.625" style="2" bestFit="1" customWidth="1"/>
    <col min="15621" max="15621" width="7.875" style="2" bestFit="1" customWidth="1"/>
    <col min="15622" max="15623" width="8.875" style="2" bestFit="1" customWidth="1"/>
    <col min="15624" max="15624" width="7.875" style="2" bestFit="1" customWidth="1"/>
    <col min="15625" max="15625" width="5.625" style="2" bestFit="1" customWidth="1"/>
    <col min="15626" max="15626" width="7.875" style="2" bestFit="1" customWidth="1"/>
    <col min="15627" max="15628" width="8.875" style="2" bestFit="1" customWidth="1"/>
    <col min="15629" max="15629" width="7.875" style="2" bestFit="1" customWidth="1"/>
    <col min="15630" max="15630" width="5.625" style="2" bestFit="1" customWidth="1"/>
    <col min="15631" max="15631" width="7.875" style="2" bestFit="1" customWidth="1"/>
    <col min="15632" max="15633" width="8.875" style="2" bestFit="1" customWidth="1"/>
    <col min="15634" max="15634" width="7.875" style="2" bestFit="1" customWidth="1"/>
    <col min="15635" max="15635" width="5.625" style="2" bestFit="1" customWidth="1"/>
    <col min="15636" max="15636" width="7.875" style="2" bestFit="1" customWidth="1"/>
    <col min="15637" max="15638" width="8.5" style="2" customWidth="1"/>
    <col min="15639" max="15639" width="7.375" style="2" customWidth="1"/>
    <col min="15640" max="15640" width="6.5" style="2" customWidth="1"/>
    <col min="15641" max="15641" width="7.5" style="2" customWidth="1"/>
    <col min="15642" max="15642" width="8.875" style="2"/>
    <col min="15643" max="15643" width="7.5" style="2" customWidth="1"/>
    <col min="15644" max="15644" width="11.375" style="2" customWidth="1"/>
    <col min="15645" max="15646" width="8.5" style="2" customWidth="1"/>
    <col min="15647" max="15648" width="6.5" style="2" customWidth="1"/>
    <col min="15649" max="15649" width="7.5" style="2" customWidth="1"/>
    <col min="15650" max="15651" width="8.5" style="2" customWidth="1"/>
    <col min="15652" max="15653" width="6.5" style="2" customWidth="1"/>
    <col min="15654" max="15654" width="7.5" style="2" customWidth="1"/>
    <col min="15655" max="15656" width="8.5" style="2" customWidth="1"/>
    <col min="15657" max="15658" width="6.5" style="2" customWidth="1"/>
    <col min="15659" max="15659" width="7.5" style="2" customWidth="1"/>
    <col min="15660" max="15661" width="8.5" style="2" customWidth="1"/>
    <col min="15662" max="15663" width="6.5" style="2" customWidth="1"/>
    <col min="15664" max="15664" width="7.5" style="2" customWidth="1"/>
    <col min="15665" max="15666" width="8.5" style="2" customWidth="1"/>
    <col min="15667" max="15668" width="6.5" style="2" customWidth="1"/>
    <col min="15669" max="15669" width="7.5" style="2" customWidth="1"/>
    <col min="15670" max="15670" width="8.875" style="2"/>
    <col min="15671" max="15671" width="7.5" style="2" customWidth="1"/>
    <col min="15672" max="15672" width="11.375" style="2" customWidth="1"/>
    <col min="15673" max="15674" width="8.5" style="2" customWidth="1"/>
    <col min="15675" max="15676" width="6.5" style="2" customWidth="1"/>
    <col min="15677" max="15677" width="7.5" style="2" customWidth="1"/>
    <col min="15678" max="15679" width="8.5" style="2" customWidth="1"/>
    <col min="15680" max="15681" width="6.5" style="2" customWidth="1"/>
    <col min="15682" max="15682" width="7.5" style="2" customWidth="1"/>
    <col min="15683" max="15684" width="8.5" style="2" customWidth="1"/>
    <col min="15685" max="15686" width="6.5" style="2" customWidth="1"/>
    <col min="15687" max="15687" width="7.5" style="2" customWidth="1"/>
    <col min="15688" max="15689" width="8.5" style="2" customWidth="1"/>
    <col min="15690" max="15691" width="6.5" style="2" customWidth="1"/>
    <col min="15692" max="15692" width="7.5" style="2" customWidth="1"/>
    <col min="15693" max="15694" width="8.5" style="2" customWidth="1"/>
    <col min="15695" max="15696" width="6.5" style="2" customWidth="1"/>
    <col min="15697" max="15697" width="7.5" style="2" customWidth="1"/>
    <col min="15698" max="15869" width="8.875" style="2"/>
    <col min="15870" max="15870" width="2.875" style="2" customWidth="1"/>
    <col min="15871" max="15871" width="7.5" style="2" customWidth="1"/>
    <col min="15872" max="15872" width="12" style="2" customWidth="1"/>
    <col min="15873" max="15874" width="8.875" style="2" bestFit="1" customWidth="1"/>
    <col min="15875" max="15875" width="7.875" style="2" bestFit="1" customWidth="1"/>
    <col min="15876" max="15876" width="5.625" style="2" bestFit="1" customWidth="1"/>
    <col min="15877" max="15877" width="7.875" style="2" bestFit="1" customWidth="1"/>
    <col min="15878" max="15879" width="8.875" style="2" bestFit="1" customWidth="1"/>
    <col min="15880" max="15880" width="7.875" style="2" bestFit="1" customWidth="1"/>
    <col min="15881" max="15881" width="5.625" style="2" bestFit="1" customWidth="1"/>
    <col min="15882" max="15882" width="7.875" style="2" bestFit="1" customWidth="1"/>
    <col min="15883" max="15884" width="8.875" style="2" bestFit="1" customWidth="1"/>
    <col min="15885" max="15885" width="7.875" style="2" bestFit="1" customWidth="1"/>
    <col min="15886" max="15886" width="5.625" style="2" bestFit="1" customWidth="1"/>
    <col min="15887" max="15887" width="7.875" style="2" bestFit="1" customWidth="1"/>
    <col min="15888" max="15889" width="8.875" style="2" bestFit="1" customWidth="1"/>
    <col min="15890" max="15890" width="7.875" style="2" bestFit="1" customWidth="1"/>
    <col min="15891" max="15891" width="5.625" style="2" bestFit="1" customWidth="1"/>
    <col min="15892" max="15892" width="7.875" style="2" bestFit="1" customWidth="1"/>
    <col min="15893" max="15894" width="8.5" style="2" customWidth="1"/>
    <col min="15895" max="15895" width="7.375" style="2" customWidth="1"/>
    <col min="15896" max="15896" width="6.5" style="2" customWidth="1"/>
    <col min="15897" max="15897" width="7.5" style="2" customWidth="1"/>
    <col min="15898" max="15898" width="8.875" style="2"/>
    <col min="15899" max="15899" width="7.5" style="2" customWidth="1"/>
    <col min="15900" max="15900" width="11.375" style="2" customWidth="1"/>
    <col min="15901" max="15902" width="8.5" style="2" customWidth="1"/>
    <col min="15903" max="15904" width="6.5" style="2" customWidth="1"/>
    <col min="15905" max="15905" width="7.5" style="2" customWidth="1"/>
    <col min="15906" max="15907" width="8.5" style="2" customWidth="1"/>
    <col min="15908" max="15909" width="6.5" style="2" customWidth="1"/>
    <col min="15910" max="15910" width="7.5" style="2" customWidth="1"/>
    <col min="15911" max="15912" width="8.5" style="2" customWidth="1"/>
    <col min="15913" max="15914" width="6.5" style="2" customWidth="1"/>
    <col min="15915" max="15915" width="7.5" style="2" customWidth="1"/>
    <col min="15916" max="15917" width="8.5" style="2" customWidth="1"/>
    <col min="15918" max="15919" width="6.5" style="2" customWidth="1"/>
    <col min="15920" max="15920" width="7.5" style="2" customWidth="1"/>
    <col min="15921" max="15922" width="8.5" style="2" customWidth="1"/>
    <col min="15923" max="15924" width="6.5" style="2" customWidth="1"/>
    <col min="15925" max="15925" width="7.5" style="2" customWidth="1"/>
    <col min="15926" max="15926" width="8.875" style="2"/>
    <col min="15927" max="15927" width="7.5" style="2" customWidth="1"/>
    <col min="15928" max="15928" width="11.375" style="2" customWidth="1"/>
    <col min="15929" max="15930" width="8.5" style="2" customWidth="1"/>
    <col min="15931" max="15932" width="6.5" style="2" customWidth="1"/>
    <col min="15933" max="15933" width="7.5" style="2" customWidth="1"/>
    <col min="15934" max="15935" width="8.5" style="2" customWidth="1"/>
    <col min="15936" max="15937" width="6.5" style="2" customWidth="1"/>
    <col min="15938" max="15938" width="7.5" style="2" customWidth="1"/>
    <col min="15939" max="15940" width="8.5" style="2" customWidth="1"/>
    <col min="15941" max="15942" width="6.5" style="2" customWidth="1"/>
    <col min="15943" max="15943" width="7.5" style="2" customWidth="1"/>
    <col min="15944" max="15945" width="8.5" style="2" customWidth="1"/>
    <col min="15946" max="15947" width="6.5" style="2" customWidth="1"/>
    <col min="15948" max="15948" width="7.5" style="2" customWidth="1"/>
    <col min="15949" max="15950" width="8.5" style="2" customWidth="1"/>
    <col min="15951" max="15952" width="6.5" style="2" customWidth="1"/>
    <col min="15953" max="15953" width="7.5" style="2" customWidth="1"/>
    <col min="15954" max="16125" width="8.875" style="2"/>
    <col min="16126" max="16126" width="2.875" style="2" customWidth="1"/>
    <col min="16127" max="16127" width="7.5" style="2" customWidth="1"/>
    <col min="16128" max="16128" width="12" style="2" customWidth="1"/>
    <col min="16129" max="16130" width="8.875" style="2" bestFit="1" customWidth="1"/>
    <col min="16131" max="16131" width="7.875" style="2" bestFit="1" customWidth="1"/>
    <col min="16132" max="16132" width="5.625" style="2" bestFit="1" customWidth="1"/>
    <col min="16133" max="16133" width="7.875" style="2" bestFit="1" customWidth="1"/>
    <col min="16134" max="16135" width="8.875" style="2" bestFit="1" customWidth="1"/>
    <col min="16136" max="16136" width="7.875" style="2" bestFit="1" customWidth="1"/>
    <col min="16137" max="16137" width="5.625" style="2" bestFit="1" customWidth="1"/>
    <col min="16138" max="16138" width="7.875" style="2" bestFit="1" customWidth="1"/>
    <col min="16139" max="16140" width="8.875" style="2" bestFit="1" customWidth="1"/>
    <col min="16141" max="16141" width="7.875" style="2" bestFit="1" customWidth="1"/>
    <col min="16142" max="16142" width="5.625" style="2" bestFit="1" customWidth="1"/>
    <col min="16143" max="16143" width="7.875" style="2" bestFit="1" customWidth="1"/>
    <col min="16144" max="16145" width="8.875" style="2" bestFit="1" customWidth="1"/>
    <col min="16146" max="16146" width="7.875" style="2" bestFit="1" customWidth="1"/>
    <col min="16147" max="16147" width="5.625" style="2" bestFit="1" customWidth="1"/>
    <col min="16148" max="16148" width="7.875" style="2" bestFit="1" customWidth="1"/>
    <col min="16149" max="16150" width="8.5" style="2" customWidth="1"/>
    <col min="16151" max="16151" width="7.375" style="2" customWidth="1"/>
    <col min="16152" max="16152" width="6.5" style="2" customWidth="1"/>
    <col min="16153" max="16153" width="7.5" style="2" customWidth="1"/>
    <col min="16154" max="16154" width="8.875" style="2"/>
    <col min="16155" max="16155" width="7.5" style="2" customWidth="1"/>
    <col min="16156" max="16156" width="11.375" style="2" customWidth="1"/>
    <col min="16157" max="16158" width="8.5" style="2" customWidth="1"/>
    <col min="16159" max="16160" width="6.5" style="2" customWidth="1"/>
    <col min="16161" max="16161" width="7.5" style="2" customWidth="1"/>
    <col min="16162" max="16163" width="8.5" style="2" customWidth="1"/>
    <col min="16164" max="16165" width="6.5" style="2" customWidth="1"/>
    <col min="16166" max="16166" width="7.5" style="2" customWidth="1"/>
    <col min="16167" max="16168" width="8.5" style="2" customWidth="1"/>
    <col min="16169" max="16170" width="6.5" style="2" customWidth="1"/>
    <col min="16171" max="16171" width="7.5" style="2" customWidth="1"/>
    <col min="16172" max="16173" width="8.5" style="2" customWidth="1"/>
    <col min="16174" max="16175" width="6.5" style="2" customWidth="1"/>
    <col min="16176" max="16176" width="7.5" style="2" customWidth="1"/>
    <col min="16177" max="16178" width="8.5" style="2" customWidth="1"/>
    <col min="16179" max="16180" width="6.5" style="2" customWidth="1"/>
    <col min="16181" max="16181" width="7.5" style="2" customWidth="1"/>
    <col min="16182" max="16182" width="8.875" style="2"/>
    <col min="16183" max="16183" width="7.5" style="2" customWidth="1"/>
    <col min="16184" max="16184" width="11.375" style="2" customWidth="1"/>
    <col min="16185" max="16186" width="8.5" style="2" customWidth="1"/>
    <col min="16187" max="16188" width="6.5" style="2" customWidth="1"/>
    <col min="16189" max="16189" width="7.5" style="2" customWidth="1"/>
    <col min="16190" max="16191" width="8.5" style="2" customWidth="1"/>
    <col min="16192" max="16193" width="6.5" style="2" customWidth="1"/>
    <col min="16194" max="16194" width="7.5" style="2" customWidth="1"/>
    <col min="16195" max="16196" width="8.5" style="2" customWidth="1"/>
    <col min="16197" max="16198" width="6.5" style="2" customWidth="1"/>
    <col min="16199" max="16199" width="7.5" style="2" customWidth="1"/>
    <col min="16200" max="16201" width="8.5" style="2" customWidth="1"/>
    <col min="16202" max="16203" width="6.5" style="2" customWidth="1"/>
    <col min="16204" max="16204" width="7.5" style="2" customWidth="1"/>
    <col min="16205" max="16206" width="8.5" style="2" customWidth="1"/>
    <col min="16207" max="16208" width="6.5" style="2" customWidth="1"/>
    <col min="16209" max="16209" width="7.5" style="2" customWidth="1"/>
    <col min="16210" max="16384" width="8.875" style="2"/>
  </cols>
  <sheetData>
    <row r="1" spans="2:30" ht="15" customHeight="1" x14ac:dyDescent="0.15"/>
    <row r="2" spans="2:30" ht="21.75" customHeight="1" x14ac:dyDescent="0.15">
      <c r="B2" s="210" t="s">
        <v>301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</row>
    <row r="3" spans="2:30" ht="7.5" customHeight="1" x14ac:dyDescent="0.15"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</row>
    <row r="4" spans="2:30" ht="18.75" customHeight="1" x14ac:dyDescent="0.15">
      <c r="B4" s="212" t="s">
        <v>263</v>
      </c>
      <c r="C4" s="215" t="s">
        <v>264</v>
      </c>
      <c r="D4" s="218" t="s">
        <v>265</v>
      </c>
      <c r="E4" s="219"/>
      <c r="F4" s="219"/>
      <c r="G4" s="219"/>
      <c r="H4" s="220"/>
      <c r="I4" s="218" t="s">
        <v>306</v>
      </c>
      <c r="J4" s="219"/>
      <c r="K4" s="219"/>
      <c r="L4" s="219"/>
      <c r="M4" s="220"/>
      <c r="N4" s="218" t="s">
        <v>307</v>
      </c>
      <c r="O4" s="219"/>
      <c r="P4" s="219"/>
      <c r="Q4" s="219"/>
      <c r="R4" s="220"/>
      <c r="S4" s="218" t="s">
        <v>308</v>
      </c>
      <c r="T4" s="219"/>
      <c r="U4" s="219"/>
      <c r="V4" s="219"/>
      <c r="W4" s="220"/>
      <c r="X4" s="218" t="s">
        <v>309</v>
      </c>
      <c r="Y4" s="219"/>
      <c r="Z4" s="219"/>
      <c r="AA4" s="219"/>
      <c r="AB4" s="220"/>
    </row>
    <row r="5" spans="2:30" ht="9" customHeight="1" x14ac:dyDescent="0.15">
      <c r="B5" s="213"/>
      <c r="C5" s="216"/>
      <c r="D5" s="204" t="s">
        <v>304</v>
      </c>
      <c r="E5" s="3"/>
      <c r="F5" s="3"/>
      <c r="G5" s="3"/>
      <c r="H5" s="4"/>
      <c r="I5" s="204" t="s">
        <v>304</v>
      </c>
      <c r="J5" s="5"/>
      <c r="K5" s="5"/>
      <c r="L5" s="5"/>
      <c r="M5" s="5"/>
      <c r="N5" s="204" t="s">
        <v>304</v>
      </c>
      <c r="O5" s="5"/>
      <c r="P5" s="5"/>
      <c r="Q5" s="5"/>
      <c r="R5" s="5"/>
      <c r="S5" s="204" t="s">
        <v>304</v>
      </c>
      <c r="T5" s="5"/>
      <c r="U5" s="5"/>
      <c r="V5" s="5"/>
      <c r="W5" s="5"/>
      <c r="X5" s="204" t="s">
        <v>304</v>
      </c>
      <c r="Y5" s="5"/>
      <c r="Z5" s="5"/>
      <c r="AA5" s="5"/>
      <c r="AB5" s="6"/>
    </row>
    <row r="6" spans="2:30" ht="21.75" customHeight="1" x14ac:dyDescent="0.15">
      <c r="B6" s="214"/>
      <c r="C6" s="217"/>
      <c r="D6" s="205"/>
      <c r="E6" s="7" t="s">
        <v>266</v>
      </c>
      <c r="F6" s="7" t="s">
        <v>267</v>
      </c>
      <c r="G6" s="7" t="s">
        <v>268</v>
      </c>
      <c r="H6" s="8" t="s">
        <v>269</v>
      </c>
      <c r="I6" s="205"/>
      <c r="J6" s="7" t="s">
        <v>266</v>
      </c>
      <c r="K6" s="7" t="s">
        <v>267</v>
      </c>
      <c r="L6" s="7" t="s">
        <v>268</v>
      </c>
      <c r="M6" s="8" t="s">
        <v>269</v>
      </c>
      <c r="N6" s="205"/>
      <c r="O6" s="7" t="s">
        <v>266</v>
      </c>
      <c r="P6" s="7" t="s">
        <v>267</v>
      </c>
      <c r="Q6" s="7" t="s">
        <v>268</v>
      </c>
      <c r="R6" s="8" t="s">
        <v>269</v>
      </c>
      <c r="S6" s="205"/>
      <c r="T6" s="7" t="s">
        <v>266</v>
      </c>
      <c r="U6" s="7" t="s">
        <v>267</v>
      </c>
      <c r="V6" s="7" t="s">
        <v>268</v>
      </c>
      <c r="W6" s="8" t="s">
        <v>269</v>
      </c>
      <c r="X6" s="205"/>
      <c r="Y6" s="7" t="s">
        <v>266</v>
      </c>
      <c r="Z6" s="7" t="s">
        <v>267</v>
      </c>
      <c r="AA6" s="7" t="s">
        <v>268</v>
      </c>
      <c r="AB6" s="8" t="s">
        <v>269</v>
      </c>
    </row>
    <row r="7" spans="2:30" ht="40.5" customHeight="1" x14ac:dyDescent="0.15">
      <c r="B7" s="9" t="s">
        <v>270</v>
      </c>
      <c r="C7" s="10" t="s">
        <v>5</v>
      </c>
      <c r="D7" s="11">
        <f>SUM(E7:H7)</f>
        <v>86</v>
      </c>
      <c r="E7" s="12">
        <v>81</v>
      </c>
      <c r="F7" s="12">
        <v>0</v>
      </c>
      <c r="G7" s="12">
        <v>0</v>
      </c>
      <c r="H7" s="13">
        <v>5</v>
      </c>
      <c r="I7" s="11">
        <f>SUM(J7:M7)</f>
        <v>81</v>
      </c>
      <c r="J7" s="12">
        <v>81</v>
      </c>
      <c r="K7" s="12">
        <v>0</v>
      </c>
      <c r="L7" s="12">
        <v>0</v>
      </c>
      <c r="M7" s="13">
        <v>0</v>
      </c>
      <c r="N7" s="11">
        <f>SUM(O7:R7)</f>
        <v>81</v>
      </c>
      <c r="O7" s="12">
        <v>81</v>
      </c>
      <c r="P7" s="12">
        <v>0</v>
      </c>
      <c r="Q7" s="12">
        <v>0</v>
      </c>
      <c r="R7" s="13">
        <v>0</v>
      </c>
      <c r="S7" s="11">
        <f>SUM(T7:W7)</f>
        <v>77</v>
      </c>
      <c r="T7" s="12">
        <v>77</v>
      </c>
      <c r="U7" s="12">
        <v>0</v>
      </c>
      <c r="V7" s="12">
        <v>0</v>
      </c>
      <c r="W7" s="13">
        <v>0</v>
      </c>
      <c r="X7" s="14">
        <f>SUM(Y7:AB7)</f>
        <v>78</v>
      </c>
      <c r="Y7" s="15">
        <f>'表3.2'!J11</f>
        <v>78</v>
      </c>
      <c r="Z7" s="12">
        <f>'表3.2'!L11</f>
        <v>0</v>
      </c>
      <c r="AA7" s="12">
        <f>'表3.2'!M11</f>
        <v>0</v>
      </c>
      <c r="AB7" s="13">
        <f>'表3.2'!N11</f>
        <v>0</v>
      </c>
      <c r="AD7" s="16"/>
    </row>
    <row r="8" spans="2:30" ht="40.5" customHeight="1" x14ac:dyDescent="0.15">
      <c r="B8" s="17" t="s">
        <v>271</v>
      </c>
      <c r="C8" s="18" t="s">
        <v>1</v>
      </c>
      <c r="D8" s="19">
        <f t="shared" ref="D8:D11" si="0">SUM(E8:H8)</f>
        <v>12426</v>
      </c>
      <c r="E8" s="20">
        <v>11783</v>
      </c>
      <c r="F8" s="20">
        <v>125</v>
      </c>
      <c r="G8" s="20">
        <v>0</v>
      </c>
      <c r="H8" s="21">
        <v>518</v>
      </c>
      <c r="I8" s="19">
        <f t="shared" ref="I8:I11" si="1">SUM(J8:M8)</f>
        <v>12563</v>
      </c>
      <c r="J8" s="20">
        <v>11931</v>
      </c>
      <c r="K8" s="20">
        <v>127</v>
      </c>
      <c r="L8" s="20">
        <v>0</v>
      </c>
      <c r="M8" s="21">
        <v>505</v>
      </c>
      <c r="N8" s="19">
        <f t="shared" ref="N8:N11" si="2">SUM(O8:R8)</f>
        <v>12835</v>
      </c>
      <c r="O8" s="20">
        <v>12225</v>
      </c>
      <c r="P8" s="20">
        <v>131</v>
      </c>
      <c r="Q8" s="20">
        <v>0</v>
      </c>
      <c r="R8" s="21">
        <v>479</v>
      </c>
      <c r="S8" s="19">
        <f t="shared" ref="S8:S11" si="3">SUM(T8:W8)</f>
        <v>13177</v>
      </c>
      <c r="T8" s="20">
        <v>12549</v>
      </c>
      <c r="U8" s="20">
        <v>133</v>
      </c>
      <c r="V8" s="20">
        <v>0</v>
      </c>
      <c r="W8" s="21">
        <v>495</v>
      </c>
      <c r="X8" s="19">
        <f t="shared" ref="X8:X11" si="4">SUM(Y8:AB8)</f>
        <v>13382</v>
      </c>
      <c r="Y8" s="20">
        <f>'表3.2'!J12</f>
        <v>12742</v>
      </c>
      <c r="Z8" s="20">
        <f>'表3.2'!L12</f>
        <v>134</v>
      </c>
      <c r="AA8" s="20">
        <f>'表3.2'!M12</f>
        <v>0</v>
      </c>
      <c r="AB8" s="21">
        <f>'表3.2'!N12</f>
        <v>506</v>
      </c>
      <c r="AD8" s="16"/>
    </row>
    <row r="9" spans="2:30" ht="40.5" customHeight="1" x14ac:dyDescent="0.15">
      <c r="B9" s="17" t="s">
        <v>272</v>
      </c>
      <c r="C9" s="18" t="s">
        <v>2</v>
      </c>
      <c r="D9" s="19">
        <f t="shared" si="0"/>
        <v>41183</v>
      </c>
      <c r="E9" s="20">
        <v>37554</v>
      </c>
      <c r="F9" s="20">
        <v>915</v>
      </c>
      <c r="G9" s="20">
        <v>0</v>
      </c>
      <c r="H9" s="21">
        <v>2714</v>
      </c>
      <c r="I9" s="19">
        <f t="shared" si="1"/>
        <v>40885</v>
      </c>
      <c r="J9" s="20">
        <v>37421</v>
      </c>
      <c r="K9" s="20">
        <v>988</v>
      </c>
      <c r="L9" s="20">
        <v>0</v>
      </c>
      <c r="M9" s="21">
        <v>2476</v>
      </c>
      <c r="N9" s="19">
        <f t="shared" si="2"/>
        <v>41338</v>
      </c>
      <c r="O9" s="20">
        <v>37868</v>
      </c>
      <c r="P9" s="20">
        <v>999</v>
      </c>
      <c r="Q9" s="20">
        <v>0</v>
      </c>
      <c r="R9" s="21">
        <v>2471</v>
      </c>
      <c r="S9" s="19">
        <f t="shared" si="3"/>
        <v>41395</v>
      </c>
      <c r="T9" s="20">
        <v>37944</v>
      </c>
      <c r="U9" s="20">
        <v>997</v>
      </c>
      <c r="V9" s="20">
        <v>0</v>
      </c>
      <c r="W9" s="21">
        <v>2454</v>
      </c>
      <c r="X9" s="19">
        <f t="shared" si="4"/>
        <v>40983</v>
      </c>
      <c r="Y9" s="20">
        <f>'表3.2'!J13</f>
        <v>37547</v>
      </c>
      <c r="Z9" s="20">
        <f>'表3.2'!L13</f>
        <v>987</v>
      </c>
      <c r="AA9" s="20">
        <f>'表3.2'!M13</f>
        <v>0</v>
      </c>
      <c r="AB9" s="21">
        <f>'表3.2'!N13</f>
        <v>2449</v>
      </c>
      <c r="AD9" s="16"/>
    </row>
    <row r="10" spans="2:30" ht="40.5" customHeight="1" x14ac:dyDescent="0.15">
      <c r="B10" s="17" t="s">
        <v>273</v>
      </c>
      <c r="C10" s="22" t="s">
        <v>274</v>
      </c>
      <c r="D10" s="19">
        <f t="shared" si="0"/>
        <v>10037</v>
      </c>
      <c r="E10" s="20">
        <v>9400</v>
      </c>
      <c r="F10" s="20">
        <v>32</v>
      </c>
      <c r="G10" s="20">
        <v>0</v>
      </c>
      <c r="H10" s="21">
        <v>605</v>
      </c>
      <c r="I10" s="19">
        <f t="shared" si="1"/>
        <v>9947</v>
      </c>
      <c r="J10" s="20">
        <v>9326</v>
      </c>
      <c r="K10" s="20">
        <v>32</v>
      </c>
      <c r="L10" s="20">
        <v>0</v>
      </c>
      <c r="M10" s="21">
        <v>589</v>
      </c>
      <c r="N10" s="19">
        <f t="shared" si="2"/>
        <v>9947</v>
      </c>
      <c r="O10" s="20">
        <v>9353</v>
      </c>
      <c r="P10" s="20">
        <v>32</v>
      </c>
      <c r="Q10" s="20">
        <v>0</v>
      </c>
      <c r="R10" s="21">
        <v>562</v>
      </c>
      <c r="S10" s="19">
        <f t="shared" si="3"/>
        <v>9917</v>
      </c>
      <c r="T10" s="20">
        <v>9329</v>
      </c>
      <c r="U10" s="20">
        <v>32</v>
      </c>
      <c r="V10" s="20">
        <v>0</v>
      </c>
      <c r="W10" s="21">
        <v>556</v>
      </c>
      <c r="X10" s="19">
        <f t="shared" si="4"/>
        <v>9883</v>
      </c>
      <c r="Y10" s="20">
        <f>'表3.2'!J14</f>
        <v>9300</v>
      </c>
      <c r="Z10" s="20">
        <f>'表3.2'!L14</f>
        <v>32</v>
      </c>
      <c r="AA10" s="20">
        <f>'表3.2'!M14</f>
        <v>0</v>
      </c>
      <c r="AB10" s="21">
        <f>'表3.2'!N14</f>
        <v>551</v>
      </c>
      <c r="AD10" s="16"/>
    </row>
    <row r="11" spans="2:30" ht="40.5" customHeight="1" x14ac:dyDescent="0.15">
      <c r="B11" s="23" t="s">
        <v>275</v>
      </c>
      <c r="C11" s="24" t="s">
        <v>3</v>
      </c>
      <c r="D11" s="25">
        <f t="shared" si="0"/>
        <v>6667</v>
      </c>
      <c r="E11" s="26">
        <v>6081</v>
      </c>
      <c r="F11" s="26">
        <v>33</v>
      </c>
      <c r="G11" s="26">
        <v>0</v>
      </c>
      <c r="H11" s="27">
        <v>553</v>
      </c>
      <c r="I11" s="25">
        <f t="shared" si="1"/>
        <v>6627</v>
      </c>
      <c r="J11" s="26">
        <v>6045</v>
      </c>
      <c r="K11" s="26">
        <v>37</v>
      </c>
      <c r="L11" s="26">
        <v>0</v>
      </c>
      <c r="M11" s="27">
        <v>545</v>
      </c>
      <c r="N11" s="25">
        <f t="shared" si="2"/>
        <v>6668</v>
      </c>
      <c r="O11" s="26">
        <v>6128</v>
      </c>
      <c r="P11" s="26">
        <v>35</v>
      </c>
      <c r="Q11" s="26">
        <v>0</v>
      </c>
      <c r="R11" s="27">
        <v>505</v>
      </c>
      <c r="S11" s="177">
        <f t="shared" si="3"/>
        <v>6660</v>
      </c>
      <c r="T11" s="28">
        <v>6126</v>
      </c>
      <c r="U11" s="28">
        <v>36</v>
      </c>
      <c r="V11" s="28">
        <v>0</v>
      </c>
      <c r="W11" s="29">
        <v>498</v>
      </c>
      <c r="X11" s="30">
        <f t="shared" si="4"/>
        <v>6597</v>
      </c>
      <c r="Y11" s="31">
        <f>'表3.2'!J15</f>
        <v>6072</v>
      </c>
      <c r="Z11" s="28">
        <f>'表3.2'!L15</f>
        <v>36</v>
      </c>
      <c r="AA11" s="28">
        <f>'表3.2'!M15</f>
        <v>0</v>
      </c>
      <c r="AB11" s="29">
        <f>'表3.2'!N15</f>
        <v>489</v>
      </c>
      <c r="AD11" s="16"/>
    </row>
    <row r="12" spans="2:30" ht="40.5" customHeight="1" x14ac:dyDescent="0.15">
      <c r="B12" s="206" t="s">
        <v>6</v>
      </c>
      <c r="C12" s="207"/>
      <c r="D12" s="32">
        <f t="shared" ref="D12:H12" si="5">SUM(D7:D11)</f>
        <v>70399</v>
      </c>
      <c r="E12" s="33">
        <f t="shared" si="5"/>
        <v>64899</v>
      </c>
      <c r="F12" s="33">
        <f t="shared" si="5"/>
        <v>1105</v>
      </c>
      <c r="G12" s="33">
        <f t="shared" si="5"/>
        <v>0</v>
      </c>
      <c r="H12" s="34">
        <f t="shared" si="5"/>
        <v>4395</v>
      </c>
      <c r="I12" s="32">
        <f t="shared" ref="I12:M12" si="6">SUM(I7:I11)</f>
        <v>70103</v>
      </c>
      <c r="J12" s="33">
        <f t="shared" si="6"/>
        <v>64804</v>
      </c>
      <c r="K12" s="33">
        <f t="shared" si="6"/>
        <v>1184</v>
      </c>
      <c r="L12" s="33">
        <f t="shared" si="6"/>
        <v>0</v>
      </c>
      <c r="M12" s="34">
        <f t="shared" si="6"/>
        <v>4115</v>
      </c>
      <c r="N12" s="32">
        <f t="shared" ref="N12:R12" si="7">SUM(N7:N11)</f>
        <v>70869</v>
      </c>
      <c r="O12" s="33">
        <f t="shared" si="7"/>
        <v>65655</v>
      </c>
      <c r="P12" s="33">
        <f t="shared" si="7"/>
        <v>1197</v>
      </c>
      <c r="Q12" s="33">
        <f t="shared" si="7"/>
        <v>0</v>
      </c>
      <c r="R12" s="34">
        <f t="shared" si="7"/>
        <v>4017</v>
      </c>
      <c r="S12" s="178">
        <f t="shared" ref="S12:W12" si="8">SUM(S7:S11)</f>
        <v>71226</v>
      </c>
      <c r="T12" s="35">
        <f t="shared" si="8"/>
        <v>66025</v>
      </c>
      <c r="U12" s="35">
        <f t="shared" si="8"/>
        <v>1198</v>
      </c>
      <c r="V12" s="35">
        <f t="shared" si="8"/>
        <v>0</v>
      </c>
      <c r="W12" s="180">
        <f t="shared" si="8"/>
        <v>4003</v>
      </c>
      <c r="X12" s="11">
        <f t="shared" ref="X12:AB12" si="9">SUM(X7:X11)</f>
        <v>70923</v>
      </c>
      <c r="Y12" s="36">
        <f t="shared" si="9"/>
        <v>65739</v>
      </c>
      <c r="Z12" s="36">
        <f t="shared" si="9"/>
        <v>1189</v>
      </c>
      <c r="AA12" s="36">
        <f t="shared" si="9"/>
        <v>0</v>
      </c>
      <c r="AB12" s="37">
        <f t="shared" si="9"/>
        <v>3995</v>
      </c>
      <c r="AD12" s="16"/>
    </row>
    <row r="13" spans="2:30" ht="40.5" customHeight="1" x14ac:dyDescent="0.15">
      <c r="B13" s="208" t="s">
        <v>311</v>
      </c>
      <c r="C13" s="209"/>
      <c r="D13" s="32">
        <v>10671</v>
      </c>
      <c r="E13" s="33">
        <v>10333</v>
      </c>
      <c r="F13" s="33">
        <v>67</v>
      </c>
      <c r="G13" s="33">
        <v>0</v>
      </c>
      <c r="H13" s="34">
        <v>251</v>
      </c>
      <c r="I13" s="32">
        <v>10742</v>
      </c>
      <c r="J13" s="33">
        <v>10476</v>
      </c>
      <c r="K13" s="33">
        <v>64</v>
      </c>
      <c r="L13" s="33">
        <v>0</v>
      </c>
      <c r="M13" s="34">
        <v>250</v>
      </c>
      <c r="N13" s="32">
        <v>10868</v>
      </c>
      <c r="O13" s="33">
        <v>10613</v>
      </c>
      <c r="P13" s="33">
        <v>64</v>
      </c>
      <c r="Q13" s="33">
        <v>0</v>
      </c>
      <c r="R13" s="34">
        <v>259</v>
      </c>
      <c r="S13" s="179">
        <v>10967</v>
      </c>
      <c r="T13" s="33">
        <v>10734</v>
      </c>
      <c r="U13" s="33">
        <v>66</v>
      </c>
      <c r="V13" s="33">
        <v>0</v>
      </c>
      <c r="W13" s="34">
        <v>254</v>
      </c>
      <c r="X13" s="11">
        <f>'表3.2'!O17</f>
        <v>11148</v>
      </c>
      <c r="Y13" s="33">
        <f>'表3.2'!J17</f>
        <v>10872</v>
      </c>
      <c r="Z13" s="33">
        <f>'表3.2'!L17</f>
        <v>64</v>
      </c>
      <c r="AA13" s="33">
        <f>'表3.2'!M17</f>
        <v>0</v>
      </c>
      <c r="AB13" s="34">
        <f>'表3.2'!N17</f>
        <v>261</v>
      </c>
    </row>
    <row r="14" spans="2:30" s="38" customFormat="1" ht="18" customHeight="1" x14ac:dyDescent="0.15">
      <c r="B14" s="202" t="s">
        <v>276</v>
      </c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202"/>
      <c r="Y14" s="202"/>
      <c r="Z14" s="202"/>
      <c r="AA14" s="202"/>
      <c r="AB14" s="202"/>
    </row>
    <row r="15" spans="2:30" s="40" customFormat="1" ht="18" customHeight="1" x14ac:dyDescent="0.15">
      <c r="B15" s="203" t="s">
        <v>310</v>
      </c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39"/>
    </row>
    <row r="16" spans="2:30" ht="6.75" customHeight="1" x14ac:dyDescent="0.15"/>
    <row r="18" spans="24:28" x14ac:dyDescent="0.15">
      <c r="X18" s="41"/>
      <c r="Z18" s="42"/>
      <c r="AA18" s="42"/>
      <c r="AB18" s="42"/>
    </row>
  </sheetData>
  <mergeCells count="18">
    <mergeCell ref="B2:AB2"/>
    <mergeCell ref="B3:AB3"/>
    <mergeCell ref="B4:B6"/>
    <mergeCell ref="C4:C6"/>
    <mergeCell ref="D4:H4"/>
    <mergeCell ref="I4:M4"/>
    <mergeCell ref="N4:R4"/>
    <mergeCell ref="S4:W4"/>
    <mergeCell ref="X4:AB4"/>
    <mergeCell ref="D5:D6"/>
    <mergeCell ref="B14:AB14"/>
    <mergeCell ref="B15:AB15"/>
    <mergeCell ref="I5:I6"/>
    <mergeCell ref="N5:N6"/>
    <mergeCell ref="S5:S6"/>
    <mergeCell ref="X5:X6"/>
    <mergeCell ref="B12:C12"/>
    <mergeCell ref="B13:C13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63" firstPageNumber="26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R32"/>
  <sheetViews>
    <sheetView showGridLines="0" zoomScale="80" zoomScaleNormal="80" zoomScaleSheetLayoutView="85" workbookViewId="0">
      <selection activeCell="D11" sqref="D11:O17"/>
    </sheetView>
  </sheetViews>
  <sheetFormatPr defaultRowHeight="12" x14ac:dyDescent="0.15"/>
  <cols>
    <col min="1" max="1" width="2.875" style="2" customWidth="1"/>
    <col min="2" max="2" width="7.625" style="2" customWidth="1"/>
    <col min="3" max="3" width="25.625" style="2" customWidth="1"/>
    <col min="4" max="4" width="12.625" style="2" customWidth="1"/>
    <col min="5" max="7" width="13.375" style="2" customWidth="1"/>
    <col min="8" max="11" width="12.625" style="2" customWidth="1"/>
    <col min="12" max="14" width="9.875" style="2" customWidth="1"/>
    <col min="15" max="15" width="12.625" style="2" customWidth="1"/>
    <col min="16" max="16" width="8.875" style="2"/>
    <col min="17" max="17" width="12.5" style="2" customWidth="1"/>
    <col min="18" max="256" width="8.875" style="2"/>
    <col min="257" max="257" width="2.875" style="2" customWidth="1"/>
    <col min="258" max="258" width="7.625" style="2" customWidth="1"/>
    <col min="259" max="259" width="25.625" style="2" customWidth="1"/>
    <col min="260" max="260" width="12.625" style="2" customWidth="1"/>
    <col min="261" max="263" width="13.375" style="2" customWidth="1"/>
    <col min="264" max="267" width="12.625" style="2" customWidth="1"/>
    <col min="268" max="270" width="9.875" style="2" customWidth="1"/>
    <col min="271" max="271" width="12.625" style="2" customWidth="1"/>
    <col min="272" max="512" width="8.875" style="2"/>
    <col min="513" max="513" width="2.875" style="2" customWidth="1"/>
    <col min="514" max="514" width="7.625" style="2" customWidth="1"/>
    <col min="515" max="515" width="25.625" style="2" customWidth="1"/>
    <col min="516" max="516" width="12.625" style="2" customWidth="1"/>
    <col min="517" max="519" width="13.375" style="2" customWidth="1"/>
    <col min="520" max="523" width="12.625" style="2" customWidth="1"/>
    <col min="524" max="526" width="9.875" style="2" customWidth="1"/>
    <col min="527" max="527" width="12.625" style="2" customWidth="1"/>
    <col min="528" max="768" width="8.875" style="2"/>
    <col min="769" max="769" width="2.875" style="2" customWidth="1"/>
    <col min="770" max="770" width="7.625" style="2" customWidth="1"/>
    <col min="771" max="771" width="25.625" style="2" customWidth="1"/>
    <col min="772" max="772" width="12.625" style="2" customWidth="1"/>
    <col min="773" max="775" width="13.375" style="2" customWidth="1"/>
    <col min="776" max="779" width="12.625" style="2" customWidth="1"/>
    <col min="780" max="782" width="9.875" style="2" customWidth="1"/>
    <col min="783" max="783" width="12.625" style="2" customWidth="1"/>
    <col min="784" max="1024" width="8.875" style="2"/>
    <col min="1025" max="1025" width="2.875" style="2" customWidth="1"/>
    <col min="1026" max="1026" width="7.625" style="2" customWidth="1"/>
    <col min="1027" max="1027" width="25.625" style="2" customWidth="1"/>
    <col min="1028" max="1028" width="12.625" style="2" customWidth="1"/>
    <col min="1029" max="1031" width="13.375" style="2" customWidth="1"/>
    <col min="1032" max="1035" width="12.625" style="2" customWidth="1"/>
    <col min="1036" max="1038" width="9.875" style="2" customWidth="1"/>
    <col min="1039" max="1039" width="12.625" style="2" customWidth="1"/>
    <col min="1040" max="1280" width="8.875" style="2"/>
    <col min="1281" max="1281" width="2.875" style="2" customWidth="1"/>
    <col min="1282" max="1282" width="7.625" style="2" customWidth="1"/>
    <col min="1283" max="1283" width="25.625" style="2" customWidth="1"/>
    <col min="1284" max="1284" width="12.625" style="2" customWidth="1"/>
    <col min="1285" max="1287" width="13.375" style="2" customWidth="1"/>
    <col min="1288" max="1291" width="12.625" style="2" customWidth="1"/>
    <col min="1292" max="1294" width="9.875" style="2" customWidth="1"/>
    <col min="1295" max="1295" width="12.625" style="2" customWidth="1"/>
    <col min="1296" max="1536" width="8.875" style="2"/>
    <col min="1537" max="1537" width="2.875" style="2" customWidth="1"/>
    <col min="1538" max="1538" width="7.625" style="2" customWidth="1"/>
    <col min="1539" max="1539" width="25.625" style="2" customWidth="1"/>
    <col min="1540" max="1540" width="12.625" style="2" customWidth="1"/>
    <col min="1541" max="1543" width="13.375" style="2" customWidth="1"/>
    <col min="1544" max="1547" width="12.625" style="2" customWidth="1"/>
    <col min="1548" max="1550" width="9.875" style="2" customWidth="1"/>
    <col min="1551" max="1551" width="12.625" style="2" customWidth="1"/>
    <col min="1552" max="1792" width="8.875" style="2"/>
    <col min="1793" max="1793" width="2.875" style="2" customWidth="1"/>
    <col min="1794" max="1794" width="7.625" style="2" customWidth="1"/>
    <col min="1795" max="1795" width="25.625" style="2" customWidth="1"/>
    <col min="1796" max="1796" width="12.625" style="2" customWidth="1"/>
    <col min="1797" max="1799" width="13.375" style="2" customWidth="1"/>
    <col min="1800" max="1803" width="12.625" style="2" customWidth="1"/>
    <col min="1804" max="1806" width="9.875" style="2" customWidth="1"/>
    <col min="1807" max="1807" width="12.625" style="2" customWidth="1"/>
    <col min="1808" max="2048" width="8.875" style="2"/>
    <col min="2049" max="2049" width="2.875" style="2" customWidth="1"/>
    <col min="2050" max="2050" width="7.625" style="2" customWidth="1"/>
    <col min="2051" max="2051" width="25.625" style="2" customWidth="1"/>
    <col min="2052" max="2052" width="12.625" style="2" customWidth="1"/>
    <col min="2053" max="2055" width="13.375" style="2" customWidth="1"/>
    <col min="2056" max="2059" width="12.625" style="2" customWidth="1"/>
    <col min="2060" max="2062" width="9.875" style="2" customWidth="1"/>
    <col min="2063" max="2063" width="12.625" style="2" customWidth="1"/>
    <col min="2064" max="2304" width="8.875" style="2"/>
    <col min="2305" max="2305" width="2.875" style="2" customWidth="1"/>
    <col min="2306" max="2306" width="7.625" style="2" customWidth="1"/>
    <col min="2307" max="2307" width="25.625" style="2" customWidth="1"/>
    <col min="2308" max="2308" width="12.625" style="2" customWidth="1"/>
    <col min="2309" max="2311" width="13.375" style="2" customWidth="1"/>
    <col min="2312" max="2315" width="12.625" style="2" customWidth="1"/>
    <col min="2316" max="2318" width="9.875" style="2" customWidth="1"/>
    <col min="2319" max="2319" width="12.625" style="2" customWidth="1"/>
    <col min="2320" max="2560" width="8.875" style="2"/>
    <col min="2561" max="2561" width="2.875" style="2" customWidth="1"/>
    <col min="2562" max="2562" width="7.625" style="2" customWidth="1"/>
    <col min="2563" max="2563" width="25.625" style="2" customWidth="1"/>
    <col min="2564" max="2564" width="12.625" style="2" customWidth="1"/>
    <col min="2565" max="2567" width="13.375" style="2" customWidth="1"/>
    <col min="2568" max="2571" width="12.625" style="2" customWidth="1"/>
    <col min="2572" max="2574" width="9.875" style="2" customWidth="1"/>
    <col min="2575" max="2575" width="12.625" style="2" customWidth="1"/>
    <col min="2576" max="2816" width="8.875" style="2"/>
    <col min="2817" max="2817" width="2.875" style="2" customWidth="1"/>
    <col min="2818" max="2818" width="7.625" style="2" customWidth="1"/>
    <col min="2819" max="2819" width="25.625" style="2" customWidth="1"/>
    <col min="2820" max="2820" width="12.625" style="2" customWidth="1"/>
    <col min="2821" max="2823" width="13.375" style="2" customWidth="1"/>
    <col min="2824" max="2827" width="12.625" style="2" customWidth="1"/>
    <col min="2828" max="2830" width="9.875" style="2" customWidth="1"/>
    <col min="2831" max="2831" width="12.625" style="2" customWidth="1"/>
    <col min="2832" max="3072" width="8.875" style="2"/>
    <col min="3073" max="3073" width="2.875" style="2" customWidth="1"/>
    <col min="3074" max="3074" width="7.625" style="2" customWidth="1"/>
    <col min="3075" max="3075" width="25.625" style="2" customWidth="1"/>
    <col min="3076" max="3076" width="12.625" style="2" customWidth="1"/>
    <col min="3077" max="3079" width="13.375" style="2" customWidth="1"/>
    <col min="3080" max="3083" width="12.625" style="2" customWidth="1"/>
    <col min="3084" max="3086" width="9.875" style="2" customWidth="1"/>
    <col min="3087" max="3087" width="12.625" style="2" customWidth="1"/>
    <col min="3088" max="3328" width="8.875" style="2"/>
    <col min="3329" max="3329" width="2.875" style="2" customWidth="1"/>
    <col min="3330" max="3330" width="7.625" style="2" customWidth="1"/>
    <col min="3331" max="3331" width="25.625" style="2" customWidth="1"/>
    <col min="3332" max="3332" width="12.625" style="2" customWidth="1"/>
    <col min="3333" max="3335" width="13.375" style="2" customWidth="1"/>
    <col min="3336" max="3339" width="12.625" style="2" customWidth="1"/>
    <col min="3340" max="3342" width="9.875" style="2" customWidth="1"/>
    <col min="3343" max="3343" width="12.625" style="2" customWidth="1"/>
    <col min="3344" max="3584" width="8.875" style="2"/>
    <col min="3585" max="3585" width="2.875" style="2" customWidth="1"/>
    <col min="3586" max="3586" width="7.625" style="2" customWidth="1"/>
    <col min="3587" max="3587" width="25.625" style="2" customWidth="1"/>
    <col min="3588" max="3588" width="12.625" style="2" customWidth="1"/>
    <col min="3589" max="3591" width="13.375" style="2" customWidth="1"/>
    <col min="3592" max="3595" width="12.625" style="2" customWidth="1"/>
    <col min="3596" max="3598" width="9.875" style="2" customWidth="1"/>
    <col min="3599" max="3599" width="12.625" style="2" customWidth="1"/>
    <col min="3600" max="3840" width="8.875" style="2"/>
    <col min="3841" max="3841" width="2.875" style="2" customWidth="1"/>
    <col min="3842" max="3842" width="7.625" style="2" customWidth="1"/>
    <col min="3843" max="3843" width="25.625" style="2" customWidth="1"/>
    <col min="3844" max="3844" width="12.625" style="2" customWidth="1"/>
    <col min="3845" max="3847" width="13.375" style="2" customWidth="1"/>
    <col min="3848" max="3851" width="12.625" style="2" customWidth="1"/>
    <col min="3852" max="3854" width="9.875" style="2" customWidth="1"/>
    <col min="3855" max="3855" width="12.625" style="2" customWidth="1"/>
    <col min="3856" max="4096" width="8.875" style="2"/>
    <col min="4097" max="4097" width="2.875" style="2" customWidth="1"/>
    <col min="4098" max="4098" width="7.625" style="2" customWidth="1"/>
    <col min="4099" max="4099" width="25.625" style="2" customWidth="1"/>
    <col min="4100" max="4100" width="12.625" style="2" customWidth="1"/>
    <col min="4101" max="4103" width="13.375" style="2" customWidth="1"/>
    <col min="4104" max="4107" width="12.625" style="2" customWidth="1"/>
    <col min="4108" max="4110" width="9.875" style="2" customWidth="1"/>
    <col min="4111" max="4111" width="12.625" style="2" customWidth="1"/>
    <col min="4112" max="4352" width="8.875" style="2"/>
    <col min="4353" max="4353" width="2.875" style="2" customWidth="1"/>
    <col min="4354" max="4354" width="7.625" style="2" customWidth="1"/>
    <col min="4355" max="4355" width="25.625" style="2" customWidth="1"/>
    <col min="4356" max="4356" width="12.625" style="2" customWidth="1"/>
    <col min="4357" max="4359" width="13.375" style="2" customWidth="1"/>
    <col min="4360" max="4363" width="12.625" style="2" customWidth="1"/>
    <col min="4364" max="4366" width="9.875" style="2" customWidth="1"/>
    <col min="4367" max="4367" width="12.625" style="2" customWidth="1"/>
    <col min="4368" max="4608" width="8.875" style="2"/>
    <col min="4609" max="4609" width="2.875" style="2" customWidth="1"/>
    <col min="4610" max="4610" width="7.625" style="2" customWidth="1"/>
    <col min="4611" max="4611" width="25.625" style="2" customWidth="1"/>
    <col min="4612" max="4612" width="12.625" style="2" customWidth="1"/>
    <col min="4613" max="4615" width="13.375" style="2" customWidth="1"/>
    <col min="4616" max="4619" width="12.625" style="2" customWidth="1"/>
    <col min="4620" max="4622" width="9.875" style="2" customWidth="1"/>
    <col min="4623" max="4623" width="12.625" style="2" customWidth="1"/>
    <col min="4624" max="4864" width="8.875" style="2"/>
    <col min="4865" max="4865" width="2.875" style="2" customWidth="1"/>
    <col min="4866" max="4866" width="7.625" style="2" customWidth="1"/>
    <col min="4867" max="4867" width="25.625" style="2" customWidth="1"/>
    <col min="4868" max="4868" width="12.625" style="2" customWidth="1"/>
    <col min="4869" max="4871" width="13.375" style="2" customWidth="1"/>
    <col min="4872" max="4875" width="12.625" style="2" customWidth="1"/>
    <col min="4876" max="4878" width="9.875" style="2" customWidth="1"/>
    <col min="4879" max="4879" width="12.625" style="2" customWidth="1"/>
    <col min="4880" max="5120" width="8.875" style="2"/>
    <col min="5121" max="5121" width="2.875" style="2" customWidth="1"/>
    <col min="5122" max="5122" width="7.625" style="2" customWidth="1"/>
    <col min="5123" max="5123" width="25.625" style="2" customWidth="1"/>
    <col min="5124" max="5124" width="12.625" style="2" customWidth="1"/>
    <col min="5125" max="5127" width="13.375" style="2" customWidth="1"/>
    <col min="5128" max="5131" width="12.625" style="2" customWidth="1"/>
    <col min="5132" max="5134" width="9.875" style="2" customWidth="1"/>
    <col min="5135" max="5135" width="12.625" style="2" customWidth="1"/>
    <col min="5136" max="5376" width="8.875" style="2"/>
    <col min="5377" max="5377" width="2.875" style="2" customWidth="1"/>
    <col min="5378" max="5378" width="7.625" style="2" customWidth="1"/>
    <col min="5379" max="5379" width="25.625" style="2" customWidth="1"/>
    <col min="5380" max="5380" width="12.625" style="2" customWidth="1"/>
    <col min="5381" max="5383" width="13.375" style="2" customWidth="1"/>
    <col min="5384" max="5387" width="12.625" style="2" customWidth="1"/>
    <col min="5388" max="5390" width="9.875" style="2" customWidth="1"/>
    <col min="5391" max="5391" width="12.625" style="2" customWidth="1"/>
    <col min="5392" max="5632" width="8.875" style="2"/>
    <col min="5633" max="5633" width="2.875" style="2" customWidth="1"/>
    <col min="5634" max="5634" width="7.625" style="2" customWidth="1"/>
    <col min="5635" max="5635" width="25.625" style="2" customWidth="1"/>
    <col min="5636" max="5636" width="12.625" style="2" customWidth="1"/>
    <col min="5637" max="5639" width="13.375" style="2" customWidth="1"/>
    <col min="5640" max="5643" width="12.625" style="2" customWidth="1"/>
    <col min="5644" max="5646" width="9.875" style="2" customWidth="1"/>
    <col min="5647" max="5647" width="12.625" style="2" customWidth="1"/>
    <col min="5648" max="5888" width="8.875" style="2"/>
    <col min="5889" max="5889" width="2.875" style="2" customWidth="1"/>
    <col min="5890" max="5890" width="7.625" style="2" customWidth="1"/>
    <col min="5891" max="5891" width="25.625" style="2" customWidth="1"/>
    <col min="5892" max="5892" width="12.625" style="2" customWidth="1"/>
    <col min="5893" max="5895" width="13.375" style="2" customWidth="1"/>
    <col min="5896" max="5899" width="12.625" style="2" customWidth="1"/>
    <col min="5900" max="5902" width="9.875" style="2" customWidth="1"/>
    <col min="5903" max="5903" width="12.625" style="2" customWidth="1"/>
    <col min="5904" max="6144" width="8.875" style="2"/>
    <col min="6145" max="6145" width="2.875" style="2" customWidth="1"/>
    <col min="6146" max="6146" width="7.625" style="2" customWidth="1"/>
    <col min="6147" max="6147" width="25.625" style="2" customWidth="1"/>
    <col min="6148" max="6148" width="12.625" style="2" customWidth="1"/>
    <col min="6149" max="6151" width="13.375" style="2" customWidth="1"/>
    <col min="6152" max="6155" width="12.625" style="2" customWidth="1"/>
    <col min="6156" max="6158" width="9.875" style="2" customWidth="1"/>
    <col min="6159" max="6159" width="12.625" style="2" customWidth="1"/>
    <col min="6160" max="6400" width="8.875" style="2"/>
    <col min="6401" max="6401" width="2.875" style="2" customWidth="1"/>
    <col min="6402" max="6402" width="7.625" style="2" customWidth="1"/>
    <col min="6403" max="6403" width="25.625" style="2" customWidth="1"/>
    <col min="6404" max="6404" width="12.625" style="2" customWidth="1"/>
    <col min="6405" max="6407" width="13.375" style="2" customWidth="1"/>
    <col min="6408" max="6411" width="12.625" style="2" customWidth="1"/>
    <col min="6412" max="6414" width="9.875" style="2" customWidth="1"/>
    <col min="6415" max="6415" width="12.625" style="2" customWidth="1"/>
    <col min="6416" max="6656" width="8.875" style="2"/>
    <col min="6657" max="6657" width="2.875" style="2" customWidth="1"/>
    <col min="6658" max="6658" width="7.625" style="2" customWidth="1"/>
    <col min="6659" max="6659" width="25.625" style="2" customWidth="1"/>
    <col min="6660" max="6660" width="12.625" style="2" customWidth="1"/>
    <col min="6661" max="6663" width="13.375" style="2" customWidth="1"/>
    <col min="6664" max="6667" width="12.625" style="2" customWidth="1"/>
    <col min="6668" max="6670" width="9.875" style="2" customWidth="1"/>
    <col min="6671" max="6671" width="12.625" style="2" customWidth="1"/>
    <col min="6672" max="6912" width="8.875" style="2"/>
    <col min="6913" max="6913" width="2.875" style="2" customWidth="1"/>
    <col min="6914" max="6914" width="7.625" style="2" customWidth="1"/>
    <col min="6915" max="6915" width="25.625" style="2" customWidth="1"/>
    <col min="6916" max="6916" width="12.625" style="2" customWidth="1"/>
    <col min="6917" max="6919" width="13.375" style="2" customWidth="1"/>
    <col min="6920" max="6923" width="12.625" style="2" customWidth="1"/>
    <col min="6924" max="6926" width="9.875" style="2" customWidth="1"/>
    <col min="6927" max="6927" width="12.625" style="2" customWidth="1"/>
    <col min="6928" max="7168" width="8.875" style="2"/>
    <col min="7169" max="7169" width="2.875" style="2" customWidth="1"/>
    <col min="7170" max="7170" width="7.625" style="2" customWidth="1"/>
    <col min="7171" max="7171" width="25.625" style="2" customWidth="1"/>
    <col min="7172" max="7172" width="12.625" style="2" customWidth="1"/>
    <col min="7173" max="7175" width="13.375" style="2" customWidth="1"/>
    <col min="7176" max="7179" width="12.625" style="2" customWidth="1"/>
    <col min="7180" max="7182" width="9.875" style="2" customWidth="1"/>
    <col min="7183" max="7183" width="12.625" style="2" customWidth="1"/>
    <col min="7184" max="7424" width="8.875" style="2"/>
    <col min="7425" max="7425" width="2.875" style="2" customWidth="1"/>
    <col min="7426" max="7426" width="7.625" style="2" customWidth="1"/>
    <col min="7427" max="7427" width="25.625" style="2" customWidth="1"/>
    <col min="7428" max="7428" width="12.625" style="2" customWidth="1"/>
    <col min="7429" max="7431" width="13.375" style="2" customWidth="1"/>
    <col min="7432" max="7435" width="12.625" style="2" customWidth="1"/>
    <col min="7436" max="7438" width="9.875" style="2" customWidth="1"/>
    <col min="7439" max="7439" width="12.625" style="2" customWidth="1"/>
    <col min="7440" max="7680" width="8.875" style="2"/>
    <col min="7681" max="7681" width="2.875" style="2" customWidth="1"/>
    <col min="7682" max="7682" width="7.625" style="2" customWidth="1"/>
    <col min="7683" max="7683" width="25.625" style="2" customWidth="1"/>
    <col min="7684" max="7684" width="12.625" style="2" customWidth="1"/>
    <col min="7685" max="7687" width="13.375" style="2" customWidth="1"/>
    <col min="7688" max="7691" width="12.625" style="2" customWidth="1"/>
    <col min="7692" max="7694" width="9.875" style="2" customWidth="1"/>
    <col min="7695" max="7695" width="12.625" style="2" customWidth="1"/>
    <col min="7696" max="7936" width="8.875" style="2"/>
    <col min="7937" max="7937" width="2.875" style="2" customWidth="1"/>
    <col min="7938" max="7938" width="7.625" style="2" customWidth="1"/>
    <col min="7939" max="7939" width="25.625" style="2" customWidth="1"/>
    <col min="7940" max="7940" width="12.625" style="2" customWidth="1"/>
    <col min="7941" max="7943" width="13.375" style="2" customWidth="1"/>
    <col min="7944" max="7947" width="12.625" style="2" customWidth="1"/>
    <col min="7948" max="7950" width="9.875" style="2" customWidth="1"/>
    <col min="7951" max="7951" width="12.625" style="2" customWidth="1"/>
    <col min="7952" max="8192" width="8.875" style="2"/>
    <col min="8193" max="8193" width="2.875" style="2" customWidth="1"/>
    <col min="8194" max="8194" width="7.625" style="2" customWidth="1"/>
    <col min="8195" max="8195" width="25.625" style="2" customWidth="1"/>
    <col min="8196" max="8196" width="12.625" style="2" customWidth="1"/>
    <col min="8197" max="8199" width="13.375" style="2" customWidth="1"/>
    <col min="8200" max="8203" width="12.625" style="2" customWidth="1"/>
    <col min="8204" max="8206" width="9.875" style="2" customWidth="1"/>
    <col min="8207" max="8207" width="12.625" style="2" customWidth="1"/>
    <col min="8208" max="8448" width="8.875" style="2"/>
    <col min="8449" max="8449" width="2.875" style="2" customWidth="1"/>
    <col min="8450" max="8450" width="7.625" style="2" customWidth="1"/>
    <col min="8451" max="8451" width="25.625" style="2" customWidth="1"/>
    <col min="8452" max="8452" width="12.625" style="2" customWidth="1"/>
    <col min="8453" max="8455" width="13.375" style="2" customWidth="1"/>
    <col min="8456" max="8459" width="12.625" style="2" customWidth="1"/>
    <col min="8460" max="8462" width="9.875" style="2" customWidth="1"/>
    <col min="8463" max="8463" width="12.625" style="2" customWidth="1"/>
    <col min="8464" max="8704" width="8.875" style="2"/>
    <col min="8705" max="8705" width="2.875" style="2" customWidth="1"/>
    <col min="8706" max="8706" width="7.625" style="2" customWidth="1"/>
    <col min="8707" max="8707" width="25.625" style="2" customWidth="1"/>
    <col min="8708" max="8708" width="12.625" style="2" customWidth="1"/>
    <col min="8709" max="8711" width="13.375" style="2" customWidth="1"/>
    <col min="8712" max="8715" width="12.625" style="2" customWidth="1"/>
    <col min="8716" max="8718" width="9.875" style="2" customWidth="1"/>
    <col min="8719" max="8719" width="12.625" style="2" customWidth="1"/>
    <col min="8720" max="8960" width="8.875" style="2"/>
    <col min="8961" max="8961" width="2.875" style="2" customWidth="1"/>
    <col min="8962" max="8962" width="7.625" style="2" customWidth="1"/>
    <col min="8963" max="8963" width="25.625" style="2" customWidth="1"/>
    <col min="8964" max="8964" width="12.625" style="2" customWidth="1"/>
    <col min="8965" max="8967" width="13.375" style="2" customWidth="1"/>
    <col min="8968" max="8971" width="12.625" style="2" customWidth="1"/>
    <col min="8972" max="8974" width="9.875" style="2" customWidth="1"/>
    <col min="8975" max="8975" width="12.625" style="2" customWidth="1"/>
    <col min="8976" max="9216" width="8.875" style="2"/>
    <col min="9217" max="9217" width="2.875" style="2" customWidth="1"/>
    <col min="9218" max="9218" width="7.625" style="2" customWidth="1"/>
    <col min="9219" max="9219" width="25.625" style="2" customWidth="1"/>
    <col min="9220" max="9220" width="12.625" style="2" customWidth="1"/>
    <col min="9221" max="9223" width="13.375" style="2" customWidth="1"/>
    <col min="9224" max="9227" width="12.625" style="2" customWidth="1"/>
    <col min="9228" max="9230" width="9.875" style="2" customWidth="1"/>
    <col min="9231" max="9231" width="12.625" style="2" customWidth="1"/>
    <col min="9232" max="9472" width="8.875" style="2"/>
    <col min="9473" max="9473" width="2.875" style="2" customWidth="1"/>
    <col min="9474" max="9474" width="7.625" style="2" customWidth="1"/>
    <col min="9475" max="9475" width="25.625" style="2" customWidth="1"/>
    <col min="9476" max="9476" width="12.625" style="2" customWidth="1"/>
    <col min="9477" max="9479" width="13.375" style="2" customWidth="1"/>
    <col min="9480" max="9483" width="12.625" style="2" customWidth="1"/>
    <col min="9484" max="9486" width="9.875" style="2" customWidth="1"/>
    <col min="9487" max="9487" width="12.625" style="2" customWidth="1"/>
    <col min="9488" max="9728" width="8.875" style="2"/>
    <col min="9729" max="9729" width="2.875" style="2" customWidth="1"/>
    <col min="9730" max="9730" width="7.625" style="2" customWidth="1"/>
    <col min="9731" max="9731" width="25.625" style="2" customWidth="1"/>
    <col min="9732" max="9732" width="12.625" style="2" customWidth="1"/>
    <col min="9733" max="9735" width="13.375" style="2" customWidth="1"/>
    <col min="9736" max="9739" width="12.625" style="2" customWidth="1"/>
    <col min="9740" max="9742" width="9.875" style="2" customWidth="1"/>
    <col min="9743" max="9743" width="12.625" style="2" customWidth="1"/>
    <col min="9744" max="9984" width="8.875" style="2"/>
    <col min="9985" max="9985" width="2.875" style="2" customWidth="1"/>
    <col min="9986" max="9986" width="7.625" style="2" customWidth="1"/>
    <col min="9987" max="9987" width="25.625" style="2" customWidth="1"/>
    <col min="9988" max="9988" width="12.625" style="2" customWidth="1"/>
    <col min="9989" max="9991" width="13.375" style="2" customWidth="1"/>
    <col min="9992" max="9995" width="12.625" style="2" customWidth="1"/>
    <col min="9996" max="9998" width="9.875" style="2" customWidth="1"/>
    <col min="9999" max="9999" width="12.625" style="2" customWidth="1"/>
    <col min="10000" max="10240" width="8.875" style="2"/>
    <col min="10241" max="10241" width="2.875" style="2" customWidth="1"/>
    <col min="10242" max="10242" width="7.625" style="2" customWidth="1"/>
    <col min="10243" max="10243" width="25.625" style="2" customWidth="1"/>
    <col min="10244" max="10244" width="12.625" style="2" customWidth="1"/>
    <col min="10245" max="10247" width="13.375" style="2" customWidth="1"/>
    <col min="10248" max="10251" width="12.625" style="2" customWidth="1"/>
    <col min="10252" max="10254" width="9.875" style="2" customWidth="1"/>
    <col min="10255" max="10255" width="12.625" style="2" customWidth="1"/>
    <col min="10256" max="10496" width="8.875" style="2"/>
    <col min="10497" max="10497" width="2.875" style="2" customWidth="1"/>
    <col min="10498" max="10498" width="7.625" style="2" customWidth="1"/>
    <col min="10499" max="10499" width="25.625" style="2" customWidth="1"/>
    <col min="10500" max="10500" width="12.625" style="2" customWidth="1"/>
    <col min="10501" max="10503" width="13.375" style="2" customWidth="1"/>
    <col min="10504" max="10507" width="12.625" style="2" customWidth="1"/>
    <col min="10508" max="10510" width="9.875" style="2" customWidth="1"/>
    <col min="10511" max="10511" width="12.625" style="2" customWidth="1"/>
    <col min="10512" max="10752" width="8.875" style="2"/>
    <col min="10753" max="10753" width="2.875" style="2" customWidth="1"/>
    <col min="10754" max="10754" width="7.625" style="2" customWidth="1"/>
    <col min="10755" max="10755" width="25.625" style="2" customWidth="1"/>
    <col min="10756" max="10756" width="12.625" style="2" customWidth="1"/>
    <col min="10757" max="10759" width="13.375" style="2" customWidth="1"/>
    <col min="10760" max="10763" width="12.625" style="2" customWidth="1"/>
    <col min="10764" max="10766" width="9.875" style="2" customWidth="1"/>
    <col min="10767" max="10767" width="12.625" style="2" customWidth="1"/>
    <col min="10768" max="11008" width="8.875" style="2"/>
    <col min="11009" max="11009" width="2.875" style="2" customWidth="1"/>
    <col min="11010" max="11010" width="7.625" style="2" customWidth="1"/>
    <col min="11011" max="11011" width="25.625" style="2" customWidth="1"/>
    <col min="11012" max="11012" width="12.625" style="2" customWidth="1"/>
    <col min="11013" max="11015" width="13.375" style="2" customWidth="1"/>
    <col min="11016" max="11019" width="12.625" style="2" customWidth="1"/>
    <col min="11020" max="11022" width="9.875" style="2" customWidth="1"/>
    <col min="11023" max="11023" width="12.625" style="2" customWidth="1"/>
    <col min="11024" max="11264" width="8.875" style="2"/>
    <col min="11265" max="11265" width="2.875" style="2" customWidth="1"/>
    <col min="11266" max="11266" width="7.625" style="2" customWidth="1"/>
    <col min="11267" max="11267" width="25.625" style="2" customWidth="1"/>
    <col min="11268" max="11268" width="12.625" style="2" customWidth="1"/>
    <col min="11269" max="11271" width="13.375" style="2" customWidth="1"/>
    <col min="11272" max="11275" width="12.625" style="2" customWidth="1"/>
    <col min="11276" max="11278" width="9.875" style="2" customWidth="1"/>
    <col min="11279" max="11279" width="12.625" style="2" customWidth="1"/>
    <col min="11280" max="11520" width="8.875" style="2"/>
    <col min="11521" max="11521" width="2.875" style="2" customWidth="1"/>
    <col min="11522" max="11522" width="7.625" style="2" customWidth="1"/>
    <col min="11523" max="11523" width="25.625" style="2" customWidth="1"/>
    <col min="11524" max="11524" width="12.625" style="2" customWidth="1"/>
    <col min="11525" max="11527" width="13.375" style="2" customWidth="1"/>
    <col min="11528" max="11531" width="12.625" style="2" customWidth="1"/>
    <col min="11532" max="11534" width="9.875" style="2" customWidth="1"/>
    <col min="11535" max="11535" width="12.625" style="2" customWidth="1"/>
    <col min="11536" max="11776" width="8.875" style="2"/>
    <col min="11777" max="11777" width="2.875" style="2" customWidth="1"/>
    <col min="11778" max="11778" width="7.625" style="2" customWidth="1"/>
    <col min="11779" max="11779" width="25.625" style="2" customWidth="1"/>
    <col min="11780" max="11780" width="12.625" style="2" customWidth="1"/>
    <col min="11781" max="11783" width="13.375" style="2" customWidth="1"/>
    <col min="11784" max="11787" width="12.625" style="2" customWidth="1"/>
    <col min="11788" max="11790" width="9.875" style="2" customWidth="1"/>
    <col min="11791" max="11791" width="12.625" style="2" customWidth="1"/>
    <col min="11792" max="12032" width="8.875" style="2"/>
    <col min="12033" max="12033" width="2.875" style="2" customWidth="1"/>
    <col min="12034" max="12034" width="7.625" style="2" customWidth="1"/>
    <col min="12035" max="12035" width="25.625" style="2" customWidth="1"/>
    <col min="12036" max="12036" width="12.625" style="2" customWidth="1"/>
    <col min="12037" max="12039" width="13.375" style="2" customWidth="1"/>
    <col min="12040" max="12043" width="12.625" style="2" customWidth="1"/>
    <col min="12044" max="12046" width="9.875" style="2" customWidth="1"/>
    <col min="12047" max="12047" width="12.625" style="2" customWidth="1"/>
    <col min="12048" max="12288" width="8.875" style="2"/>
    <col min="12289" max="12289" width="2.875" style="2" customWidth="1"/>
    <col min="12290" max="12290" width="7.625" style="2" customWidth="1"/>
    <col min="12291" max="12291" width="25.625" style="2" customWidth="1"/>
    <col min="12292" max="12292" width="12.625" style="2" customWidth="1"/>
    <col min="12293" max="12295" width="13.375" style="2" customWidth="1"/>
    <col min="12296" max="12299" width="12.625" style="2" customWidth="1"/>
    <col min="12300" max="12302" width="9.875" style="2" customWidth="1"/>
    <col min="12303" max="12303" width="12.625" style="2" customWidth="1"/>
    <col min="12304" max="12544" width="8.875" style="2"/>
    <col min="12545" max="12545" width="2.875" style="2" customWidth="1"/>
    <col min="12546" max="12546" width="7.625" style="2" customWidth="1"/>
    <col min="12547" max="12547" width="25.625" style="2" customWidth="1"/>
    <col min="12548" max="12548" width="12.625" style="2" customWidth="1"/>
    <col min="12549" max="12551" width="13.375" style="2" customWidth="1"/>
    <col min="12552" max="12555" width="12.625" style="2" customWidth="1"/>
    <col min="12556" max="12558" width="9.875" style="2" customWidth="1"/>
    <col min="12559" max="12559" width="12.625" style="2" customWidth="1"/>
    <col min="12560" max="12800" width="8.875" style="2"/>
    <col min="12801" max="12801" width="2.875" style="2" customWidth="1"/>
    <col min="12802" max="12802" width="7.625" style="2" customWidth="1"/>
    <col min="12803" max="12803" width="25.625" style="2" customWidth="1"/>
    <col min="12804" max="12804" width="12.625" style="2" customWidth="1"/>
    <col min="12805" max="12807" width="13.375" style="2" customWidth="1"/>
    <col min="12808" max="12811" width="12.625" style="2" customWidth="1"/>
    <col min="12812" max="12814" width="9.875" style="2" customWidth="1"/>
    <col min="12815" max="12815" width="12.625" style="2" customWidth="1"/>
    <col min="12816" max="13056" width="8.875" style="2"/>
    <col min="13057" max="13057" width="2.875" style="2" customWidth="1"/>
    <col min="13058" max="13058" width="7.625" style="2" customWidth="1"/>
    <col min="13059" max="13059" width="25.625" style="2" customWidth="1"/>
    <col min="13060" max="13060" width="12.625" style="2" customWidth="1"/>
    <col min="13061" max="13063" width="13.375" style="2" customWidth="1"/>
    <col min="13064" max="13067" width="12.625" style="2" customWidth="1"/>
    <col min="13068" max="13070" width="9.875" style="2" customWidth="1"/>
    <col min="13071" max="13071" width="12.625" style="2" customWidth="1"/>
    <col min="13072" max="13312" width="8.875" style="2"/>
    <col min="13313" max="13313" width="2.875" style="2" customWidth="1"/>
    <col min="13314" max="13314" width="7.625" style="2" customWidth="1"/>
    <col min="13315" max="13315" width="25.625" style="2" customWidth="1"/>
    <col min="13316" max="13316" width="12.625" style="2" customWidth="1"/>
    <col min="13317" max="13319" width="13.375" style="2" customWidth="1"/>
    <col min="13320" max="13323" width="12.625" style="2" customWidth="1"/>
    <col min="13324" max="13326" width="9.875" style="2" customWidth="1"/>
    <col min="13327" max="13327" width="12.625" style="2" customWidth="1"/>
    <col min="13328" max="13568" width="8.875" style="2"/>
    <col min="13569" max="13569" width="2.875" style="2" customWidth="1"/>
    <col min="13570" max="13570" width="7.625" style="2" customWidth="1"/>
    <col min="13571" max="13571" width="25.625" style="2" customWidth="1"/>
    <col min="13572" max="13572" width="12.625" style="2" customWidth="1"/>
    <col min="13573" max="13575" width="13.375" style="2" customWidth="1"/>
    <col min="13576" max="13579" width="12.625" style="2" customWidth="1"/>
    <col min="13580" max="13582" width="9.875" style="2" customWidth="1"/>
    <col min="13583" max="13583" width="12.625" style="2" customWidth="1"/>
    <col min="13584" max="13824" width="8.875" style="2"/>
    <col min="13825" max="13825" width="2.875" style="2" customWidth="1"/>
    <col min="13826" max="13826" width="7.625" style="2" customWidth="1"/>
    <col min="13827" max="13827" width="25.625" style="2" customWidth="1"/>
    <col min="13828" max="13828" width="12.625" style="2" customWidth="1"/>
    <col min="13829" max="13831" width="13.375" style="2" customWidth="1"/>
    <col min="13832" max="13835" width="12.625" style="2" customWidth="1"/>
    <col min="13836" max="13838" width="9.875" style="2" customWidth="1"/>
    <col min="13839" max="13839" width="12.625" style="2" customWidth="1"/>
    <col min="13840" max="14080" width="8.875" style="2"/>
    <col min="14081" max="14081" width="2.875" style="2" customWidth="1"/>
    <col min="14082" max="14082" width="7.625" style="2" customWidth="1"/>
    <col min="14083" max="14083" width="25.625" style="2" customWidth="1"/>
    <col min="14084" max="14084" width="12.625" style="2" customWidth="1"/>
    <col min="14085" max="14087" width="13.375" style="2" customWidth="1"/>
    <col min="14088" max="14091" width="12.625" style="2" customWidth="1"/>
    <col min="14092" max="14094" width="9.875" style="2" customWidth="1"/>
    <col min="14095" max="14095" width="12.625" style="2" customWidth="1"/>
    <col min="14096" max="14336" width="8.875" style="2"/>
    <col min="14337" max="14337" width="2.875" style="2" customWidth="1"/>
    <col min="14338" max="14338" width="7.625" style="2" customWidth="1"/>
    <col min="14339" max="14339" width="25.625" style="2" customWidth="1"/>
    <col min="14340" max="14340" width="12.625" style="2" customWidth="1"/>
    <col min="14341" max="14343" width="13.375" style="2" customWidth="1"/>
    <col min="14344" max="14347" width="12.625" style="2" customWidth="1"/>
    <col min="14348" max="14350" width="9.875" style="2" customWidth="1"/>
    <col min="14351" max="14351" width="12.625" style="2" customWidth="1"/>
    <col min="14352" max="14592" width="8.875" style="2"/>
    <col min="14593" max="14593" width="2.875" style="2" customWidth="1"/>
    <col min="14594" max="14594" width="7.625" style="2" customWidth="1"/>
    <col min="14595" max="14595" width="25.625" style="2" customWidth="1"/>
    <col min="14596" max="14596" width="12.625" style="2" customWidth="1"/>
    <col min="14597" max="14599" width="13.375" style="2" customWidth="1"/>
    <col min="14600" max="14603" width="12.625" style="2" customWidth="1"/>
    <col min="14604" max="14606" width="9.875" style="2" customWidth="1"/>
    <col min="14607" max="14607" width="12.625" style="2" customWidth="1"/>
    <col min="14608" max="14848" width="8.875" style="2"/>
    <col min="14849" max="14849" width="2.875" style="2" customWidth="1"/>
    <col min="14850" max="14850" width="7.625" style="2" customWidth="1"/>
    <col min="14851" max="14851" width="25.625" style="2" customWidth="1"/>
    <col min="14852" max="14852" width="12.625" style="2" customWidth="1"/>
    <col min="14853" max="14855" width="13.375" style="2" customWidth="1"/>
    <col min="14856" max="14859" width="12.625" style="2" customWidth="1"/>
    <col min="14860" max="14862" width="9.875" style="2" customWidth="1"/>
    <col min="14863" max="14863" width="12.625" style="2" customWidth="1"/>
    <col min="14864" max="15104" width="8.875" style="2"/>
    <col min="15105" max="15105" width="2.875" style="2" customWidth="1"/>
    <col min="15106" max="15106" width="7.625" style="2" customWidth="1"/>
    <col min="15107" max="15107" width="25.625" style="2" customWidth="1"/>
    <col min="15108" max="15108" width="12.625" style="2" customWidth="1"/>
    <col min="15109" max="15111" width="13.375" style="2" customWidth="1"/>
    <col min="15112" max="15115" width="12.625" style="2" customWidth="1"/>
    <col min="15116" max="15118" width="9.875" style="2" customWidth="1"/>
    <col min="15119" max="15119" width="12.625" style="2" customWidth="1"/>
    <col min="15120" max="15360" width="8.875" style="2"/>
    <col min="15361" max="15361" width="2.875" style="2" customWidth="1"/>
    <col min="15362" max="15362" width="7.625" style="2" customWidth="1"/>
    <col min="15363" max="15363" width="25.625" style="2" customWidth="1"/>
    <col min="15364" max="15364" width="12.625" style="2" customWidth="1"/>
    <col min="15365" max="15367" width="13.375" style="2" customWidth="1"/>
    <col min="15368" max="15371" width="12.625" style="2" customWidth="1"/>
    <col min="15372" max="15374" width="9.875" style="2" customWidth="1"/>
    <col min="15375" max="15375" width="12.625" style="2" customWidth="1"/>
    <col min="15376" max="15616" width="8.875" style="2"/>
    <col min="15617" max="15617" width="2.875" style="2" customWidth="1"/>
    <col min="15618" max="15618" width="7.625" style="2" customWidth="1"/>
    <col min="15619" max="15619" width="25.625" style="2" customWidth="1"/>
    <col min="15620" max="15620" width="12.625" style="2" customWidth="1"/>
    <col min="15621" max="15623" width="13.375" style="2" customWidth="1"/>
    <col min="15624" max="15627" width="12.625" style="2" customWidth="1"/>
    <col min="15628" max="15630" width="9.875" style="2" customWidth="1"/>
    <col min="15631" max="15631" width="12.625" style="2" customWidth="1"/>
    <col min="15632" max="15872" width="8.875" style="2"/>
    <col min="15873" max="15873" width="2.875" style="2" customWidth="1"/>
    <col min="15874" max="15874" width="7.625" style="2" customWidth="1"/>
    <col min="15875" max="15875" width="25.625" style="2" customWidth="1"/>
    <col min="15876" max="15876" width="12.625" style="2" customWidth="1"/>
    <col min="15877" max="15879" width="13.375" style="2" customWidth="1"/>
    <col min="15880" max="15883" width="12.625" style="2" customWidth="1"/>
    <col min="15884" max="15886" width="9.875" style="2" customWidth="1"/>
    <col min="15887" max="15887" width="12.625" style="2" customWidth="1"/>
    <col min="15888" max="16128" width="8.875" style="2"/>
    <col min="16129" max="16129" width="2.875" style="2" customWidth="1"/>
    <col min="16130" max="16130" width="7.625" style="2" customWidth="1"/>
    <col min="16131" max="16131" width="25.625" style="2" customWidth="1"/>
    <col min="16132" max="16132" width="12.625" style="2" customWidth="1"/>
    <col min="16133" max="16135" width="13.375" style="2" customWidth="1"/>
    <col min="16136" max="16139" width="12.625" style="2" customWidth="1"/>
    <col min="16140" max="16142" width="9.875" style="2" customWidth="1"/>
    <col min="16143" max="16143" width="12.625" style="2" customWidth="1"/>
    <col min="16144" max="16384" width="8.875" style="2"/>
  </cols>
  <sheetData>
    <row r="1" spans="2:18" ht="15" customHeight="1" x14ac:dyDescent="0.15"/>
    <row r="2" spans="2:18" s="43" customFormat="1" ht="21.75" customHeight="1" x14ac:dyDescent="0.15">
      <c r="B2" s="230" t="s">
        <v>302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</row>
    <row r="3" spans="2:18" s="43" customFormat="1" ht="7.5" customHeight="1" x14ac:dyDescent="0.15"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2:18" ht="13.5" customHeight="1" x14ac:dyDescent="0.15">
      <c r="B4" s="231" t="s">
        <v>263</v>
      </c>
      <c r="C4" s="234" t="s">
        <v>277</v>
      </c>
      <c r="D4" s="236" t="s">
        <v>278</v>
      </c>
      <c r="E4" s="238" t="s">
        <v>279</v>
      </c>
      <c r="F4" s="239"/>
      <c r="G4" s="239"/>
      <c r="H4" s="240"/>
      <c r="I4" s="244" t="s">
        <v>280</v>
      </c>
      <c r="J4" s="236" t="s">
        <v>281</v>
      </c>
      <c r="K4" s="246" t="s">
        <v>282</v>
      </c>
      <c r="L4" s="248" t="s">
        <v>283</v>
      </c>
      <c r="M4" s="249"/>
      <c r="N4" s="236"/>
      <c r="O4" s="255" t="s">
        <v>4</v>
      </c>
    </row>
    <row r="5" spans="2:18" x14ac:dyDescent="0.15">
      <c r="B5" s="232"/>
      <c r="C5" s="216"/>
      <c r="D5" s="237"/>
      <c r="E5" s="241"/>
      <c r="F5" s="242"/>
      <c r="G5" s="242"/>
      <c r="H5" s="243"/>
      <c r="I5" s="225"/>
      <c r="J5" s="237"/>
      <c r="K5" s="247"/>
      <c r="L5" s="250"/>
      <c r="M5" s="251"/>
      <c r="N5" s="237"/>
      <c r="O5" s="256"/>
    </row>
    <row r="6" spans="2:18" ht="12" customHeight="1" x14ac:dyDescent="0.15">
      <c r="B6" s="232"/>
      <c r="C6" s="216"/>
      <c r="D6" s="237"/>
      <c r="E6" s="223" t="s">
        <v>284</v>
      </c>
      <c r="F6" s="224" t="s">
        <v>285</v>
      </c>
      <c r="G6" s="224" t="s">
        <v>286</v>
      </c>
      <c r="H6" s="225" t="s">
        <v>287</v>
      </c>
      <c r="I6" s="225"/>
      <c r="J6" s="237"/>
      <c r="K6" s="247"/>
      <c r="L6" s="250"/>
      <c r="M6" s="251"/>
      <c r="N6" s="237"/>
      <c r="O6" s="256"/>
    </row>
    <row r="7" spans="2:18" ht="13.5" customHeight="1" x14ac:dyDescent="0.15">
      <c r="B7" s="232"/>
      <c r="C7" s="216"/>
      <c r="D7" s="237"/>
      <c r="E7" s="213"/>
      <c r="F7" s="225"/>
      <c r="G7" s="225"/>
      <c r="H7" s="225"/>
      <c r="I7" s="225"/>
      <c r="J7" s="237"/>
      <c r="K7" s="247"/>
      <c r="L7" s="252"/>
      <c r="M7" s="253"/>
      <c r="N7" s="254"/>
      <c r="O7" s="256"/>
    </row>
    <row r="8" spans="2:18" ht="13.5" customHeight="1" x14ac:dyDescent="0.15">
      <c r="B8" s="232"/>
      <c r="C8" s="216"/>
      <c r="D8" s="237"/>
      <c r="E8" s="213"/>
      <c r="F8" s="225"/>
      <c r="G8" s="225"/>
      <c r="H8" s="225"/>
      <c r="I8" s="225"/>
      <c r="J8" s="237"/>
      <c r="K8" s="247"/>
      <c r="L8" s="226" t="s">
        <v>267</v>
      </c>
      <c r="M8" s="228" t="s">
        <v>268</v>
      </c>
      <c r="N8" s="257" t="s">
        <v>269</v>
      </c>
      <c r="O8" s="256"/>
    </row>
    <row r="9" spans="2:18" ht="13.5" customHeight="1" x14ac:dyDescent="0.15">
      <c r="B9" s="232"/>
      <c r="C9" s="216"/>
      <c r="D9" s="237"/>
      <c r="E9" s="213"/>
      <c r="F9" s="225"/>
      <c r="G9" s="225"/>
      <c r="H9" s="45" t="s">
        <v>13</v>
      </c>
      <c r="I9" s="245"/>
      <c r="J9" s="259" t="s">
        <v>288</v>
      </c>
      <c r="K9" s="247"/>
      <c r="L9" s="227"/>
      <c r="M9" s="229"/>
      <c r="N9" s="258"/>
      <c r="O9" s="46" t="s">
        <v>289</v>
      </c>
    </row>
    <row r="10" spans="2:18" x14ac:dyDescent="0.15">
      <c r="B10" s="233"/>
      <c r="C10" s="235"/>
      <c r="D10" s="47" t="s">
        <v>290</v>
      </c>
      <c r="E10" s="48" t="s">
        <v>291</v>
      </c>
      <c r="F10" s="48" t="s">
        <v>292</v>
      </c>
      <c r="G10" s="48" t="s">
        <v>293</v>
      </c>
      <c r="H10" s="49" t="s">
        <v>14</v>
      </c>
      <c r="I10" s="50" t="s">
        <v>294</v>
      </c>
      <c r="J10" s="260"/>
      <c r="K10" s="47" t="s">
        <v>15</v>
      </c>
      <c r="L10" s="48" t="s">
        <v>295</v>
      </c>
      <c r="M10" s="48" t="s">
        <v>296</v>
      </c>
      <c r="N10" s="47" t="s">
        <v>297</v>
      </c>
      <c r="O10" s="51" t="s">
        <v>298</v>
      </c>
    </row>
    <row r="11" spans="2:18" ht="40.5" customHeight="1" x14ac:dyDescent="0.15">
      <c r="B11" s="52" t="s">
        <v>270</v>
      </c>
      <c r="C11" s="10" t="s">
        <v>5</v>
      </c>
      <c r="D11" s="53">
        <v>77</v>
      </c>
      <c r="E11" s="54">
        <v>1</v>
      </c>
      <c r="F11" s="54">
        <v>0</v>
      </c>
      <c r="G11" s="54">
        <v>0</v>
      </c>
      <c r="H11" s="55">
        <f>E11+F11-G11</f>
        <v>1</v>
      </c>
      <c r="I11" s="55">
        <v>0</v>
      </c>
      <c r="J11" s="56">
        <f>D11+H11+I11</f>
        <v>78</v>
      </c>
      <c r="K11" s="56">
        <v>3</v>
      </c>
      <c r="L11" s="57">
        <v>0</v>
      </c>
      <c r="M11" s="57">
        <v>0</v>
      </c>
      <c r="N11" s="56">
        <v>0</v>
      </c>
      <c r="O11" s="58">
        <f>J11+L11+M11+N11</f>
        <v>78</v>
      </c>
      <c r="P11" s="59"/>
      <c r="Q11" s="60"/>
      <c r="R11" s="61"/>
    </row>
    <row r="12" spans="2:18" ht="40.5" customHeight="1" x14ac:dyDescent="0.15">
      <c r="B12" s="17" t="s">
        <v>271</v>
      </c>
      <c r="C12" s="18" t="s">
        <v>1</v>
      </c>
      <c r="D12" s="62">
        <v>12549</v>
      </c>
      <c r="E12" s="63">
        <v>478</v>
      </c>
      <c r="F12" s="63">
        <v>20</v>
      </c>
      <c r="G12" s="63">
        <v>285</v>
      </c>
      <c r="H12" s="64">
        <f t="shared" ref="H12:H15" si="0">E12+F12-G12</f>
        <v>213</v>
      </c>
      <c r="I12" s="63">
        <v>-20</v>
      </c>
      <c r="J12" s="56">
        <f t="shared" ref="J12:J15" si="1">D12+H12+I12</f>
        <v>12742</v>
      </c>
      <c r="K12" s="62">
        <v>225</v>
      </c>
      <c r="L12" s="63">
        <v>134</v>
      </c>
      <c r="M12" s="63">
        <v>0</v>
      </c>
      <c r="N12" s="62">
        <v>506</v>
      </c>
      <c r="O12" s="58">
        <f t="shared" ref="O12:O15" si="2">J12+L12+M12+N12</f>
        <v>13382</v>
      </c>
      <c r="P12" s="59"/>
      <c r="Q12" s="60"/>
      <c r="R12" s="61"/>
    </row>
    <row r="13" spans="2:18" ht="40.5" customHeight="1" x14ac:dyDescent="0.15">
      <c r="B13" s="17" t="s">
        <v>272</v>
      </c>
      <c r="C13" s="18" t="s">
        <v>2</v>
      </c>
      <c r="D13" s="62">
        <v>37944</v>
      </c>
      <c r="E13" s="63">
        <v>528</v>
      </c>
      <c r="F13" s="63">
        <v>12</v>
      </c>
      <c r="G13" s="63">
        <v>913</v>
      </c>
      <c r="H13" s="64">
        <f t="shared" si="0"/>
        <v>-373</v>
      </c>
      <c r="I13" s="63">
        <v>-24</v>
      </c>
      <c r="J13" s="56">
        <f t="shared" si="1"/>
        <v>37547</v>
      </c>
      <c r="K13" s="62">
        <v>596</v>
      </c>
      <c r="L13" s="63">
        <v>987</v>
      </c>
      <c r="M13" s="63">
        <v>0</v>
      </c>
      <c r="N13" s="62">
        <v>2449</v>
      </c>
      <c r="O13" s="58">
        <f t="shared" si="2"/>
        <v>40983</v>
      </c>
      <c r="P13" s="59"/>
      <c r="Q13" s="60"/>
      <c r="R13" s="61"/>
    </row>
    <row r="14" spans="2:18" ht="40.5" customHeight="1" x14ac:dyDescent="0.15">
      <c r="B14" s="17" t="s">
        <v>273</v>
      </c>
      <c r="C14" s="18" t="s">
        <v>299</v>
      </c>
      <c r="D14" s="62">
        <v>9329</v>
      </c>
      <c r="E14" s="63">
        <v>124</v>
      </c>
      <c r="F14" s="63">
        <v>0</v>
      </c>
      <c r="G14" s="63">
        <v>158</v>
      </c>
      <c r="H14" s="64">
        <f t="shared" si="0"/>
        <v>-34</v>
      </c>
      <c r="I14" s="63">
        <v>5</v>
      </c>
      <c r="J14" s="56">
        <f t="shared" si="1"/>
        <v>9300</v>
      </c>
      <c r="K14" s="62">
        <v>120</v>
      </c>
      <c r="L14" s="63">
        <v>32</v>
      </c>
      <c r="M14" s="63">
        <v>0</v>
      </c>
      <c r="N14" s="62">
        <v>551</v>
      </c>
      <c r="O14" s="58">
        <f t="shared" si="2"/>
        <v>9883</v>
      </c>
      <c r="P14" s="59"/>
      <c r="Q14" s="60"/>
      <c r="R14" s="61"/>
    </row>
    <row r="15" spans="2:18" ht="40.5" customHeight="1" x14ac:dyDescent="0.15">
      <c r="B15" s="65" t="s">
        <v>275</v>
      </c>
      <c r="C15" s="24" t="s">
        <v>3</v>
      </c>
      <c r="D15" s="66">
        <v>6126</v>
      </c>
      <c r="E15" s="67">
        <v>92</v>
      </c>
      <c r="F15" s="67">
        <v>0</v>
      </c>
      <c r="G15" s="67">
        <v>144</v>
      </c>
      <c r="H15" s="64">
        <f t="shared" si="0"/>
        <v>-52</v>
      </c>
      <c r="I15" s="67">
        <v>-2</v>
      </c>
      <c r="J15" s="56">
        <f t="shared" si="1"/>
        <v>6072</v>
      </c>
      <c r="K15" s="68">
        <v>90</v>
      </c>
      <c r="L15" s="67">
        <v>36</v>
      </c>
      <c r="M15" s="67">
        <v>0</v>
      </c>
      <c r="N15" s="68">
        <v>489</v>
      </c>
      <c r="O15" s="69">
        <f t="shared" si="2"/>
        <v>6597</v>
      </c>
      <c r="P15" s="59"/>
      <c r="Q15" s="60"/>
      <c r="R15" s="61"/>
    </row>
    <row r="16" spans="2:18" ht="40.5" customHeight="1" x14ac:dyDescent="0.15">
      <c r="B16" s="206" t="s">
        <v>6</v>
      </c>
      <c r="C16" s="207"/>
      <c r="D16" s="70">
        <f t="shared" ref="D16:O16" si="3">SUM(D11:D15)</f>
        <v>66025</v>
      </c>
      <c r="E16" s="71">
        <f t="shared" si="3"/>
        <v>1223</v>
      </c>
      <c r="F16" s="71">
        <f t="shared" si="3"/>
        <v>32</v>
      </c>
      <c r="G16" s="71">
        <f t="shared" si="3"/>
        <v>1500</v>
      </c>
      <c r="H16" s="71">
        <f t="shared" si="3"/>
        <v>-245</v>
      </c>
      <c r="I16" s="71">
        <f t="shared" si="3"/>
        <v>-41</v>
      </c>
      <c r="J16" s="70">
        <f t="shared" si="3"/>
        <v>65739</v>
      </c>
      <c r="K16" s="70">
        <f t="shared" si="3"/>
        <v>1034</v>
      </c>
      <c r="L16" s="71">
        <f t="shared" si="3"/>
        <v>1189</v>
      </c>
      <c r="M16" s="71">
        <f t="shared" si="3"/>
        <v>0</v>
      </c>
      <c r="N16" s="70">
        <f t="shared" si="3"/>
        <v>3995</v>
      </c>
      <c r="O16" s="72">
        <f t="shared" si="3"/>
        <v>70923</v>
      </c>
      <c r="Q16" s="60"/>
      <c r="R16" s="2" t="s">
        <v>303</v>
      </c>
    </row>
    <row r="17" spans="2:18" ht="41.25" customHeight="1" x14ac:dyDescent="0.15">
      <c r="B17" s="221" t="s">
        <v>305</v>
      </c>
      <c r="C17" s="221"/>
      <c r="D17" s="70">
        <v>10734</v>
      </c>
      <c r="E17" s="73"/>
      <c r="F17" s="73"/>
      <c r="G17" s="73"/>
      <c r="H17" s="74"/>
      <c r="I17" s="73"/>
      <c r="J17" s="70">
        <v>10872</v>
      </c>
      <c r="K17" s="75"/>
      <c r="L17" s="71">
        <v>64</v>
      </c>
      <c r="M17" s="71">
        <v>0</v>
      </c>
      <c r="N17" s="70">
        <v>261</v>
      </c>
      <c r="O17" s="58">
        <v>11148</v>
      </c>
      <c r="P17" s="76"/>
      <c r="Q17" s="60"/>
      <c r="R17" s="2" t="s">
        <v>303</v>
      </c>
    </row>
    <row r="18" spans="2:18" s="40" customFormat="1" ht="21" customHeight="1" x14ac:dyDescent="0.15">
      <c r="B18" s="222" t="s">
        <v>300</v>
      </c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</row>
    <row r="21" spans="2:18" x14ac:dyDescent="0.15"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</row>
    <row r="22" spans="2:18" ht="13.5" x14ac:dyDescent="0.15">
      <c r="D22" s="1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2:18" x14ac:dyDescent="0.15"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</row>
    <row r="24" spans="2:18" x14ac:dyDescent="0.15">
      <c r="D24" s="79"/>
    </row>
    <row r="32" spans="2:18" x14ac:dyDescent="0.15">
      <c r="M32" s="42"/>
      <c r="N32" s="42"/>
      <c r="O32" s="42"/>
      <c r="P32" s="42"/>
    </row>
  </sheetData>
  <mergeCells count="21">
    <mergeCell ref="B2:O2"/>
    <mergeCell ref="B4:B10"/>
    <mergeCell ref="C4:C10"/>
    <mergeCell ref="D4:D9"/>
    <mergeCell ref="E4:H5"/>
    <mergeCell ref="I4:I9"/>
    <mergeCell ref="J4:J8"/>
    <mergeCell ref="K4:K9"/>
    <mergeCell ref="L4:N7"/>
    <mergeCell ref="O4:O8"/>
    <mergeCell ref="N8:N9"/>
    <mergeCell ref="J9:J10"/>
    <mergeCell ref="B16:C16"/>
    <mergeCell ref="B17:C17"/>
    <mergeCell ref="B18:O18"/>
    <mergeCell ref="E6:E9"/>
    <mergeCell ref="F6:F9"/>
    <mergeCell ref="G6:G9"/>
    <mergeCell ref="H6:H8"/>
    <mergeCell ref="L8:L9"/>
    <mergeCell ref="M8:M9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79" firstPageNumber="27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Q177"/>
  <sheetViews>
    <sheetView showGridLines="0" view="pageBreakPreview" topLeftCell="T1" zoomScale="80" zoomScaleNormal="55" zoomScaleSheetLayoutView="80" workbookViewId="0">
      <pane ySplit="10" topLeftCell="A62" activePane="bottomLeft" state="frozen"/>
      <selection pane="bottomLeft" activeCell="AE71" sqref="AE71:AP71"/>
    </sheetView>
  </sheetViews>
  <sheetFormatPr defaultColWidth="9" defaultRowHeight="12" x14ac:dyDescent="0.15"/>
  <cols>
    <col min="1" max="1" width="3.125" style="2" customWidth="1"/>
    <col min="2" max="2" width="17.875" style="2" customWidth="1"/>
    <col min="3" max="3" width="8.25" style="2" customWidth="1"/>
    <col min="4" max="6" width="8.125" style="2" customWidth="1"/>
    <col min="7" max="7" width="7.75" style="2" customWidth="1"/>
    <col min="8" max="8" width="8.125" style="2" customWidth="1"/>
    <col min="9" max="9" width="8.25" style="2" customWidth="1"/>
    <col min="10" max="10" width="8.125" style="2" customWidth="1"/>
    <col min="11" max="13" width="7.25" style="2" customWidth="1"/>
    <col min="14" max="14" width="7.5" style="2" customWidth="1"/>
    <col min="15" max="15" width="3.125" style="2" customWidth="1"/>
    <col min="16" max="16" width="17.875" style="2" customWidth="1"/>
    <col min="17" max="17" width="8.25" style="2" customWidth="1"/>
    <col min="18" max="20" width="8.125" style="2" customWidth="1"/>
    <col min="21" max="21" width="7.75" style="2" customWidth="1"/>
    <col min="22" max="22" width="8.125" style="2" customWidth="1"/>
    <col min="23" max="23" width="8.25" style="2" customWidth="1"/>
    <col min="24" max="24" width="8.125" style="2" customWidth="1"/>
    <col min="25" max="27" width="7.25" style="2" customWidth="1"/>
    <col min="28" max="28" width="7.5" style="2" customWidth="1"/>
    <col min="29" max="29" width="3.125" style="2" customWidth="1"/>
    <col min="30" max="30" width="17.875" style="2" customWidth="1"/>
    <col min="31" max="31" width="8.25" style="2" customWidth="1"/>
    <col min="32" max="34" width="8.125" style="2" customWidth="1"/>
    <col min="35" max="35" width="7.75" style="2" customWidth="1"/>
    <col min="36" max="36" width="8.125" style="2" customWidth="1"/>
    <col min="37" max="37" width="8.25" style="2" customWidth="1"/>
    <col min="38" max="38" width="8.125" style="2" customWidth="1"/>
    <col min="39" max="41" width="7.25" style="2" customWidth="1"/>
    <col min="42" max="42" width="9.25" style="2" customWidth="1"/>
    <col min="43" max="16384" width="9" style="2"/>
  </cols>
  <sheetData>
    <row r="1" spans="1:43" ht="15" customHeight="1" x14ac:dyDescent="0.15"/>
    <row r="2" spans="1:43" s="61" customFormat="1" ht="16.5" customHeight="1" x14ac:dyDescent="0.15">
      <c r="A2" s="80"/>
      <c r="B2" s="261" t="s">
        <v>259</v>
      </c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80"/>
      <c r="P2" s="261" t="s">
        <v>260</v>
      </c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D2" s="261" t="s">
        <v>261</v>
      </c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</row>
    <row r="3" spans="1:43" ht="6.75" customHeight="1" x14ac:dyDescent="0.1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1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</row>
    <row r="4" spans="1:43" ht="10.5" customHeight="1" x14ac:dyDescent="0.15">
      <c r="A4" s="81"/>
      <c r="B4" s="262" t="s">
        <v>16</v>
      </c>
      <c r="C4" s="246" t="s">
        <v>17</v>
      </c>
      <c r="D4" s="265" t="s">
        <v>12</v>
      </c>
      <c r="E4" s="265"/>
      <c r="F4" s="265"/>
      <c r="G4" s="266"/>
      <c r="H4" s="269" t="s">
        <v>18</v>
      </c>
      <c r="I4" s="271" t="s">
        <v>19</v>
      </c>
      <c r="J4" s="273" t="s">
        <v>20</v>
      </c>
      <c r="K4" s="273" t="s">
        <v>21</v>
      </c>
      <c r="L4" s="275"/>
      <c r="M4" s="276"/>
      <c r="N4" s="255" t="s">
        <v>4</v>
      </c>
      <c r="O4" s="81"/>
      <c r="P4" s="262" t="s">
        <v>16</v>
      </c>
      <c r="Q4" s="246" t="s">
        <v>17</v>
      </c>
      <c r="R4" s="265" t="s">
        <v>12</v>
      </c>
      <c r="S4" s="265"/>
      <c r="T4" s="265"/>
      <c r="U4" s="266"/>
      <c r="V4" s="269" t="s">
        <v>18</v>
      </c>
      <c r="W4" s="271" t="s">
        <v>19</v>
      </c>
      <c r="X4" s="273" t="s">
        <v>20</v>
      </c>
      <c r="Y4" s="273" t="s">
        <v>21</v>
      </c>
      <c r="Z4" s="275"/>
      <c r="AA4" s="276"/>
      <c r="AB4" s="255" t="s">
        <v>4</v>
      </c>
      <c r="AD4" s="262" t="s">
        <v>16</v>
      </c>
      <c r="AE4" s="246" t="s">
        <v>17</v>
      </c>
      <c r="AF4" s="265" t="s">
        <v>12</v>
      </c>
      <c r="AG4" s="265"/>
      <c r="AH4" s="265"/>
      <c r="AI4" s="266"/>
      <c r="AJ4" s="269" t="s">
        <v>18</v>
      </c>
      <c r="AK4" s="271" t="s">
        <v>19</v>
      </c>
      <c r="AL4" s="273" t="s">
        <v>20</v>
      </c>
      <c r="AM4" s="273" t="s">
        <v>21</v>
      </c>
      <c r="AN4" s="275"/>
      <c r="AO4" s="276"/>
      <c r="AP4" s="255" t="s">
        <v>4</v>
      </c>
    </row>
    <row r="5" spans="1:43" ht="10.5" customHeight="1" x14ac:dyDescent="0.15">
      <c r="A5" s="81"/>
      <c r="B5" s="263"/>
      <c r="C5" s="247"/>
      <c r="D5" s="267"/>
      <c r="E5" s="267"/>
      <c r="F5" s="267"/>
      <c r="G5" s="268"/>
      <c r="H5" s="270"/>
      <c r="I5" s="272"/>
      <c r="J5" s="274"/>
      <c r="K5" s="277"/>
      <c r="L5" s="278"/>
      <c r="M5" s="279"/>
      <c r="N5" s="283"/>
      <c r="O5" s="81"/>
      <c r="P5" s="263"/>
      <c r="Q5" s="247"/>
      <c r="R5" s="267"/>
      <c r="S5" s="267"/>
      <c r="T5" s="267"/>
      <c r="U5" s="268"/>
      <c r="V5" s="270"/>
      <c r="W5" s="272"/>
      <c r="X5" s="274"/>
      <c r="Y5" s="277"/>
      <c r="Z5" s="278"/>
      <c r="AA5" s="279"/>
      <c r="AB5" s="283"/>
      <c r="AD5" s="263"/>
      <c r="AE5" s="247"/>
      <c r="AF5" s="267"/>
      <c r="AG5" s="267"/>
      <c r="AH5" s="267"/>
      <c r="AI5" s="268"/>
      <c r="AJ5" s="270"/>
      <c r="AK5" s="272"/>
      <c r="AL5" s="274"/>
      <c r="AM5" s="277"/>
      <c r="AN5" s="278"/>
      <c r="AO5" s="279"/>
      <c r="AP5" s="283"/>
    </row>
    <row r="6" spans="1:43" ht="14.25" customHeight="1" x14ac:dyDescent="0.15">
      <c r="A6" s="81"/>
      <c r="B6" s="263"/>
      <c r="C6" s="247"/>
      <c r="D6" s="251" t="s">
        <v>22</v>
      </c>
      <c r="E6" s="245" t="s">
        <v>23</v>
      </c>
      <c r="F6" s="245" t="s">
        <v>24</v>
      </c>
      <c r="G6" s="245" t="s">
        <v>25</v>
      </c>
      <c r="H6" s="270"/>
      <c r="I6" s="272"/>
      <c r="J6" s="274"/>
      <c r="K6" s="277"/>
      <c r="L6" s="278"/>
      <c r="M6" s="279"/>
      <c r="N6" s="283"/>
      <c r="O6" s="81"/>
      <c r="P6" s="263"/>
      <c r="Q6" s="247"/>
      <c r="R6" s="251" t="s">
        <v>22</v>
      </c>
      <c r="S6" s="245" t="s">
        <v>23</v>
      </c>
      <c r="T6" s="245" t="s">
        <v>24</v>
      </c>
      <c r="U6" s="245" t="s">
        <v>25</v>
      </c>
      <c r="V6" s="270"/>
      <c r="W6" s="272"/>
      <c r="X6" s="274"/>
      <c r="Y6" s="277"/>
      <c r="Z6" s="278"/>
      <c r="AA6" s="279"/>
      <c r="AB6" s="283"/>
      <c r="AD6" s="263"/>
      <c r="AE6" s="247"/>
      <c r="AF6" s="251" t="s">
        <v>22</v>
      </c>
      <c r="AG6" s="245" t="s">
        <v>23</v>
      </c>
      <c r="AH6" s="245" t="s">
        <v>24</v>
      </c>
      <c r="AI6" s="245" t="s">
        <v>25</v>
      </c>
      <c r="AJ6" s="270"/>
      <c r="AK6" s="272"/>
      <c r="AL6" s="274"/>
      <c r="AM6" s="277"/>
      <c r="AN6" s="278"/>
      <c r="AO6" s="279"/>
      <c r="AP6" s="283"/>
    </row>
    <row r="7" spans="1:43" ht="29.25" customHeight="1" x14ac:dyDescent="0.15">
      <c r="A7" s="81"/>
      <c r="B7" s="263"/>
      <c r="C7" s="247"/>
      <c r="D7" s="287"/>
      <c r="E7" s="284"/>
      <c r="F7" s="284"/>
      <c r="G7" s="284"/>
      <c r="H7" s="270"/>
      <c r="I7" s="272"/>
      <c r="J7" s="274"/>
      <c r="K7" s="280"/>
      <c r="L7" s="281"/>
      <c r="M7" s="282"/>
      <c r="N7" s="283"/>
      <c r="O7" s="81"/>
      <c r="P7" s="263"/>
      <c r="Q7" s="247"/>
      <c r="R7" s="287"/>
      <c r="S7" s="284"/>
      <c r="T7" s="284"/>
      <c r="U7" s="284"/>
      <c r="V7" s="270"/>
      <c r="W7" s="272"/>
      <c r="X7" s="274"/>
      <c r="Y7" s="280"/>
      <c r="Z7" s="281"/>
      <c r="AA7" s="282"/>
      <c r="AB7" s="283"/>
      <c r="AD7" s="263"/>
      <c r="AE7" s="247"/>
      <c r="AF7" s="287"/>
      <c r="AG7" s="284"/>
      <c r="AH7" s="284"/>
      <c r="AI7" s="284"/>
      <c r="AJ7" s="270"/>
      <c r="AK7" s="272"/>
      <c r="AL7" s="274"/>
      <c r="AM7" s="280"/>
      <c r="AN7" s="281"/>
      <c r="AO7" s="282"/>
      <c r="AP7" s="283"/>
    </row>
    <row r="8" spans="1:43" ht="14.25" customHeight="1" x14ac:dyDescent="0.15">
      <c r="A8" s="81"/>
      <c r="B8" s="263"/>
      <c r="C8" s="247"/>
      <c r="D8" s="287"/>
      <c r="E8" s="284"/>
      <c r="F8" s="284"/>
      <c r="G8" s="284"/>
      <c r="H8" s="270"/>
      <c r="I8" s="272"/>
      <c r="J8" s="274"/>
      <c r="K8" s="250" t="s">
        <v>26</v>
      </c>
      <c r="L8" s="245" t="s">
        <v>27</v>
      </c>
      <c r="M8" s="270" t="s">
        <v>0</v>
      </c>
      <c r="N8" s="83" t="s">
        <v>252</v>
      </c>
      <c r="O8" s="81"/>
      <c r="P8" s="263"/>
      <c r="Q8" s="247"/>
      <c r="R8" s="287"/>
      <c r="S8" s="284"/>
      <c r="T8" s="284"/>
      <c r="U8" s="284"/>
      <c r="V8" s="270"/>
      <c r="W8" s="272"/>
      <c r="X8" s="274"/>
      <c r="Y8" s="250" t="s">
        <v>26</v>
      </c>
      <c r="Z8" s="245" t="s">
        <v>27</v>
      </c>
      <c r="AA8" s="270" t="s">
        <v>0</v>
      </c>
      <c r="AB8" s="83" t="s">
        <v>252</v>
      </c>
      <c r="AD8" s="263"/>
      <c r="AE8" s="247"/>
      <c r="AF8" s="287"/>
      <c r="AG8" s="284"/>
      <c r="AH8" s="284"/>
      <c r="AI8" s="284"/>
      <c r="AJ8" s="270"/>
      <c r="AK8" s="272"/>
      <c r="AL8" s="274"/>
      <c r="AM8" s="250" t="s">
        <v>26</v>
      </c>
      <c r="AN8" s="245" t="s">
        <v>27</v>
      </c>
      <c r="AO8" s="270" t="s">
        <v>0</v>
      </c>
      <c r="AP8" s="83" t="s">
        <v>252</v>
      </c>
    </row>
    <row r="9" spans="1:43" ht="14.25" customHeight="1" x14ac:dyDescent="0.15">
      <c r="A9" s="81"/>
      <c r="B9" s="263"/>
      <c r="C9" s="247"/>
      <c r="D9" s="287"/>
      <c r="E9" s="284"/>
      <c r="F9" s="284"/>
      <c r="G9" s="84" t="s">
        <v>13</v>
      </c>
      <c r="H9" s="85"/>
      <c r="I9" s="86" t="s">
        <v>28</v>
      </c>
      <c r="J9" s="87"/>
      <c r="K9" s="285"/>
      <c r="L9" s="284"/>
      <c r="M9" s="286"/>
      <c r="N9" s="88" t="s">
        <v>253</v>
      </c>
      <c r="O9" s="81"/>
      <c r="P9" s="263"/>
      <c r="Q9" s="247"/>
      <c r="R9" s="287"/>
      <c r="S9" s="284"/>
      <c r="T9" s="284"/>
      <c r="U9" s="84" t="s">
        <v>13</v>
      </c>
      <c r="V9" s="85"/>
      <c r="W9" s="86" t="s">
        <v>28</v>
      </c>
      <c r="X9" s="87"/>
      <c r="Y9" s="285"/>
      <c r="Z9" s="284"/>
      <c r="AA9" s="286"/>
      <c r="AB9" s="88" t="s">
        <v>253</v>
      </c>
      <c r="AD9" s="263"/>
      <c r="AE9" s="247"/>
      <c r="AF9" s="287"/>
      <c r="AG9" s="284"/>
      <c r="AH9" s="284"/>
      <c r="AI9" s="84" t="s">
        <v>13</v>
      </c>
      <c r="AJ9" s="85"/>
      <c r="AK9" s="86" t="s">
        <v>28</v>
      </c>
      <c r="AL9" s="87"/>
      <c r="AM9" s="285"/>
      <c r="AN9" s="284"/>
      <c r="AO9" s="286"/>
      <c r="AP9" s="88" t="s">
        <v>253</v>
      </c>
    </row>
    <row r="10" spans="1:43" ht="14.25" customHeight="1" x14ac:dyDescent="0.15">
      <c r="A10" s="81"/>
      <c r="B10" s="264"/>
      <c r="C10" s="89" t="s">
        <v>29</v>
      </c>
      <c r="D10" s="90" t="s">
        <v>30</v>
      </c>
      <c r="E10" s="84" t="s">
        <v>31</v>
      </c>
      <c r="F10" s="84" t="s">
        <v>32</v>
      </c>
      <c r="G10" s="91" t="s">
        <v>14</v>
      </c>
      <c r="H10" s="92" t="s">
        <v>33</v>
      </c>
      <c r="I10" s="51" t="s">
        <v>34</v>
      </c>
      <c r="J10" s="89" t="s">
        <v>15</v>
      </c>
      <c r="K10" s="93" t="s">
        <v>249</v>
      </c>
      <c r="L10" s="94" t="s">
        <v>250</v>
      </c>
      <c r="M10" s="84" t="s">
        <v>251</v>
      </c>
      <c r="N10" s="95" t="s">
        <v>254</v>
      </c>
      <c r="O10" s="81"/>
      <c r="P10" s="264"/>
      <c r="Q10" s="90" t="s">
        <v>29</v>
      </c>
      <c r="R10" s="90" t="s">
        <v>30</v>
      </c>
      <c r="S10" s="84" t="s">
        <v>31</v>
      </c>
      <c r="T10" s="84" t="s">
        <v>32</v>
      </c>
      <c r="U10" s="91" t="s">
        <v>14</v>
      </c>
      <c r="V10" s="92" t="s">
        <v>33</v>
      </c>
      <c r="W10" s="51" t="s">
        <v>34</v>
      </c>
      <c r="X10" s="89" t="s">
        <v>15</v>
      </c>
      <c r="Y10" s="93" t="s">
        <v>249</v>
      </c>
      <c r="Z10" s="94" t="s">
        <v>250</v>
      </c>
      <c r="AA10" s="84" t="s">
        <v>251</v>
      </c>
      <c r="AB10" s="95" t="s">
        <v>254</v>
      </c>
      <c r="AD10" s="264"/>
      <c r="AE10" s="89" t="s">
        <v>29</v>
      </c>
      <c r="AF10" s="90" t="s">
        <v>30</v>
      </c>
      <c r="AG10" s="84" t="s">
        <v>31</v>
      </c>
      <c r="AH10" s="84" t="s">
        <v>32</v>
      </c>
      <c r="AI10" s="91" t="s">
        <v>14</v>
      </c>
      <c r="AJ10" s="92" t="s">
        <v>33</v>
      </c>
      <c r="AK10" s="51" t="s">
        <v>34</v>
      </c>
      <c r="AL10" s="89" t="s">
        <v>15</v>
      </c>
      <c r="AM10" s="93" t="s">
        <v>249</v>
      </c>
      <c r="AN10" s="94" t="s">
        <v>250</v>
      </c>
      <c r="AO10" s="84" t="s">
        <v>251</v>
      </c>
      <c r="AP10" s="95" t="s">
        <v>254</v>
      </c>
    </row>
    <row r="11" spans="1:43" ht="12.75" customHeight="1" x14ac:dyDescent="0.15">
      <c r="A11" s="96"/>
      <c r="B11" s="97" t="s">
        <v>35</v>
      </c>
      <c r="C11" s="98">
        <f t="shared" ref="C11:N11" si="0">SUM(C12:C18)</f>
        <v>4674</v>
      </c>
      <c r="D11" s="98">
        <f>SUM(D12:D18)</f>
        <v>116</v>
      </c>
      <c r="E11" s="99">
        <f t="shared" si="0"/>
        <v>0</v>
      </c>
      <c r="F11" s="99">
        <f t="shared" si="0"/>
        <v>120</v>
      </c>
      <c r="G11" s="99">
        <f t="shared" si="0"/>
        <v>-4</v>
      </c>
      <c r="H11" s="100">
        <f t="shared" si="0"/>
        <v>7</v>
      </c>
      <c r="I11" s="101">
        <f t="shared" si="0"/>
        <v>4677</v>
      </c>
      <c r="J11" s="101">
        <f t="shared" si="0"/>
        <v>24</v>
      </c>
      <c r="K11" s="98">
        <f t="shared" si="0"/>
        <v>44</v>
      </c>
      <c r="L11" s="99">
        <f t="shared" si="0"/>
        <v>0</v>
      </c>
      <c r="M11" s="100">
        <f>SUM(M12:M18)</f>
        <v>19</v>
      </c>
      <c r="N11" s="97">
        <f t="shared" si="0"/>
        <v>4740</v>
      </c>
      <c r="O11" s="166"/>
      <c r="P11" s="102" t="s">
        <v>36</v>
      </c>
      <c r="Q11" s="103">
        <f>SUM(Q12:Q15)</f>
        <v>830</v>
      </c>
      <c r="R11" s="104">
        <f t="shared" ref="R11:AB11" si="1">SUM(R12:R15)</f>
        <v>25</v>
      </c>
      <c r="S11" s="99">
        <f t="shared" si="1"/>
        <v>0</v>
      </c>
      <c r="T11" s="99">
        <f t="shared" si="1"/>
        <v>11</v>
      </c>
      <c r="U11" s="99">
        <f t="shared" si="1"/>
        <v>14</v>
      </c>
      <c r="V11" s="100">
        <f t="shared" si="1"/>
        <v>-8</v>
      </c>
      <c r="W11" s="101">
        <f t="shared" si="1"/>
        <v>836</v>
      </c>
      <c r="X11" s="101">
        <f t="shared" si="1"/>
        <v>2</v>
      </c>
      <c r="Y11" s="98">
        <f t="shared" si="1"/>
        <v>0</v>
      </c>
      <c r="Z11" s="99">
        <f t="shared" si="1"/>
        <v>0</v>
      </c>
      <c r="AA11" s="100">
        <f>SUM(AA12:AA15)</f>
        <v>56</v>
      </c>
      <c r="AB11" s="97">
        <f t="shared" si="1"/>
        <v>892</v>
      </c>
      <c r="AC11" s="166"/>
      <c r="AD11" s="105" t="s">
        <v>37</v>
      </c>
      <c r="AE11" s="98">
        <f>SUM(AE12:AE13)</f>
        <v>1550</v>
      </c>
      <c r="AF11" s="98">
        <f t="shared" ref="AF11:AP11" si="2">SUM(AF12:AF13)</f>
        <v>13</v>
      </c>
      <c r="AG11" s="99">
        <f t="shared" si="2"/>
        <v>0</v>
      </c>
      <c r="AH11" s="99">
        <f t="shared" si="2"/>
        <v>4</v>
      </c>
      <c r="AI11" s="99">
        <f t="shared" si="2"/>
        <v>9</v>
      </c>
      <c r="AJ11" s="100">
        <f t="shared" si="2"/>
        <v>0</v>
      </c>
      <c r="AK11" s="106">
        <f t="shared" si="2"/>
        <v>1559</v>
      </c>
      <c r="AL11" s="107">
        <f t="shared" si="2"/>
        <v>3</v>
      </c>
      <c r="AM11" s="98">
        <f t="shared" si="2"/>
        <v>0</v>
      </c>
      <c r="AN11" s="99">
        <f t="shared" si="2"/>
        <v>0</v>
      </c>
      <c r="AO11" s="100">
        <f t="shared" si="2"/>
        <v>0</v>
      </c>
      <c r="AP11" s="106">
        <f t="shared" si="2"/>
        <v>1559</v>
      </c>
      <c r="AQ11" s="108"/>
    </row>
    <row r="12" spans="1:43" ht="12.75" customHeight="1" x14ac:dyDescent="0.15">
      <c r="A12" s="96"/>
      <c r="B12" s="109" t="s">
        <v>38</v>
      </c>
      <c r="C12" s="110">
        <v>226</v>
      </c>
      <c r="D12" s="181">
        <v>10</v>
      </c>
      <c r="E12" s="182">
        <v>0</v>
      </c>
      <c r="F12" s="182">
        <v>24</v>
      </c>
      <c r="G12" s="111">
        <f t="shared" ref="G12:G18" si="3">D12+E12-F12</f>
        <v>-14</v>
      </c>
      <c r="H12" s="183">
        <v>1</v>
      </c>
      <c r="I12" s="112">
        <f>C12+G12+H12</f>
        <v>213</v>
      </c>
      <c r="J12" s="184">
        <v>0</v>
      </c>
      <c r="K12" s="181">
        <v>0</v>
      </c>
      <c r="L12" s="182">
        <v>0</v>
      </c>
      <c r="M12" s="183">
        <v>0</v>
      </c>
      <c r="N12" s="120">
        <f>I12+SUM(K12:M12)</f>
        <v>213</v>
      </c>
      <c r="O12" s="166"/>
      <c r="P12" s="113" t="s">
        <v>39</v>
      </c>
      <c r="Q12" s="114">
        <v>106</v>
      </c>
      <c r="R12" s="195">
        <v>1</v>
      </c>
      <c r="S12" s="182">
        <v>0</v>
      </c>
      <c r="T12" s="182">
        <v>0</v>
      </c>
      <c r="U12" s="111">
        <f t="shared" ref="U12:U15" si="4">R12+S12-T12</f>
        <v>1</v>
      </c>
      <c r="V12" s="183">
        <v>0</v>
      </c>
      <c r="W12" s="112">
        <f t="shared" ref="W12:W15" si="5">Q12+U12+V12</f>
        <v>107</v>
      </c>
      <c r="X12" s="185">
        <v>0</v>
      </c>
      <c r="Y12" s="181">
        <v>0</v>
      </c>
      <c r="Z12" s="182">
        <v>0</v>
      </c>
      <c r="AA12" s="183">
        <v>0</v>
      </c>
      <c r="AB12" s="120">
        <f t="shared" ref="AB12:AB15" si="6">W12+SUM(Y12:AA12)</f>
        <v>107</v>
      </c>
      <c r="AC12" s="166"/>
      <c r="AD12" s="109" t="s">
        <v>40</v>
      </c>
      <c r="AE12" s="110">
        <v>1081</v>
      </c>
      <c r="AF12" s="181">
        <v>6</v>
      </c>
      <c r="AG12" s="182">
        <v>0</v>
      </c>
      <c r="AH12" s="182">
        <v>0</v>
      </c>
      <c r="AI12" s="111">
        <f t="shared" ref="AI12:AI13" si="7">AF12+AG12-AH12</f>
        <v>6</v>
      </c>
      <c r="AJ12" s="183">
        <v>0</v>
      </c>
      <c r="AK12" s="112">
        <f t="shared" ref="AK12:AK13" si="8">AE12+AI12+AJ12</f>
        <v>1087</v>
      </c>
      <c r="AL12" s="185">
        <v>0</v>
      </c>
      <c r="AM12" s="181">
        <v>0</v>
      </c>
      <c r="AN12" s="182">
        <v>0</v>
      </c>
      <c r="AO12" s="183">
        <v>0</v>
      </c>
      <c r="AP12" s="112">
        <f t="shared" ref="AP12:AP13" si="9">AK12+SUM(AM12:AO12)</f>
        <v>1087</v>
      </c>
    </row>
    <row r="13" spans="1:43" ht="12.75" customHeight="1" x14ac:dyDescent="0.15">
      <c r="A13" s="96"/>
      <c r="B13" s="109" t="s">
        <v>41</v>
      </c>
      <c r="C13" s="110">
        <v>36</v>
      </c>
      <c r="D13" s="181">
        <v>1</v>
      </c>
      <c r="E13" s="182">
        <v>0</v>
      </c>
      <c r="F13" s="182">
        <v>0</v>
      </c>
      <c r="G13" s="111">
        <f t="shared" si="3"/>
        <v>1</v>
      </c>
      <c r="H13" s="183">
        <v>0</v>
      </c>
      <c r="I13" s="112">
        <f t="shared" ref="I13:I18" si="10">C13+G13+H13</f>
        <v>37</v>
      </c>
      <c r="J13" s="185">
        <v>0</v>
      </c>
      <c r="K13" s="181">
        <v>0</v>
      </c>
      <c r="L13" s="182">
        <v>0</v>
      </c>
      <c r="M13" s="183">
        <v>0</v>
      </c>
      <c r="N13" s="120">
        <f t="shared" ref="N13:N18" si="11">I13+SUM(K13:M13)</f>
        <v>37</v>
      </c>
      <c r="O13" s="166"/>
      <c r="P13" s="113" t="s">
        <v>42</v>
      </c>
      <c r="Q13" s="114">
        <v>64</v>
      </c>
      <c r="R13" s="195">
        <v>0</v>
      </c>
      <c r="S13" s="182">
        <v>0</v>
      </c>
      <c r="T13" s="182">
        <v>0</v>
      </c>
      <c r="U13" s="111">
        <f t="shared" si="4"/>
        <v>0</v>
      </c>
      <c r="V13" s="183">
        <v>0</v>
      </c>
      <c r="W13" s="112">
        <f t="shared" si="5"/>
        <v>64</v>
      </c>
      <c r="X13" s="185">
        <v>0</v>
      </c>
      <c r="Y13" s="181">
        <v>0</v>
      </c>
      <c r="Z13" s="182">
        <v>0</v>
      </c>
      <c r="AA13" s="183">
        <v>0</v>
      </c>
      <c r="AB13" s="120">
        <f t="shared" si="6"/>
        <v>64</v>
      </c>
      <c r="AC13" s="166"/>
      <c r="AD13" s="109" t="s">
        <v>43</v>
      </c>
      <c r="AE13" s="110">
        <v>469</v>
      </c>
      <c r="AF13" s="181">
        <v>7</v>
      </c>
      <c r="AG13" s="182">
        <v>0</v>
      </c>
      <c r="AH13" s="182">
        <v>4</v>
      </c>
      <c r="AI13" s="111">
        <f t="shared" si="7"/>
        <v>3</v>
      </c>
      <c r="AJ13" s="183">
        <v>0</v>
      </c>
      <c r="AK13" s="112">
        <f t="shared" si="8"/>
        <v>472</v>
      </c>
      <c r="AL13" s="185">
        <v>3</v>
      </c>
      <c r="AM13" s="181">
        <v>0</v>
      </c>
      <c r="AN13" s="182">
        <v>0</v>
      </c>
      <c r="AO13" s="183">
        <v>0</v>
      </c>
      <c r="AP13" s="112">
        <f t="shared" si="9"/>
        <v>472</v>
      </c>
    </row>
    <row r="14" spans="1:43" ht="12.75" customHeight="1" x14ac:dyDescent="0.15">
      <c r="A14" s="96"/>
      <c r="B14" s="109" t="s">
        <v>44</v>
      </c>
      <c r="C14" s="110">
        <v>13</v>
      </c>
      <c r="D14" s="181">
        <v>7</v>
      </c>
      <c r="E14" s="182">
        <v>0</v>
      </c>
      <c r="F14" s="182">
        <v>0</v>
      </c>
      <c r="G14" s="111">
        <f t="shared" si="3"/>
        <v>7</v>
      </c>
      <c r="H14" s="183">
        <v>0</v>
      </c>
      <c r="I14" s="112">
        <f t="shared" si="10"/>
        <v>20</v>
      </c>
      <c r="J14" s="185">
        <v>0</v>
      </c>
      <c r="K14" s="181">
        <v>0</v>
      </c>
      <c r="L14" s="182">
        <v>0</v>
      </c>
      <c r="M14" s="183">
        <v>0</v>
      </c>
      <c r="N14" s="120">
        <f t="shared" si="11"/>
        <v>20</v>
      </c>
      <c r="O14" s="166"/>
      <c r="P14" s="113" t="s">
        <v>45</v>
      </c>
      <c r="Q14" s="114">
        <v>86</v>
      </c>
      <c r="R14" s="195">
        <v>1</v>
      </c>
      <c r="S14" s="182">
        <v>0</v>
      </c>
      <c r="T14" s="182">
        <v>6</v>
      </c>
      <c r="U14" s="111">
        <f t="shared" si="4"/>
        <v>-5</v>
      </c>
      <c r="V14" s="183">
        <v>0</v>
      </c>
      <c r="W14" s="112">
        <f t="shared" si="5"/>
        <v>81</v>
      </c>
      <c r="X14" s="185">
        <v>1</v>
      </c>
      <c r="Y14" s="181">
        <v>0</v>
      </c>
      <c r="Z14" s="182">
        <v>0</v>
      </c>
      <c r="AA14" s="183">
        <v>0</v>
      </c>
      <c r="AB14" s="120">
        <f t="shared" si="6"/>
        <v>81</v>
      </c>
      <c r="AC14" s="166"/>
      <c r="AD14" s="105" t="s">
        <v>46</v>
      </c>
      <c r="AE14" s="98">
        <f t="shared" ref="AE14:AP14" si="12">SUM(AE15:AE16)</f>
        <v>334</v>
      </c>
      <c r="AF14" s="98">
        <f t="shared" si="12"/>
        <v>0</v>
      </c>
      <c r="AG14" s="99">
        <f t="shared" si="12"/>
        <v>0</v>
      </c>
      <c r="AH14" s="99">
        <f t="shared" si="12"/>
        <v>0</v>
      </c>
      <c r="AI14" s="99">
        <f t="shared" si="12"/>
        <v>0</v>
      </c>
      <c r="AJ14" s="100">
        <f t="shared" si="12"/>
        <v>0</v>
      </c>
      <c r="AK14" s="106">
        <f t="shared" si="12"/>
        <v>334</v>
      </c>
      <c r="AL14" s="107">
        <f t="shared" si="12"/>
        <v>0</v>
      </c>
      <c r="AM14" s="98">
        <f t="shared" si="12"/>
        <v>0</v>
      </c>
      <c r="AN14" s="99">
        <f t="shared" si="12"/>
        <v>0</v>
      </c>
      <c r="AO14" s="100">
        <f t="shared" si="12"/>
        <v>0</v>
      </c>
      <c r="AP14" s="106">
        <f t="shared" si="12"/>
        <v>334</v>
      </c>
      <c r="AQ14" s="108"/>
    </row>
    <row r="15" spans="1:43" ht="12.75" customHeight="1" x14ac:dyDescent="0.15">
      <c r="A15" s="96"/>
      <c r="B15" s="109" t="s">
        <v>47</v>
      </c>
      <c r="C15" s="110">
        <v>44</v>
      </c>
      <c r="D15" s="181">
        <v>3</v>
      </c>
      <c r="E15" s="182">
        <v>0</v>
      </c>
      <c r="F15" s="182">
        <v>3</v>
      </c>
      <c r="G15" s="111">
        <f t="shared" si="3"/>
        <v>0</v>
      </c>
      <c r="H15" s="183">
        <v>5</v>
      </c>
      <c r="I15" s="112">
        <f t="shared" si="10"/>
        <v>49</v>
      </c>
      <c r="J15" s="185">
        <v>0</v>
      </c>
      <c r="K15" s="181">
        <v>0</v>
      </c>
      <c r="L15" s="182">
        <v>0</v>
      </c>
      <c r="M15" s="183">
        <v>0</v>
      </c>
      <c r="N15" s="120">
        <f t="shared" si="11"/>
        <v>49</v>
      </c>
      <c r="O15" s="166"/>
      <c r="P15" s="115" t="s">
        <v>48</v>
      </c>
      <c r="Q15" s="116">
        <v>574</v>
      </c>
      <c r="R15" s="195">
        <v>23</v>
      </c>
      <c r="S15" s="182">
        <v>0</v>
      </c>
      <c r="T15" s="182">
        <v>5</v>
      </c>
      <c r="U15" s="111">
        <f t="shared" si="4"/>
        <v>18</v>
      </c>
      <c r="V15" s="183">
        <v>-8</v>
      </c>
      <c r="W15" s="112">
        <f t="shared" si="5"/>
        <v>584</v>
      </c>
      <c r="X15" s="185">
        <v>1</v>
      </c>
      <c r="Y15" s="181">
        <v>0</v>
      </c>
      <c r="Z15" s="182">
        <v>0</v>
      </c>
      <c r="AA15" s="183">
        <v>56</v>
      </c>
      <c r="AB15" s="120">
        <f t="shared" si="6"/>
        <v>640</v>
      </c>
      <c r="AC15" s="166"/>
      <c r="AD15" s="109" t="s">
        <v>49</v>
      </c>
      <c r="AE15" s="110">
        <v>118</v>
      </c>
      <c r="AF15" s="181">
        <v>0</v>
      </c>
      <c r="AG15" s="182">
        <v>0</v>
      </c>
      <c r="AH15" s="182">
        <v>0</v>
      </c>
      <c r="AI15" s="111">
        <f t="shared" ref="AI15:AI16" si="13">AF15+AG15-AH15</f>
        <v>0</v>
      </c>
      <c r="AJ15" s="183">
        <v>0</v>
      </c>
      <c r="AK15" s="112">
        <f t="shared" ref="AK15:AK16" si="14">AE15+AI15+AJ15</f>
        <v>118</v>
      </c>
      <c r="AL15" s="185">
        <v>0</v>
      </c>
      <c r="AM15" s="181">
        <v>0</v>
      </c>
      <c r="AN15" s="182">
        <v>0</v>
      </c>
      <c r="AO15" s="183">
        <v>0</v>
      </c>
      <c r="AP15" s="112">
        <f t="shared" ref="AP15:AP16" si="15">AK15+SUM(AM15:AO15)</f>
        <v>118</v>
      </c>
    </row>
    <row r="16" spans="1:43" ht="12.75" customHeight="1" x14ac:dyDescent="0.15">
      <c r="A16" s="96"/>
      <c r="B16" s="109" t="s">
        <v>50</v>
      </c>
      <c r="C16" s="110">
        <v>5</v>
      </c>
      <c r="D16" s="181">
        <v>0</v>
      </c>
      <c r="E16" s="182">
        <v>0</v>
      </c>
      <c r="F16" s="182">
        <v>0</v>
      </c>
      <c r="G16" s="111">
        <f t="shared" si="3"/>
        <v>0</v>
      </c>
      <c r="H16" s="183">
        <v>0</v>
      </c>
      <c r="I16" s="112">
        <f t="shared" si="10"/>
        <v>5</v>
      </c>
      <c r="J16" s="185">
        <v>0</v>
      </c>
      <c r="K16" s="181">
        <v>0</v>
      </c>
      <c r="L16" s="182">
        <v>0</v>
      </c>
      <c r="M16" s="183">
        <v>0</v>
      </c>
      <c r="N16" s="120">
        <f t="shared" si="11"/>
        <v>5</v>
      </c>
      <c r="O16" s="166"/>
      <c r="P16" s="102" t="s">
        <v>51</v>
      </c>
      <c r="Q16" s="103">
        <f t="shared" ref="Q16:AB16" si="16">SUM(Q17:Q18)</f>
        <v>1191</v>
      </c>
      <c r="R16" s="104">
        <f t="shared" si="16"/>
        <v>18</v>
      </c>
      <c r="S16" s="99">
        <f t="shared" si="16"/>
        <v>0</v>
      </c>
      <c r="T16" s="99">
        <f t="shared" si="16"/>
        <v>3</v>
      </c>
      <c r="U16" s="99">
        <f t="shared" si="16"/>
        <v>15</v>
      </c>
      <c r="V16" s="100">
        <f t="shared" si="16"/>
        <v>-1</v>
      </c>
      <c r="W16" s="101">
        <f t="shared" si="16"/>
        <v>1205</v>
      </c>
      <c r="X16" s="117">
        <f t="shared" si="16"/>
        <v>3</v>
      </c>
      <c r="Y16" s="98">
        <f t="shared" si="16"/>
        <v>1</v>
      </c>
      <c r="Z16" s="99">
        <f t="shared" si="16"/>
        <v>0</v>
      </c>
      <c r="AA16" s="100">
        <f>SUM(AA17:AA18)</f>
        <v>2</v>
      </c>
      <c r="AB16" s="97">
        <f t="shared" si="16"/>
        <v>1208</v>
      </c>
      <c r="AC16" s="166"/>
      <c r="AD16" s="109" t="s">
        <v>52</v>
      </c>
      <c r="AE16" s="110">
        <v>216</v>
      </c>
      <c r="AF16" s="181">
        <v>0</v>
      </c>
      <c r="AG16" s="182">
        <v>0</v>
      </c>
      <c r="AH16" s="182">
        <v>0</v>
      </c>
      <c r="AI16" s="111">
        <f t="shared" si="13"/>
        <v>0</v>
      </c>
      <c r="AJ16" s="183">
        <v>0</v>
      </c>
      <c r="AK16" s="112">
        <f t="shared" si="14"/>
        <v>216</v>
      </c>
      <c r="AL16" s="185">
        <v>0</v>
      </c>
      <c r="AM16" s="181">
        <v>0</v>
      </c>
      <c r="AN16" s="182">
        <v>0</v>
      </c>
      <c r="AO16" s="183">
        <v>0</v>
      </c>
      <c r="AP16" s="112">
        <f t="shared" si="15"/>
        <v>216</v>
      </c>
    </row>
    <row r="17" spans="1:43" ht="12.75" customHeight="1" x14ac:dyDescent="0.15">
      <c r="A17" s="96"/>
      <c r="B17" s="109" t="s">
        <v>53</v>
      </c>
      <c r="C17" s="110">
        <v>18</v>
      </c>
      <c r="D17" s="181">
        <v>0</v>
      </c>
      <c r="E17" s="182">
        <v>0</v>
      </c>
      <c r="F17" s="182">
        <v>1</v>
      </c>
      <c r="G17" s="111">
        <f t="shared" si="3"/>
        <v>-1</v>
      </c>
      <c r="H17" s="183">
        <v>0</v>
      </c>
      <c r="I17" s="112">
        <f t="shared" si="10"/>
        <v>17</v>
      </c>
      <c r="J17" s="185">
        <v>0</v>
      </c>
      <c r="K17" s="181">
        <v>0</v>
      </c>
      <c r="L17" s="182">
        <v>0</v>
      </c>
      <c r="M17" s="183">
        <v>0</v>
      </c>
      <c r="N17" s="120">
        <f t="shared" si="11"/>
        <v>17</v>
      </c>
      <c r="O17" s="166"/>
      <c r="P17" s="113" t="s">
        <v>54</v>
      </c>
      <c r="Q17" s="114">
        <v>303</v>
      </c>
      <c r="R17" s="195">
        <v>1</v>
      </c>
      <c r="S17" s="182">
        <v>0</v>
      </c>
      <c r="T17" s="182">
        <v>0</v>
      </c>
      <c r="U17" s="111">
        <f t="shared" ref="U17:U18" si="17">R17+S17-T17</f>
        <v>1</v>
      </c>
      <c r="V17" s="183">
        <v>0</v>
      </c>
      <c r="W17" s="112">
        <f t="shared" ref="W17:W18" si="18">Q17+U17+V17</f>
        <v>304</v>
      </c>
      <c r="X17" s="185">
        <v>0</v>
      </c>
      <c r="Y17" s="181">
        <v>0</v>
      </c>
      <c r="Z17" s="182">
        <v>0</v>
      </c>
      <c r="AA17" s="183">
        <v>0</v>
      </c>
      <c r="AB17" s="120">
        <f t="shared" ref="AB17:AB18" si="19">W17+SUM(Y17:AA17)</f>
        <v>304</v>
      </c>
      <c r="AC17" s="166"/>
      <c r="AD17" s="105" t="s">
        <v>55</v>
      </c>
      <c r="AE17" s="98">
        <f t="shared" ref="AE17:AP17" si="20">SUM(AE18:AE19)</f>
        <v>600</v>
      </c>
      <c r="AF17" s="98">
        <f t="shared" si="20"/>
        <v>14</v>
      </c>
      <c r="AG17" s="99">
        <f t="shared" si="20"/>
        <v>0</v>
      </c>
      <c r="AH17" s="99">
        <f t="shared" si="20"/>
        <v>20</v>
      </c>
      <c r="AI17" s="99">
        <f t="shared" si="20"/>
        <v>-6</v>
      </c>
      <c r="AJ17" s="100">
        <f t="shared" si="20"/>
        <v>0</v>
      </c>
      <c r="AK17" s="106">
        <f t="shared" si="20"/>
        <v>594</v>
      </c>
      <c r="AL17" s="107">
        <f t="shared" si="20"/>
        <v>4</v>
      </c>
      <c r="AM17" s="98">
        <f t="shared" si="20"/>
        <v>10</v>
      </c>
      <c r="AN17" s="99">
        <f t="shared" si="20"/>
        <v>0</v>
      </c>
      <c r="AO17" s="100">
        <f t="shared" si="20"/>
        <v>2</v>
      </c>
      <c r="AP17" s="106">
        <f t="shared" si="20"/>
        <v>606</v>
      </c>
      <c r="AQ17" s="108"/>
    </row>
    <row r="18" spans="1:43" ht="12.75" customHeight="1" x14ac:dyDescent="0.15">
      <c r="A18" s="96"/>
      <c r="B18" s="118" t="s">
        <v>56</v>
      </c>
      <c r="C18" s="110">
        <v>4332</v>
      </c>
      <c r="D18" s="181">
        <v>95</v>
      </c>
      <c r="E18" s="182">
        <v>0</v>
      </c>
      <c r="F18" s="182">
        <v>92</v>
      </c>
      <c r="G18" s="111">
        <f t="shared" si="3"/>
        <v>3</v>
      </c>
      <c r="H18" s="183">
        <v>1</v>
      </c>
      <c r="I18" s="112">
        <f t="shared" si="10"/>
        <v>4336</v>
      </c>
      <c r="J18" s="185">
        <v>24</v>
      </c>
      <c r="K18" s="181">
        <v>44</v>
      </c>
      <c r="L18" s="182">
        <v>0</v>
      </c>
      <c r="M18" s="183">
        <v>19</v>
      </c>
      <c r="N18" s="120">
        <f t="shared" si="11"/>
        <v>4399</v>
      </c>
      <c r="O18" s="166"/>
      <c r="P18" s="119" t="s">
        <v>57</v>
      </c>
      <c r="Q18" s="116">
        <v>888</v>
      </c>
      <c r="R18" s="195">
        <v>17</v>
      </c>
      <c r="S18" s="182">
        <v>0</v>
      </c>
      <c r="T18" s="182">
        <v>3</v>
      </c>
      <c r="U18" s="111">
        <f t="shared" si="17"/>
        <v>14</v>
      </c>
      <c r="V18" s="183">
        <v>-1</v>
      </c>
      <c r="W18" s="112">
        <f t="shared" si="18"/>
        <v>901</v>
      </c>
      <c r="X18" s="185">
        <v>3</v>
      </c>
      <c r="Y18" s="181">
        <v>1</v>
      </c>
      <c r="Z18" s="182">
        <v>0</v>
      </c>
      <c r="AA18" s="183">
        <v>2</v>
      </c>
      <c r="AB18" s="120">
        <f t="shared" si="19"/>
        <v>904</v>
      </c>
      <c r="AC18" s="166"/>
      <c r="AD18" s="109" t="s">
        <v>58</v>
      </c>
      <c r="AE18" s="110">
        <v>72</v>
      </c>
      <c r="AF18" s="181">
        <v>1</v>
      </c>
      <c r="AG18" s="182">
        <v>0</v>
      </c>
      <c r="AH18" s="182">
        <v>0</v>
      </c>
      <c r="AI18" s="111">
        <f t="shared" ref="AI18:AI19" si="21">AF18+AG18-AH18</f>
        <v>1</v>
      </c>
      <c r="AJ18" s="183">
        <v>0</v>
      </c>
      <c r="AK18" s="112">
        <f t="shared" ref="AK18:AK19" si="22">AE18+AI18+AJ18</f>
        <v>73</v>
      </c>
      <c r="AL18" s="185">
        <v>0</v>
      </c>
      <c r="AM18" s="181">
        <v>0</v>
      </c>
      <c r="AN18" s="182">
        <v>0</v>
      </c>
      <c r="AO18" s="183">
        <v>0</v>
      </c>
      <c r="AP18" s="112">
        <f t="shared" ref="AP18:AP19" si="23">AK18+SUM(AM18:AO18)</f>
        <v>73</v>
      </c>
    </row>
    <row r="19" spans="1:43" ht="12.75" customHeight="1" x14ac:dyDescent="0.15">
      <c r="A19" s="96"/>
      <c r="B19" s="105" t="s">
        <v>59</v>
      </c>
      <c r="C19" s="98">
        <f t="shared" ref="C19:N19" si="24">SUM(C20:C22)</f>
        <v>1378</v>
      </c>
      <c r="D19" s="98">
        <f>SUM(D20:D22)</f>
        <v>20</v>
      </c>
      <c r="E19" s="99">
        <f t="shared" si="24"/>
        <v>0</v>
      </c>
      <c r="F19" s="99">
        <f t="shared" si="24"/>
        <v>12</v>
      </c>
      <c r="G19" s="99">
        <f t="shared" si="24"/>
        <v>8</v>
      </c>
      <c r="H19" s="100">
        <f t="shared" si="24"/>
        <v>0</v>
      </c>
      <c r="I19" s="101">
        <f t="shared" si="24"/>
        <v>1386</v>
      </c>
      <c r="J19" s="117">
        <f t="shared" si="24"/>
        <v>12</v>
      </c>
      <c r="K19" s="98">
        <f t="shared" si="24"/>
        <v>5</v>
      </c>
      <c r="L19" s="99">
        <f t="shared" si="24"/>
        <v>0</v>
      </c>
      <c r="M19" s="100">
        <f>SUM(M20:M22)</f>
        <v>153</v>
      </c>
      <c r="N19" s="97">
        <f t="shared" si="24"/>
        <v>1544</v>
      </c>
      <c r="O19" s="166"/>
      <c r="P19" s="102" t="s">
        <v>60</v>
      </c>
      <c r="Q19" s="103">
        <f t="shared" ref="Q19:AB19" si="25">SUM(Q20:Q21)</f>
        <v>653</v>
      </c>
      <c r="R19" s="104">
        <f t="shared" si="25"/>
        <v>8</v>
      </c>
      <c r="S19" s="99">
        <f t="shared" si="25"/>
        <v>1</v>
      </c>
      <c r="T19" s="99">
        <f t="shared" si="25"/>
        <v>4</v>
      </c>
      <c r="U19" s="99">
        <f t="shared" si="25"/>
        <v>5</v>
      </c>
      <c r="V19" s="100">
        <f t="shared" si="25"/>
        <v>-10</v>
      </c>
      <c r="W19" s="101">
        <f t="shared" si="25"/>
        <v>648</v>
      </c>
      <c r="X19" s="117">
        <f t="shared" si="25"/>
        <v>2</v>
      </c>
      <c r="Y19" s="98">
        <f t="shared" si="25"/>
        <v>8</v>
      </c>
      <c r="Z19" s="99">
        <f t="shared" si="25"/>
        <v>0</v>
      </c>
      <c r="AA19" s="100">
        <f t="shared" si="25"/>
        <v>1</v>
      </c>
      <c r="AB19" s="97">
        <f t="shared" si="25"/>
        <v>657</v>
      </c>
      <c r="AC19" s="166"/>
      <c r="AD19" s="109" t="s">
        <v>61</v>
      </c>
      <c r="AE19" s="110">
        <v>528</v>
      </c>
      <c r="AF19" s="181">
        <v>13</v>
      </c>
      <c r="AG19" s="182">
        <v>0</v>
      </c>
      <c r="AH19" s="182">
        <v>20</v>
      </c>
      <c r="AI19" s="111">
        <f t="shared" si="21"/>
        <v>-7</v>
      </c>
      <c r="AJ19" s="183">
        <v>0</v>
      </c>
      <c r="AK19" s="112">
        <f t="shared" si="22"/>
        <v>521</v>
      </c>
      <c r="AL19" s="185">
        <v>4</v>
      </c>
      <c r="AM19" s="181">
        <v>10</v>
      </c>
      <c r="AN19" s="182">
        <v>0</v>
      </c>
      <c r="AO19" s="183">
        <v>2</v>
      </c>
      <c r="AP19" s="112">
        <f t="shared" si="23"/>
        <v>533</v>
      </c>
    </row>
    <row r="20" spans="1:43" ht="12.75" customHeight="1" x14ac:dyDescent="0.15">
      <c r="A20" s="96"/>
      <c r="B20" s="109" t="s">
        <v>62</v>
      </c>
      <c r="C20" s="110">
        <v>133</v>
      </c>
      <c r="D20" s="181">
        <v>0</v>
      </c>
      <c r="E20" s="182">
        <v>0</v>
      </c>
      <c r="F20" s="182">
        <v>0</v>
      </c>
      <c r="G20" s="111">
        <f t="shared" ref="G20:G22" si="26">D20+E20-F20</f>
        <v>0</v>
      </c>
      <c r="H20" s="183">
        <v>0</v>
      </c>
      <c r="I20" s="112">
        <f t="shared" ref="I20:I22" si="27">C20+G20+H20</f>
        <v>133</v>
      </c>
      <c r="J20" s="185">
        <v>0</v>
      </c>
      <c r="K20" s="181">
        <v>0</v>
      </c>
      <c r="L20" s="182">
        <v>0</v>
      </c>
      <c r="M20" s="183">
        <v>12</v>
      </c>
      <c r="N20" s="120">
        <f t="shared" ref="N20:N22" si="28">I20+SUM(K20:M20)</f>
        <v>145</v>
      </c>
      <c r="O20" s="166"/>
      <c r="P20" s="113" t="s">
        <v>63</v>
      </c>
      <c r="Q20" s="114">
        <v>100</v>
      </c>
      <c r="R20" s="195">
        <v>0</v>
      </c>
      <c r="S20" s="182">
        <v>0</v>
      </c>
      <c r="T20" s="182">
        <v>1</v>
      </c>
      <c r="U20" s="111">
        <f t="shared" ref="U20:U21" si="29">R20+S20-T20</f>
        <v>-1</v>
      </c>
      <c r="V20" s="183">
        <v>0</v>
      </c>
      <c r="W20" s="112">
        <f t="shared" ref="W20:W21" si="30">Q20+U20+V20</f>
        <v>99</v>
      </c>
      <c r="X20" s="185">
        <v>0</v>
      </c>
      <c r="Y20" s="181">
        <v>0</v>
      </c>
      <c r="Z20" s="182">
        <v>0</v>
      </c>
      <c r="AA20" s="183">
        <v>0</v>
      </c>
      <c r="AB20" s="120">
        <f t="shared" ref="AB20:AB21" si="31">W20+SUM(Y20:AA20)</f>
        <v>99</v>
      </c>
      <c r="AC20" s="166"/>
      <c r="AD20" s="105" t="s">
        <v>64</v>
      </c>
      <c r="AE20" s="98">
        <f>SUM(AE21:AE23)</f>
        <v>2410</v>
      </c>
      <c r="AF20" s="98">
        <f t="shared" ref="AF20:AP20" si="32">SUM(AF21:AF23)</f>
        <v>29</v>
      </c>
      <c r="AG20" s="99">
        <f t="shared" si="32"/>
        <v>0</v>
      </c>
      <c r="AH20" s="99">
        <f t="shared" si="32"/>
        <v>76</v>
      </c>
      <c r="AI20" s="99">
        <f t="shared" si="32"/>
        <v>-47</v>
      </c>
      <c r="AJ20" s="100">
        <f t="shared" si="32"/>
        <v>32</v>
      </c>
      <c r="AK20" s="106">
        <f t="shared" si="32"/>
        <v>2395</v>
      </c>
      <c r="AL20" s="107">
        <f t="shared" si="32"/>
        <v>10</v>
      </c>
      <c r="AM20" s="98">
        <f t="shared" si="32"/>
        <v>15</v>
      </c>
      <c r="AN20" s="99">
        <f t="shared" si="32"/>
        <v>0</v>
      </c>
      <c r="AO20" s="100">
        <f t="shared" si="32"/>
        <v>127</v>
      </c>
      <c r="AP20" s="106">
        <f t="shared" si="32"/>
        <v>2537</v>
      </c>
      <c r="AQ20" s="108"/>
    </row>
    <row r="21" spans="1:43" ht="12.75" customHeight="1" x14ac:dyDescent="0.15">
      <c r="A21" s="96"/>
      <c r="B21" s="109" t="s">
        <v>65</v>
      </c>
      <c r="C21" s="110">
        <v>448</v>
      </c>
      <c r="D21" s="181">
        <v>4</v>
      </c>
      <c r="E21" s="182">
        <v>0</v>
      </c>
      <c r="F21" s="182">
        <v>0</v>
      </c>
      <c r="G21" s="111">
        <f t="shared" si="26"/>
        <v>4</v>
      </c>
      <c r="H21" s="183">
        <v>0</v>
      </c>
      <c r="I21" s="112">
        <f t="shared" si="27"/>
        <v>452</v>
      </c>
      <c r="J21" s="185">
        <v>6</v>
      </c>
      <c r="K21" s="181">
        <v>5</v>
      </c>
      <c r="L21" s="182">
        <v>0</v>
      </c>
      <c r="M21" s="183">
        <v>11</v>
      </c>
      <c r="N21" s="120">
        <f t="shared" si="28"/>
        <v>468</v>
      </c>
      <c r="O21" s="166"/>
      <c r="P21" s="119" t="s">
        <v>66</v>
      </c>
      <c r="Q21" s="116">
        <v>553</v>
      </c>
      <c r="R21" s="195">
        <v>8</v>
      </c>
      <c r="S21" s="182">
        <v>1</v>
      </c>
      <c r="T21" s="182">
        <v>3</v>
      </c>
      <c r="U21" s="111">
        <f t="shared" si="29"/>
        <v>6</v>
      </c>
      <c r="V21" s="183">
        <v>-10</v>
      </c>
      <c r="W21" s="112">
        <f t="shared" si="30"/>
        <v>549</v>
      </c>
      <c r="X21" s="185">
        <v>2</v>
      </c>
      <c r="Y21" s="181">
        <v>8</v>
      </c>
      <c r="Z21" s="182">
        <v>0</v>
      </c>
      <c r="AA21" s="183">
        <v>1</v>
      </c>
      <c r="AB21" s="120">
        <f t="shared" si="31"/>
        <v>558</v>
      </c>
      <c r="AC21" s="166"/>
      <c r="AD21" s="109" t="s">
        <v>67</v>
      </c>
      <c r="AE21" s="110">
        <v>287</v>
      </c>
      <c r="AF21" s="181">
        <v>3</v>
      </c>
      <c r="AG21" s="182">
        <v>0</v>
      </c>
      <c r="AH21" s="182">
        <v>2</v>
      </c>
      <c r="AI21" s="111">
        <f t="shared" ref="AI21:AI23" si="33">AF21+AG21-AH21</f>
        <v>1</v>
      </c>
      <c r="AJ21" s="183">
        <v>1</v>
      </c>
      <c r="AK21" s="112">
        <f t="shared" ref="AK21:AK23" si="34">AE21+AI21+AJ21</f>
        <v>289</v>
      </c>
      <c r="AL21" s="185">
        <v>0</v>
      </c>
      <c r="AM21" s="181">
        <v>0</v>
      </c>
      <c r="AN21" s="182">
        <v>0</v>
      </c>
      <c r="AO21" s="183">
        <v>0</v>
      </c>
      <c r="AP21" s="112">
        <f t="shared" ref="AP21:AP23" si="35">AK21+SUM(AM21:AO21)</f>
        <v>289</v>
      </c>
    </row>
    <row r="22" spans="1:43" ht="12.75" customHeight="1" x14ac:dyDescent="0.15">
      <c r="A22" s="96"/>
      <c r="B22" s="109" t="s">
        <v>258</v>
      </c>
      <c r="C22" s="112">
        <v>797</v>
      </c>
      <c r="D22" s="186">
        <v>16</v>
      </c>
      <c r="E22" s="182">
        <v>0</v>
      </c>
      <c r="F22" s="182">
        <v>12</v>
      </c>
      <c r="G22" s="111">
        <f t="shared" si="26"/>
        <v>4</v>
      </c>
      <c r="H22" s="187">
        <v>0</v>
      </c>
      <c r="I22" s="112">
        <f t="shared" si="27"/>
        <v>801</v>
      </c>
      <c r="J22" s="187">
        <v>6</v>
      </c>
      <c r="K22" s="186">
        <v>0</v>
      </c>
      <c r="L22" s="182">
        <v>0</v>
      </c>
      <c r="M22" s="185">
        <v>130</v>
      </c>
      <c r="N22" s="120">
        <f t="shared" si="28"/>
        <v>931</v>
      </c>
      <c r="O22" s="166"/>
      <c r="P22" s="102" t="s">
        <v>69</v>
      </c>
      <c r="Q22" s="103">
        <f t="shared" ref="Q22:AB22" si="36">SUM(Q23:Q24)</f>
        <v>509</v>
      </c>
      <c r="R22" s="104">
        <f t="shared" si="36"/>
        <v>14</v>
      </c>
      <c r="S22" s="99">
        <f t="shared" si="36"/>
        <v>0</v>
      </c>
      <c r="T22" s="99">
        <f t="shared" si="36"/>
        <v>10</v>
      </c>
      <c r="U22" s="99">
        <f t="shared" si="36"/>
        <v>4</v>
      </c>
      <c r="V22" s="100">
        <f t="shared" si="36"/>
        <v>3</v>
      </c>
      <c r="W22" s="101">
        <f t="shared" si="36"/>
        <v>516</v>
      </c>
      <c r="X22" s="117">
        <f t="shared" si="36"/>
        <v>0</v>
      </c>
      <c r="Y22" s="98">
        <f t="shared" si="36"/>
        <v>7</v>
      </c>
      <c r="Z22" s="99">
        <f t="shared" si="36"/>
        <v>0</v>
      </c>
      <c r="AA22" s="100">
        <f t="shared" si="36"/>
        <v>33</v>
      </c>
      <c r="AB22" s="97">
        <f t="shared" si="36"/>
        <v>556</v>
      </c>
      <c r="AC22" s="166"/>
      <c r="AD22" s="109" t="s">
        <v>70</v>
      </c>
      <c r="AE22" s="110">
        <v>1448</v>
      </c>
      <c r="AF22" s="181">
        <v>19</v>
      </c>
      <c r="AG22" s="182">
        <v>0</v>
      </c>
      <c r="AH22" s="182">
        <v>31</v>
      </c>
      <c r="AI22" s="111">
        <f t="shared" si="33"/>
        <v>-12</v>
      </c>
      <c r="AJ22" s="183">
        <v>31</v>
      </c>
      <c r="AK22" s="112">
        <f t="shared" si="34"/>
        <v>1467</v>
      </c>
      <c r="AL22" s="185">
        <v>6</v>
      </c>
      <c r="AM22" s="181">
        <v>15</v>
      </c>
      <c r="AN22" s="182">
        <v>0</v>
      </c>
      <c r="AO22" s="183">
        <v>0</v>
      </c>
      <c r="AP22" s="112">
        <f t="shared" si="35"/>
        <v>1482</v>
      </c>
    </row>
    <row r="23" spans="1:43" ht="12.75" customHeight="1" x14ac:dyDescent="0.15">
      <c r="A23" s="96"/>
      <c r="B23" s="105" t="s">
        <v>71</v>
      </c>
      <c r="C23" s="98">
        <f>SUM(C24:C25)</f>
        <v>1617</v>
      </c>
      <c r="D23" s="98">
        <f>SUM(D24:D25)</f>
        <v>22</v>
      </c>
      <c r="E23" s="99">
        <f t="shared" ref="E23:N23" si="37">SUM(E24:E25)</f>
        <v>0</v>
      </c>
      <c r="F23" s="99">
        <f t="shared" si="37"/>
        <v>34</v>
      </c>
      <c r="G23" s="99">
        <f t="shared" si="37"/>
        <v>-12</v>
      </c>
      <c r="H23" s="100">
        <f t="shared" si="37"/>
        <v>0</v>
      </c>
      <c r="I23" s="101">
        <f t="shared" si="37"/>
        <v>1605</v>
      </c>
      <c r="J23" s="117">
        <f t="shared" si="37"/>
        <v>0</v>
      </c>
      <c r="K23" s="98">
        <f t="shared" si="37"/>
        <v>7</v>
      </c>
      <c r="L23" s="99">
        <f t="shared" si="37"/>
        <v>0</v>
      </c>
      <c r="M23" s="100">
        <f>SUM(M24:M25)</f>
        <v>114</v>
      </c>
      <c r="N23" s="97">
        <f t="shared" si="37"/>
        <v>1726</v>
      </c>
      <c r="O23" s="166"/>
      <c r="P23" s="113" t="s">
        <v>72</v>
      </c>
      <c r="Q23" s="114">
        <v>77</v>
      </c>
      <c r="R23" s="195">
        <v>1</v>
      </c>
      <c r="S23" s="182">
        <v>0</v>
      </c>
      <c r="T23" s="182">
        <v>0</v>
      </c>
      <c r="U23" s="111">
        <f t="shared" ref="U23:U24" si="38">R23+S23-T23</f>
        <v>1</v>
      </c>
      <c r="V23" s="183">
        <v>0</v>
      </c>
      <c r="W23" s="112">
        <f t="shared" ref="W23:W24" si="39">Q23+U23+V23</f>
        <v>78</v>
      </c>
      <c r="X23" s="185">
        <v>0</v>
      </c>
      <c r="Y23" s="181">
        <v>0</v>
      </c>
      <c r="Z23" s="182">
        <v>0</v>
      </c>
      <c r="AA23" s="183">
        <v>0</v>
      </c>
      <c r="AB23" s="120">
        <f t="shared" ref="AB23:AB24" si="40">W23+SUM(Y23:AA23)</f>
        <v>78</v>
      </c>
      <c r="AC23" s="166"/>
      <c r="AD23" s="109" t="s">
        <v>73</v>
      </c>
      <c r="AE23" s="110">
        <v>675</v>
      </c>
      <c r="AF23" s="181">
        <v>7</v>
      </c>
      <c r="AG23" s="182">
        <v>0</v>
      </c>
      <c r="AH23" s="182">
        <v>43</v>
      </c>
      <c r="AI23" s="111">
        <f t="shared" si="33"/>
        <v>-36</v>
      </c>
      <c r="AJ23" s="183">
        <v>0</v>
      </c>
      <c r="AK23" s="112">
        <f t="shared" si="34"/>
        <v>639</v>
      </c>
      <c r="AL23" s="185">
        <v>4</v>
      </c>
      <c r="AM23" s="181">
        <v>0</v>
      </c>
      <c r="AN23" s="182">
        <v>0</v>
      </c>
      <c r="AO23" s="183">
        <v>127</v>
      </c>
      <c r="AP23" s="112">
        <f t="shared" si="35"/>
        <v>766</v>
      </c>
    </row>
    <row r="24" spans="1:43" ht="12.75" customHeight="1" x14ac:dyDescent="0.15">
      <c r="A24" s="96"/>
      <c r="B24" s="109" t="s">
        <v>74</v>
      </c>
      <c r="C24" s="110">
        <v>192</v>
      </c>
      <c r="D24" s="181">
        <v>0</v>
      </c>
      <c r="E24" s="182">
        <v>0</v>
      </c>
      <c r="F24" s="182">
        <v>24</v>
      </c>
      <c r="G24" s="111">
        <f t="shared" ref="G24:G25" si="41">D24+E24-F24</f>
        <v>-24</v>
      </c>
      <c r="H24" s="183">
        <v>0</v>
      </c>
      <c r="I24" s="112">
        <f t="shared" ref="I24:I25" si="42">C24+G24+H24</f>
        <v>168</v>
      </c>
      <c r="J24" s="185">
        <v>0</v>
      </c>
      <c r="K24" s="181">
        <v>0</v>
      </c>
      <c r="L24" s="182">
        <v>0</v>
      </c>
      <c r="M24" s="183">
        <v>0</v>
      </c>
      <c r="N24" s="120">
        <f t="shared" ref="N24:N25" si="43">I24+SUM(K24:M24)</f>
        <v>168</v>
      </c>
      <c r="O24" s="166"/>
      <c r="P24" s="119" t="s">
        <v>75</v>
      </c>
      <c r="Q24" s="116">
        <v>432</v>
      </c>
      <c r="R24" s="195">
        <v>13</v>
      </c>
      <c r="S24" s="182">
        <v>0</v>
      </c>
      <c r="T24" s="182">
        <v>10</v>
      </c>
      <c r="U24" s="111">
        <f t="shared" si="38"/>
        <v>3</v>
      </c>
      <c r="V24" s="183">
        <v>3</v>
      </c>
      <c r="W24" s="112">
        <f t="shared" si="39"/>
        <v>438</v>
      </c>
      <c r="X24" s="185">
        <v>0</v>
      </c>
      <c r="Y24" s="181">
        <v>7</v>
      </c>
      <c r="Z24" s="182">
        <v>0</v>
      </c>
      <c r="AA24" s="183">
        <v>33</v>
      </c>
      <c r="AB24" s="120">
        <f t="shared" si="40"/>
        <v>478</v>
      </c>
      <c r="AC24" s="166"/>
      <c r="AD24" s="105" t="s">
        <v>76</v>
      </c>
      <c r="AE24" s="121">
        <f>SUM(AE25:AE28)</f>
        <v>2280</v>
      </c>
      <c r="AF24" s="121">
        <f t="shared" ref="AF24:AP24" si="44">SUM(AF25:AF28)</f>
        <v>25</v>
      </c>
      <c r="AG24" s="122">
        <f t="shared" si="44"/>
        <v>0</v>
      </c>
      <c r="AH24" s="122">
        <f t="shared" si="44"/>
        <v>338</v>
      </c>
      <c r="AI24" s="122">
        <f t="shared" si="44"/>
        <v>-313</v>
      </c>
      <c r="AJ24" s="123">
        <f t="shared" si="44"/>
        <v>0</v>
      </c>
      <c r="AK24" s="124">
        <f t="shared" si="44"/>
        <v>1967</v>
      </c>
      <c r="AL24" s="125">
        <f t="shared" si="44"/>
        <v>38</v>
      </c>
      <c r="AM24" s="121">
        <f t="shared" si="44"/>
        <v>95</v>
      </c>
      <c r="AN24" s="122">
        <f t="shared" si="44"/>
        <v>0</v>
      </c>
      <c r="AO24" s="123">
        <f t="shared" si="44"/>
        <v>51</v>
      </c>
      <c r="AP24" s="124">
        <f t="shared" si="44"/>
        <v>2113</v>
      </c>
      <c r="AQ24" s="108"/>
    </row>
    <row r="25" spans="1:43" ht="12.75" customHeight="1" x14ac:dyDescent="0.15">
      <c r="A25" s="96"/>
      <c r="B25" s="109" t="s">
        <v>77</v>
      </c>
      <c r="C25" s="110">
        <v>1425</v>
      </c>
      <c r="D25" s="181">
        <v>22</v>
      </c>
      <c r="E25" s="182">
        <v>0</v>
      </c>
      <c r="F25" s="182">
        <v>10</v>
      </c>
      <c r="G25" s="111">
        <f t="shared" si="41"/>
        <v>12</v>
      </c>
      <c r="H25" s="183">
        <v>0</v>
      </c>
      <c r="I25" s="112">
        <f t="shared" si="42"/>
        <v>1437</v>
      </c>
      <c r="J25" s="185">
        <v>0</v>
      </c>
      <c r="K25" s="181">
        <v>7</v>
      </c>
      <c r="L25" s="182">
        <v>0</v>
      </c>
      <c r="M25" s="183">
        <v>114</v>
      </c>
      <c r="N25" s="120">
        <f t="shared" si="43"/>
        <v>1558</v>
      </c>
      <c r="O25" s="166"/>
      <c r="P25" s="102" t="s">
        <v>78</v>
      </c>
      <c r="Q25" s="103">
        <f t="shared" ref="Q25:AB25" si="45">SUM(Q26:Q27)</f>
        <v>656</v>
      </c>
      <c r="R25" s="104">
        <f t="shared" si="45"/>
        <v>13</v>
      </c>
      <c r="S25" s="99">
        <f t="shared" si="45"/>
        <v>0</v>
      </c>
      <c r="T25" s="99">
        <f t="shared" si="45"/>
        <v>21</v>
      </c>
      <c r="U25" s="99">
        <f t="shared" si="45"/>
        <v>-8</v>
      </c>
      <c r="V25" s="100">
        <f t="shared" si="45"/>
        <v>0</v>
      </c>
      <c r="W25" s="101">
        <f t="shared" si="45"/>
        <v>648</v>
      </c>
      <c r="X25" s="117">
        <f t="shared" si="45"/>
        <v>2</v>
      </c>
      <c r="Y25" s="98">
        <f t="shared" si="45"/>
        <v>0</v>
      </c>
      <c r="Z25" s="99">
        <f t="shared" si="45"/>
        <v>0</v>
      </c>
      <c r="AA25" s="100">
        <f t="shared" si="45"/>
        <v>0</v>
      </c>
      <c r="AB25" s="97">
        <f t="shared" si="45"/>
        <v>648</v>
      </c>
      <c r="AC25" s="166"/>
      <c r="AD25" s="109" t="s">
        <v>79</v>
      </c>
      <c r="AE25" s="110">
        <v>328</v>
      </c>
      <c r="AF25" s="181">
        <v>6</v>
      </c>
      <c r="AG25" s="182">
        <v>0</v>
      </c>
      <c r="AH25" s="182">
        <v>0</v>
      </c>
      <c r="AI25" s="111">
        <f t="shared" ref="AI25:AI28" si="46">AF25+AG25-AH25</f>
        <v>6</v>
      </c>
      <c r="AJ25" s="183">
        <v>0</v>
      </c>
      <c r="AK25" s="112">
        <f t="shared" ref="AK25:AK28" si="47">AE25+AI25+AJ25</f>
        <v>334</v>
      </c>
      <c r="AL25" s="185">
        <v>0</v>
      </c>
      <c r="AM25" s="181">
        <v>0</v>
      </c>
      <c r="AN25" s="182">
        <v>0</v>
      </c>
      <c r="AO25" s="183">
        <v>0</v>
      </c>
      <c r="AP25" s="112">
        <f t="shared" ref="AP25:AP28" si="48">AK25+SUM(AM25:AO25)</f>
        <v>334</v>
      </c>
    </row>
    <row r="26" spans="1:43" ht="12.75" customHeight="1" x14ac:dyDescent="0.15">
      <c r="A26" s="96"/>
      <c r="B26" s="105" t="s">
        <v>80</v>
      </c>
      <c r="C26" s="98">
        <f>SUM(C27:C28)</f>
        <v>696</v>
      </c>
      <c r="D26" s="98">
        <f t="shared" ref="D26:N26" si="49">SUM(D27:D28)</f>
        <v>17</v>
      </c>
      <c r="E26" s="99">
        <f t="shared" si="49"/>
        <v>0</v>
      </c>
      <c r="F26" s="99">
        <f t="shared" si="49"/>
        <v>13</v>
      </c>
      <c r="G26" s="99">
        <f t="shared" si="49"/>
        <v>4</v>
      </c>
      <c r="H26" s="100">
        <f t="shared" si="49"/>
        <v>-4</v>
      </c>
      <c r="I26" s="101">
        <f t="shared" si="49"/>
        <v>696</v>
      </c>
      <c r="J26" s="117">
        <f t="shared" si="49"/>
        <v>4</v>
      </c>
      <c r="K26" s="98">
        <f t="shared" si="49"/>
        <v>3</v>
      </c>
      <c r="L26" s="99">
        <f t="shared" si="49"/>
        <v>0</v>
      </c>
      <c r="M26" s="100">
        <f t="shared" si="49"/>
        <v>18</v>
      </c>
      <c r="N26" s="97">
        <f t="shared" si="49"/>
        <v>717</v>
      </c>
      <c r="O26" s="166"/>
      <c r="P26" s="113" t="s">
        <v>81</v>
      </c>
      <c r="Q26" s="114">
        <v>19</v>
      </c>
      <c r="R26" s="195">
        <v>1</v>
      </c>
      <c r="S26" s="182">
        <v>0</v>
      </c>
      <c r="T26" s="182">
        <v>0</v>
      </c>
      <c r="U26" s="111">
        <f t="shared" ref="U26:U27" si="50">R26+S26-T26</f>
        <v>1</v>
      </c>
      <c r="V26" s="183">
        <v>0</v>
      </c>
      <c r="W26" s="112">
        <f t="shared" ref="W26:W27" si="51">Q26+U26+V26</f>
        <v>20</v>
      </c>
      <c r="X26" s="185">
        <v>0</v>
      </c>
      <c r="Y26" s="181">
        <v>0</v>
      </c>
      <c r="Z26" s="182">
        <v>0</v>
      </c>
      <c r="AA26" s="183">
        <v>0</v>
      </c>
      <c r="AB26" s="120">
        <f t="shared" ref="AB26:AB27" si="52">W26+SUM(Y26:AA26)</f>
        <v>20</v>
      </c>
      <c r="AC26" s="166"/>
      <c r="AD26" s="109" t="s">
        <v>82</v>
      </c>
      <c r="AE26" s="110">
        <v>460</v>
      </c>
      <c r="AF26" s="181">
        <v>1</v>
      </c>
      <c r="AG26" s="182">
        <v>0</v>
      </c>
      <c r="AH26" s="182">
        <v>329</v>
      </c>
      <c r="AI26" s="111">
        <f t="shared" si="46"/>
        <v>-328</v>
      </c>
      <c r="AJ26" s="183">
        <v>0</v>
      </c>
      <c r="AK26" s="112">
        <f t="shared" si="47"/>
        <v>132</v>
      </c>
      <c r="AL26" s="185">
        <v>0</v>
      </c>
      <c r="AM26" s="181">
        <v>0</v>
      </c>
      <c r="AN26" s="182">
        <v>0</v>
      </c>
      <c r="AO26" s="183">
        <v>0</v>
      </c>
      <c r="AP26" s="112">
        <f t="shared" si="48"/>
        <v>132</v>
      </c>
    </row>
    <row r="27" spans="1:43" ht="12.75" customHeight="1" x14ac:dyDescent="0.15">
      <c r="A27" s="96"/>
      <c r="B27" s="109" t="s">
        <v>83</v>
      </c>
      <c r="C27" s="110">
        <v>119</v>
      </c>
      <c r="D27" s="181">
        <v>6</v>
      </c>
      <c r="E27" s="182">
        <v>0</v>
      </c>
      <c r="F27" s="182">
        <v>0</v>
      </c>
      <c r="G27" s="111">
        <f t="shared" ref="G27:G28" si="53">D27+E27-F27</f>
        <v>6</v>
      </c>
      <c r="H27" s="183">
        <v>0</v>
      </c>
      <c r="I27" s="112">
        <f t="shared" ref="I27:I28" si="54">C27+G27+H27</f>
        <v>125</v>
      </c>
      <c r="J27" s="185">
        <v>0</v>
      </c>
      <c r="K27" s="181">
        <v>1</v>
      </c>
      <c r="L27" s="182">
        <v>0</v>
      </c>
      <c r="M27" s="183">
        <v>0</v>
      </c>
      <c r="N27" s="120">
        <f t="shared" ref="N27:N28" si="55">I27+SUM(K27:M27)</f>
        <v>126</v>
      </c>
      <c r="O27" s="166"/>
      <c r="P27" s="119" t="s">
        <v>84</v>
      </c>
      <c r="Q27" s="116">
        <v>637</v>
      </c>
      <c r="R27" s="195">
        <v>12</v>
      </c>
      <c r="S27" s="182">
        <v>0</v>
      </c>
      <c r="T27" s="182">
        <v>21</v>
      </c>
      <c r="U27" s="111">
        <f t="shared" si="50"/>
        <v>-9</v>
      </c>
      <c r="V27" s="183">
        <v>0</v>
      </c>
      <c r="W27" s="112">
        <f t="shared" si="51"/>
        <v>628</v>
      </c>
      <c r="X27" s="185">
        <v>2</v>
      </c>
      <c r="Y27" s="181">
        <v>0</v>
      </c>
      <c r="Z27" s="182">
        <v>0</v>
      </c>
      <c r="AA27" s="183">
        <v>0</v>
      </c>
      <c r="AB27" s="120">
        <f t="shared" si="52"/>
        <v>628</v>
      </c>
      <c r="AC27" s="166"/>
      <c r="AD27" s="109" t="s">
        <v>85</v>
      </c>
      <c r="AE27" s="110">
        <v>607</v>
      </c>
      <c r="AF27" s="181">
        <v>10</v>
      </c>
      <c r="AG27" s="182">
        <v>0</v>
      </c>
      <c r="AH27" s="182">
        <v>0</v>
      </c>
      <c r="AI27" s="111">
        <f t="shared" si="46"/>
        <v>10</v>
      </c>
      <c r="AJ27" s="183">
        <v>0</v>
      </c>
      <c r="AK27" s="112">
        <f t="shared" si="47"/>
        <v>617</v>
      </c>
      <c r="AL27" s="185">
        <v>37</v>
      </c>
      <c r="AM27" s="181">
        <v>0</v>
      </c>
      <c r="AN27" s="182">
        <v>0</v>
      </c>
      <c r="AO27" s="183">
        <v>0</v>
      </c>
      <c r="AP27" s="112">
        <f t="shared" si="48"/>
        <v>617</v>
      </c>
    </row>
    <row r="28" spans="1:43" ht="12.75" customHeight="1" x14ac:dyDescent="0.15">
      <c r="A28" s="96"/>
      <c r="B28" s="109" t="s">
        <v>86</v>
      </c>
      <c r="C28" s="110">
        <v>577</v>
      </c>
      <c r="D28" s="181">
        <v>11</v>
      </c>
      <c r="E28" s="182">
        <v>0</v>
      </c>
      <c r="F28" s="182">
        <v>13</v>
      </c>
      <c r="G28" s="111">
        <f t="shared" si="53"/>
        <v>-2</v>
      </c>
      <c r="H28" s="183">
        <v>-4</v>
      </c>
      <c r="I28" s="112">
        <f t="shared" si="54"/>
        <v>571</v>
      </c>
      <c r="J28" s="185">
        <v>4</v>
      </c>
      <c r="K28" s="181">
        <v>2</v>
      </c>
      <c r="L28" s="182">
        <v>0</v>
      </c>
      <c r="M28" s="183">
        <v>18</v>
      </c>
      <c r="N28" s="120">
        <f t="shared" si="55"/>
        <v>591</v>
      </c>
      <c r="O28" s="166"/>
      <c r="P28" s="102" t="s">
        <v>87</v>
      </c>
      <c r="Q28" s="103">
        <f t="shared" ref="Q28:AB28" si="56">SUM(Q29:Q31)</f>
        <v>1223</v>
      </c>
      <c r="R28" s="104">
        <f t="shared" si="56"/>
        <v>27</v>
      </c>
      <c r="S28" s="99">
        <f t="shared" si="56"/>
        <v>0</v>
      </c>
      <c r="T28" s="99">
        <f t="shared" si="56"/>
        <v>3</v>
      </c>
      <c r="U28" s="99">
        <f t="shared" si="56"/>
        <v>24</v>
      </c>
      <c r="V28" s="100">
        <f t="shared" si="56"/>
        <v>-3</v>
      </c>
      <c r="W28" s="101">
        <f t="shared" si="56"/>
        <v>1244</v>
      </c>
      <c r="X28" s="117">
        <f t="shared" si="56"/>
        <v>0</v>
      </c>
      <c r="Y28" s="98">
        <f t="shared" si="56"/>
        <v>0</v>
      </c>
      <c r="Z28" s="99">
        <f t="shared" si="56"/>
        <v>0</v>
      </c>
      <c r="AA28" s="100">
        <f t="shared" si="56"/>
        <v>103</v>
      </c>
      <c r="AB28" s="97">
        <f t="shared" si="56"/>
        <v>1347</v>
      </c>
      <c r="AC28" s="166"/>
      <c r="AD28" s="109" t="s">
        <v>88</v>
      </c>
      <c r="AE28" s="110">
        <v>885</v>
      </c>
      <c r="AF28" s="181">
        <v>8</v>
      </c>
      <c r="AG28" s="182">
        <v>0</v>
      </c>
      <c r="AH28" s="182">
        <v>9</v>
      </c>
      <c r="AI28" s="111">
        <f t="shared" si="46"/>
        <v>-1</v>
      </c>
      <c r="AJ28" s="183">
        <v>0</v>
      </c>
      <c r="AK28" s="112">
        <f t="shared" si="47"/>
        <v>884</v>
      </c>
      <c r="AL28" s="185">
        <v>1</v>
      </c>
      <c r="AM28" s="181">
        <v>95</v>
      </c>
      <c r="AN28" s="182">
        <v>0</v>
      </c>
      <c r="AO28" s="183">
        <v>51</v>
      </c>
      <c r="AP28" s="112">
        <f t="shared" si="48"/>
        <v>1030</v>
      </c>
    </row>
    <row r="29" spans="1:43" ht="12.75" customHeight="1" x14ac:dyDescent="0.15">
      <c r="A29" s="96"/>
      <c r="B29" s="105" t="s">
        <v>89</v>
      </c>
      <c r="C29" s="98">
        <f t="shared" ref="C29:N29" si="57">SUM(C30:C31)</f>
        <v>524</v>
      </c>
      <c r="D29" s="98">
        <f t="shared" si="57"/>
        <v>6</v>
      </c>
      <c r="E29" s="99">
        <f t="shared" si="57"/>
        <v>0</v>
      </c>
      <c r="F29" s="99">
        <f t="shared" si="57"/>
        <v>2</v>
      </c>
      <c r="G29" s="99">
        <f t="shared" si="57"/>
        <v>4</v>
      </c>
      <c r="H29" s="100">
        <f t="shared" si="57"/>
        <v>-5</v>
      </c>
      <c r="I29" s="101">
        <f t="shared" si="57"/>
        <v>523</v>
      </c>
      <c r="J29" s="117">
        <f t="shared" si="57"/>
        <v>0</v>
      </c>
      <c r="K29" s="98">
        <f t="shared" si="57"/>
        <v>40</v>
      </c>
      <c r="L29" s="99">
        <f t="shared" si="57"/>
        <v>0</v>
      </c>
      <c r="M29" s="100">
        <f>SUM(M30:M31)</f>
        <v>0</v>
      </c>
      <c r="N29" s="97">
        <f t="shared" si="57"/>
        <v>563</v>
      </c>
      <c r="O29" s="166"/>
      <c r="P29" s="113" t="s">
        <v>90</v>
      </c>
      <c r="Q29" s="114">
        <v>168</v>
      </c>
      <c r="R29" s="195">
        <v>0</v>
      </c>
      <c r="S29" s="182">
        <v>0</v>
      </c>
      <c r="T29" s="182">
        <v>0</v>
      </c>
      <c r="U29" s="111">
        <f t="shared" ref="U29:U31" si="58">R29+S29-T29</f>
        <v>0</v>
      </c>
      <c r="V29" s="183">
        <v>0</v>
      </c>
      <c r="W29" s="112">
        <f t="shared" ref="W29:W31" si="59">Q29+U29+V29</f>
        <v>168</v>
      </c>
      <c r="X29" s="185">
        <v>0</v>
      </c>
      <c r="Y29" s="181">
        <v>0</v>
      </c>
      <c r="Z29" s="182">
        <v>0</v>
      </c>
      <c r="AA29" s="183">
        <v>0</v>
      </c>
      <c r="AB29" s="120">
        <f t="shared" ref="AB29:AB31" si="60">W29+SUM(Y29:AA29)</f>
        <v>168</v>
      </c>
      <c r="AC29" s="166"/>
      <c r="AD29" s="105" t="s">
        <v>91</v>
      </c>
      <c r="AE29" s="98">
        <f>SUM(AE30:AE31)</f>
        <v>1589</v>
      </c>
      <c r="AF29" s="98">
        <f t="shared" ref="AF29:AP29" si="61">SUM(AF30:AF31)</f>
        <v>12</v>
      </c>
      <c r="AG29" s="99">
        <f t="shared" si="61"/>
        <v>0</v>
      </c>
      <c r="AH29" s="99">
        <f t="shared" si="61"/>
        <v>9</v>
      </c>
      <c r="AI29" s="99">
        <f t="shared" si="61"/>
        <v>3</v>
      </c>
      <c r="AJ29" s="100">
        <f t="shared" si="61"/>
        <v>0</v>
      </c>
      <c r="AK29" s="106">
        <f t="shared" si="61"/>
        <v>1592</v>
      </c>
      <c r="AL29" s="107">
        <f t="shared" si="61"/>
        <v>2</v>
      </c>
      <c r="AM29" s="98">
        <f t="shared" si="61"/>
        <v>26</v>
      </c>
      <c r="AN29" s="99">
        <f t="shared" si="61"/>
        <v>0</v>
      </c>
      <c r="AO29" s="100">
        <f t="shared" si="61"/>
        <v>52</v>
      </c>
      <c r="AP29" s="106">
        <f t="shared" si="61"/>
        <v>1670</v>
      </c>
      <c r="AQ29" s="108"/>
    </row>
    <row r="30" spans="1:43" ht="12.75" customHeight="1" x14ac:dyDescent="0.15">
      <c r="A30" s="96"/>
      <c r="B30" s="109" t="s">
        <v>92</v>
      </c>
      <c r="C30" s="110">
        <v>39</v>
      </c>
      <c r="D30" s="181">
        <v>0</v>
      </c>
      <c r="E30" s="182">
        <v>0</v>
      </c>
      <c r="F30" s="182">
        <v>0</v>
      </c>
      <c r="G30" s="111">
        <f t="shared" ref="G30:G31" si="62">D30+E30-F30</f>
        <v>0</v>
      </c>
      <c r="H30" s="183">
        <v>0</v>
      </c>
      <c r="I30" s="112">
        <f t="shared" ref="I30:I31" si="63">C30+G30+H30</f>
        <v>39</v>
      </c>
      <c r="J30" s="185">
        <v>0</v>
      </c>
      <c r="K30" s="181">
        <v>1</v>
      </c>
      <c r="L30" s="182">
        <v>0</v>
      </c>
      <c r="M30" s="183">
        <v>0</v>
      </c>
      <c r="N30" s="120">
        <f t="shared" ref="N30:N31" si="64">I30+SUM(K30:M30)</f>
        <v>40</v>
      </c>
      <c r="O30" s="166"/>
      <c r="P30" s="113" t="s">
        <v>93</v>
      </c>
      <c r="Q30" s="114">
        <v>59</v>
      </c>
      <c r="R30" s="195">
        <v>0</v>
      </c>
      <c r="S30" s="182">
        <v>0</v>
      </c>
      <c r="T30" s="182">
        <v>0</v>
      </c>
      <c r="U30" s="111">
        <f t="shared" si="58"/>
        <v>0</v>
      </c>
      <c r="V30" s="183">
        <v>0</v>
      </c>
      <c r="W30" s="112">
        <f t="shared" si="59"/>
        <v>59</v>
      </c>
      <c r="X30" s="185">
        <v>0</v>
      </c>
      <c r="Y30" s="181">
        <v>0</v>
      </c>
      <c r="Z30" s="182">
        <v>0</v>
      </c>
      <c r="AA30" s="183">
        <v>0</v>
      </c>
      <c r="AB30" s="120">
        <f t="shared" si="60"/>
        <v>59</v>
      </c>
      <c r="AC30" s="166"/>
      <c r="AD30" s="109" t="s">
        <v>94</v>
      </c>
      <c r="AE30" s="110">
        <v>146</v>
      </c>
      <c r="AF30" s="181">
        <v>1</v>
      </c>
      <c r="AG30" s="182">
        <v>0</v>
      </c>
      <c r="AH30" s="182">
        <v>0</v>
      </c>
      <c r="AI30" s="111">
        <f t="shared" ref="AI30:AI31" si="65">AF30+AG30-AH30</f>
        <v>1</v>
      </c>
      <c r="AJ30" s="183">
        <v>0</v>
      </c>
      <c r="AK30" s="112">
        <f t="shared" ref="AK30:AK31" si="66">AE30+AI30+AJ30</f>
        <v>147</v>
      </c>
      <c r="AL30" s="185">
        <v>0</v>
      </c>
      <c r="AM30" s="181">
        <v>0</v>
      </c>
      <c r="AN30" s="182">
        <v>0</v>
      </c>
      <c r="AO30" s="183">
        <v>0</v>
      </c>
      <c r="AP30" s="112">
        <f t="shared" ref="AP30:AP31" si="67">AK30+SUM(AM30:AO30)</f>
        <v>147</v>
      </c>
    </row>
    <row r="31" spans="1:43" ht="12.75" customHeight="1" x14ac:dyDescent="0.15">
      <c r="A31" s="96"/>
      <c r="B31" s="109" t="s">
        <v>95</v>
      </c>
      <c r="C31" s="110">
        <v>485</v>
      </c>
      <c r="D31" s="181">
        <v>6</v>
      </c>
      <c r="E31" s="182">
        <v>0</v>
      </c>
      <c r="F31" s="182">
        <v>2</v>
      </c>
      <c r="G31" s="111">
        <f t="shared" si="62"/>
        <v>4</v>
      </c>
      <c r="H31" s="183">
        <v>-5</v>
      </c>
      <c r="I31" s="112">
        <f t="shared" si="63"/>
        <v>484</v>
      </c>
      <c r="J31" s="185">
        <v>0</v>
      </c>
      <c r="K31" s="181">
        <v>39</v>
      </c>
      <c r="L31" s="182">
        <v>0</v>
      </c>
      <c r="M31" s="183">
        <v>0</v>
      </c>
      <c r="N31" s="120">
        <f t="shared" si="64"/>
        <v>523</v>
      </c>
      <c r="O31" s="166"/>
      <c r="P31" s="119" t="s">
        <v>96</v>
      </c>
      <c r="Q31" s="116">
        <v>996</v>
      </c>
      <c r="R31" s="195">
        <v>27</v>
      </c>
      <c r="S31" s="182">
        <v>0</v>
      </c>
      <c r="T31" s="182">
        <v>3</v>
      </c>
      <c r="U31" s="111">
        <f t="shared" si="58"/>
        <v>24</v>
      </c>
      <c r="V31" s="183">
        <v>-3</v>
      </c>
      <c r="W31" s="112">
        <f t="shared" si="59"/>
        <v>1017</v>
      </c>
      <c r="X31" s="185">
        <v>0</v>
      </c>
      <c r="Y31" s="181">
        <v>0</v>
      </c>
      <c r="Z31" s="182">
        <v>0</v>
      </c>
      <c r="AA31" s="183">
        <v>103</v>
      </c>
      <c r="AB31" s="120">
        <f t="shared" si="60"/>
        <v>1120</v>
      </c>
      <c r="AC31" s="166"/>
      <c r="AD31" s="109" t="s">
        <v>97</v>
      </c>
      <c r="AE31" s="110">
        <v>1443</v>
      </c>
      <c r="AF31" s="181">
        <v>11</v>
      </c>
      <c r="AG31" s="182">
        <v>0</v>
      </c>
      <c r="AH31" s="182">
        <v>9</v>
      </c>
      <c r="AI31" s="111">
        <f t="shared" si="65"/>
        <v>2</v>
      </c>
      <c r="AJ31" s="183">
        <v>0</v>
      </c>
      <c r="AK31" s="112">
        <f t="shared" si="66"/>
        <v>1445</v>
      </c>
      <c r="AL31" s="185">
        <v>2</v>
      </c>
      <c r="AM31" s="181">
        <v>26</v>
      </c>
      <c r="AN31" s="182">
        <v>0</v>
      </c>
      <c r="AO31" s="183">
        <v>52</v>
      </c>
      <c r="AP31" s="112">
        <f t="shared" si="67"/>
        <v>1523</v>
      </c>
    </row>
    <row r="32" spans="1:43" ht="12.75" customHeight="1" x14ac:dyDescent="0.15">
      <c r="A32" s="96"/>
      <c r="B32" s="105" t="s">
        <v>98</v>
      </c>
      <c r="C32" s="98">
        <f t="shared" ref="C32:N32" si="68">SUM(C33:C34)</f>
        <v>636</v>
      </c>
      <c r="D32" s="98">
        <f t="shared" si="68"/>
        <v>10</v>
      </c>
      <c r="E32" s="99">
        <f t="shared" si="68"/>
        <v>0</v>
      </c>
      <c r="F32" s="99">
        <f t="shared" si="68"/>
        <v>15</v>
      </c>
      <c r="G32" s="99">
        <f t="shared" si="68"/>
        <v>-5</v>
      </c>
      <c r="H32" s="100">
        <f t="shared" si="68"/>
        <v>0</v>
      </c>
      <c r="I32" s="101">
        <f t="shared" si="68"/>
        <v>631</v>
      </c>
      <c r="J32" s="117">
        <f t="shared" si="68"/>
        <v>1</v>
      </c>
      <c r="K32" s="98">
        <f t="shared" si="68"/>
        <v>9</v>
      </c>
      <c r="L32" s="99">
        <f t="shared" si="68"/>
        <v>0</v>
      </c>
      <c r="M32" s="100">
        <f t="shared" si="68"/>
        <v>12</v>
      </c>
      <c r="N32" s="97">
        <f t="shared" si="68"/>
        <v>652</v>
      </c>
      <c r="O32" s="166"/>
      <c r="P32" s="102" t="s">
        <v>99</v>
      </c>
      <c r="Q32" s="103">
        <f t="shared" ref="Q32:AB32" si="69">SUM(Q33:Q34)</f>
        <v>935</v>
      </c>
      <c r="R32" s="104">
        <f t="shared" si="69"/>
        <v>19</v>
      </c>
      <c r="S32" s="99">
        <f t="shared" si="69"/>
        <v>0</v>
      </c>
      <c r="T32" s="99">
        <f t="shared" si="69"/>
        <v>16</v>
      </c>
      <c r="U32" s="99">
        <f t="shared" si="69"/>
        <v>3</v>
      </c>
      <c r="V32" s="100">
        <f t="shared" si="69"/>
        <v>25</v>
      </c>
      <c r="W32" s="101">
        <f t="shared" si="69"/>
        <v>963</v>
      </c>
      <c r="X32" s="117">
        <f t="shared" si="69"/>
        <v>2</v>
      </c>
      <c r="Y32" s="98">
        <f t="shared" si="69"/>
        <v>0</v>
      </c>
      <c r="Z32" s="99">
        <f t="shared" si="69"/>
        <v>0</v>
      </c>
      <c r="AA32" s="100">
        <f t="shared" si="69"/>
        <v>6</v>
      </c>
      <c r="AB32" s="97">
        <f t="shared" si="69"/>
        <v>969</v>
      </c>
      <c r="AC32" s="166"/>
      <c r="AD32" s="105" t="s">
        <v>100</v>
      </c>
      <c r="AE32" s="107">
        <f t="shared" ref="AE32:AL32" si="70">SUM(AE33)</f>
        <v>670</v>
      </c>
      <c r="AF32" s="98">
        <f t="shared" si="70"/>
        <v>19</v>
      </c>
      <c r="AG32" s="99">
        <f t="shared" si="70"/>
        <v>0</v>
      </c>
      <c r="AH32" s="99">
        <f t="shared" si="70"/>
        <v>7</v>
      </c>
      <c r="AI32" s="99">
        <f t="shared" si="70"/>
        <v>12</v>
      </c>
      <c r="AJ32" s="100">
        <f t="shared" si="70"/>
        <v>0</v>
      </c>
      <c r="AK32" s="101">
        <f t="shared" si="70"/>
        <v>682</v>
      </c>
      <c r="AL32" s="101">
        <f t="shared" si="70"/>
        <v>5</v>
      </c>
      <c r="AM32" s="98">
        <f>SUM(AM33)</f>
        <v>115</v>
      </c>
      <c r="AN32" s="99">
        <f>SUM(AN33)</f>
        <v>0</v>
      </c>
      <c r="AO32" s="100">
        <f>SUM(AO33)</f>
        <v>47</v>
      </c>
      <c r="AP32" s="101">
        <f>SUM(AP33)</f>
        <v>844</v>
      </c>
      <c r="AQ32" s="108"/>
    </row>
    <row r="33" spans="1:43" ht="12.75" customHeight="1" x14ac:dyDescent="0.15">
      <c r="A33" s="96"/>
      <c r="B33" s="109" t="s">
        <v>101</v>
      </c>
      <c r="C33" s="110">
        <v>40</v>
      </c>
      <c r="D33" s="181">
        <v>4</v>
      </c>
      <c r="E33" s="182">
        <v>0</v>
      </c>
      <c r="F33" s="182">
        <v>2</v>
      </c>
      <c r="G33" s="111">
        <f t="shared" ref="G33:G34" si="71">D33+E33-F33</f>
        <v>2</v>
      </c>
      <c r="H33" s="183">
        <v>0</v>
      </c>
      <c r="I33" s="112">
        <f t="shared" ref="I33:I34" si="72">C33+G33+H33</f>
        <v>42</v>
      </c>
      <c r="J33" s="185">
        <v>0</v>
      </c>
      <c r="K33" s="181">
        <v>0</v>
      </c>
      <c r="L33" s="182">
        <v>0</v>
      </c>
      <c r="M33" s="183">
        <v>0</v>
      </c>
      <c r="N33" s="120">
        <f t="shared" ref="N33:N34" si="73">I33+SUM(K33:M33)</f>
        <v>42</v>
      </c>
      <c r="O33" s="166"/>
      <c r="P33" s="113" t="s">
        <v>102</v>
      </c>
      <c r="Q33" s="114">
        <v>71</v>
      </c>
      <c r="R33" s="195">
        <v>1</v>
      </c>
      <c r="S33" s="182">
        <v>0</v>
      </c>
      <c r="T33" s="182">
        <v>10</v>
      </c>
      <c r="U33" s="111">
        <f t="shared" ref="U33:U34" si="74">R33+S33-T33</f>
        <v>-9</v>
      </c>
      <c r="V33" s="183">
        <v>0</v>
      </c>
      <c r="W33" s="112">
        <f t="shared" ref="W33:W34" si="75">Q33+U33+V33</f>
        <v>62</v>
      </c>
      <c r="X33" s="185">
        <v>0</v>
      </c>
      <c r="Y33" s="181">
        <v>0</v>
      </c>
      <c r="Z33" s="182">
        <v>0</v>
      </c>
      <c r="AA33" s="183">
        <v>0</v>
      </c>
      <c r="AB33" s="120">
        <f t="shared" ref="AB33:AB34" si="76">W33+SUM(Y33:AA33)</f>
        <v>62</v>
      </c>
      <c r="AC33" s="166"/>
      <c r="AD33" s="109" t="s">
        <v>247</v>
      </c>
      <c r="AE33" s="110">
        <v>670</v>
      </c>
      <c r="AF33" s="181">
        <v>19</v>
      </c>
      <c r="AG33" s="182">
        <v>0</v>
      </c>
      <c r="AH33" s="182">
        <v>7</v>
      </c>
      <c r="AI33" s="111">
        <f>AF33+AG33-AH33</f>
        <v>12</v>
      </c>
      <c r="AJ33" s="183">
        <v>0</v>
      </c>
      <c r="AK33" s="112">
        <f t="shared" ref="AK33" si="77">AE33+AI33+AJ33</f>
        <v>682</v>
      </c>
      <c r="AL33" s="185">
        <v>5</v>
      </c>
      <c r="AM33" s="181">
        <v>115</v>
      </c>
      <c r="AN33" s="182">
        <v>0</v>
      </c>
      <c r="AO33" s="183">
        <v>47</v>
      </c>
      <c r="AP33" s="112">
        <f>AK33+SUM(AM33:AO33)</f>
        <v>844</v>
      </c>
      <c r="AQ33" s="2" t="s">
        <v>255</v>
      </c>
    </row>
    <row r="34" spans="1:43" ht="12.75" customHeight="1" x14ac:dyDescent="0.15">
      <c r="A34" s="96"/>
      <c r="B34" s="109" t="s">
        <v>103</v>
      </c>
      <c r="C34" s="110">
        <v>596</v>
      </c>
      <c r="D34" s="181">
        <v>6</v>
      </c>
      <c r="E34" s="182">
        <v>0</v>
      </c>
      <c r="F34" s="182">
        <v>13</v>
      </c>
      <c r="G34" s="111">
        <f t="shared" si="71"/>
        <v>-7</v>
      </c>
      <c r="H34" s="183">
        <v>0</v>
      </c>
      <c r="I34" s="112">
        <f t="shared" si="72"/>
        <v>589</v>
      </c>
      <c r="J34" s="185">
        <v>1</v>
      </c>
      <c r="K34" s="181">
        <v>9</v>
      </c>
      <c r="L34" s="182">
        <v>0</v>
      </c>
      <c r="M34" s="183">
        <v>12</v>
      </c>
      <c r="N34" s="120">
        <f t="shared" si="73"/>
        <v>610</v>
      </c>
      <c r="O34" s="166"/>
      <c r="P34" s="119" t="s">
        <v>104</v>
      </c>
      <c r="Q34" s="116">
        <v>864</v>
      </c>
      <c r="R34" s="195">
        <v>18</v>
      </c>
      <c r="S34" s="182">
        <v>0</v>
      </c>
      <c r="T34" s="182">
        <v>6</v>
      </c>
      <c r="U34" s="111">
        <f t="shared" si="74"/>
        <v>12</v>
      </c>
      <c r="V34" s="183">
        <v>25</v>
      </c>
      <c r="W34" s="112">
        <f t="shared" si="75"/>
        <v>901</v>
      </c>
      <c r="X34" s="185">
        <v>2</v>
      </c>
      <c r="Y34" s="181">
        <v>0</v>
      </c>
      <c r="Z34" s="182">
        <v>0</v>
      </c>
      <c r="AA34" s="183">
        <v>6</v>
      </c>
      <c r="AB34" s="120">
        <f t="shared" si="76"/>
        <v>907</v>
      </c>
      <c r="AC34" s="166"/>
      <c r="AD34" s="105" t="s">
        <v>105</v>
      </c>
      <c r="AE34" s="98">
        <f t="shared" ref="AE34:AP34" si="78">SUM(AE35:AE36)</f>
        <v>961</v>
      </c>
      <c r="AF34" s="98">
        <f t="shared" si="78"/>
        <v>18</v>
      </c>
      <c r="AG34" s="99">
        <f t="shared" si="78"/>
        <v>0</v>
      </c>
      <c r="AH34" s="99">
        <f t="shared" si="78"/>
        <v>66</v>
      </c>
      <c r="AI34" s="99">
        <f t="shared" si="78"/>
        <v>-48</v>
      </c>
      <c r="AJ34" s="126">
        <f t="shared" si="78"/>
        <v>3</v>
      </c>
      <c r="AK34" s="127">
        <f t="shared" si="78"/>
        <v>916</v>
      </c>
      <c r="AL34" s="128">
        <f t="shared" si="78"/>
        <v>16</v>
      </c>
      <c r="AM34" s="129">
        <f t="shared" si="78"/>
        <v>5</v>
      </c>
      <c r="AN34" s="130">
        <f t="shared" si="78"/>
        <v>0</v>
      </c>
      <c r="AO34" s="126">
        <f t="shared" si="78"/>
        <v>0</v>
      </c>
      <c r="AP34" s="127">
        <f t="shared" si="78"/>
        <v>921</v>
      </c>
      <c r="AQ34" s="108"/>
    </row>
    <row r="35" spans="1:43" ht="12.75" customHeight="1" x14ac:dyDescent="0.15">
      <c r="A35" s="96"/>
      <c r="B35" s="105" t="s">
        <v>106</v>
      </c>
      <c r="C35" s="98">
        <f>SUM(C36:C39)</f>
        <v>2175</v>
      </c>
      <c r="D35" s="98">
        <f>SUM(D36:D39)</f>
        <v>37</v>
      </c>
      <c r="E35" s="99">
        <f>SUM(E36:E39)</f>
        <v>0</v>
      </c>
      <c r="F35" s="99">
        <f t="shared" ref="F35:N35" si="79">SUM(F36:F39)</f>
        <v>192</v>
      </c>
      <c r="G35" s="99">
        <f t="shared" si="79"/>
        <v>-155</v>
      </c>
      <c r="H35" s="100">
        <f t="shared" si="79"/>
        <v>-30</v>
      </c>
      <c r="I35" s="101">
        <f t="shared" si="79"/>
        <v>1990</v>
      </c>
      <c r="J35" s="101">
        <f t="shared" si="79"/>
        <v>3</v>
      </c>
      <c r="K35" s="98">
        <f t="shared" si="79"/>
        <v>141</v>
      </c>
      <c r="L35" s="99">
        <f t="shared" si="79"/>
        <v>0</v>
      </c>
      <c r="M35" s="100">
        <f t="shared" si="79"/>
        <v>46</v>
      </c>
      <c r="N35" s="97">
        <f t="shared" si="79"/>
        <v>2177</v>
      </c>
      <c r="O35" s="166"/>
      <c r="P35" s="102" t="s">
        <v>107</v>
      </c>
      <c r="Q35" s="103">
        <f>SUM(Q36:Q40)</f>
        <v>1085</v>
      </c>
      <c r="R35" s="104">
        <f t="shared" ref="R35:AB35" si="80">SUM(R36:R40)</f>
        <v>12</v>
      </c>
      <c r="S35" s="99">
        <f t="shared" si="80"/>
        <v>2</v>
      </c>
      <c r="T35" s="99">
        <f t="shared" si="80"/>
        <v>12</v>
      </c>
      <c r="U35" s="99">
        <f t="shared" si="80"/>
        <v>2</v>
      </c>
      <c r="V35" s="126">
        <f t="shared" si="80"/>
        <v>0</v>
      </c>
      <c r="W35" s="127">
        <f t="shared" si="80"/>
        <v>1087</v>
      </c>
      <c r="X35" s="131">
        <f t="shared" si="80"/>
        <v>0</v>
      </c>
      <c r="Y35" s="129">
        <f t="shared" si="80"/>
        <v>1</v>
      </c>
      <c r="Z35" s="130">
        <f t="shared" si="80"/>
        <v>0</v>
      </c>
      <c r="AA35" s="126">
        <f>SUM(AA36:AA40)</f>
        <v>30</v>
      </c>
      <c r="AB35" s="175">
        <f t="shared" si="80"/>
        <v>1118</v>
      </c>
      <c r="AC35" s="166"/>
      <c r="AD35" s="109" t="s">
        <v>108</v>
      </c>
      <c r="AE35" s="110">
        <v>132</v>
      </c>
      <c r="AF35" s="181">
        <v>4</v>
      </c>
      <c r="AG35" s="182">
        <v>0</v>
      </c>
      <c r="AH35" s="182">
        <v>1</v>
      </c>
      <c r="AI35" s="111">
        <f t="shared" ref="AI35:AI36" si="81">AF35+AG35-AH35</f>
        <v>3</v>
      </c>
      <c r="AJ35" s="183">
        <v>0</v>
      </c>
      <c r="AK35" s="112">
        <f t="shared" ref="AK35:AK36" si="82">AE35+AI35+AJ35</f>
        <v>135</v>
      </c>
      <c r="AL35" s="185">
        <v>0</v>
      </c>
      <c r="AM35" s="181">
        <v>0</v>
      </c>
      <c r="AN35" s="182">
        <v>0</v>
      </c>
      <c r="AO35" s="183">
        <v>0</v>
      </c>
      <c r="AP35" s="112">
        <f t="shared" ref="AP35:AP36" si="83">AK35+SUM(AM35:AO35)</f>
        <v>135</v>
      </c>
    </row>
    <row r="36" spans="1:43" ht="12.75" customHeight="1" x14ac:dyDescent="0.15">
      <c r="A36" s="96"/>
      <c r="B36" s="109" t="s">
        <v>248</v>
      </c>
      <c r="C36" s="110">
        <v>84</v>
      </c>
      <c r="D36" s="181">
        <v>0</v>
      </c>
      <c r="E36" s="182">
        <v>0</v>
      </c>
      <c r="F36" s="182">
        <v>0</v>
      </c>
      <c r="G36" s="111">
        <f t="shared" ref="G36:G39" si="84">D36+E36-F36</f>
        <v>0</v>
      </c>
      <c r="H36" s="183">
        <v>0</v>
      </c>
      <c r="I36" s="112">
        <f t="shared" ref="I36:I39" si="85">C36+G36+H36</f>
        <v>84</v>
      </c>
      <c r="J36" s="185">
        <v>0</v>
      </c>
      <c r="K36" s="181">
        <v>0</v>
      </c>
      <c r="L36" s="182">
        <v>0</v>
      </c>
      <c r="M36" s="183">
        <v>0</v>
      </c>
      <c r="N36" s="120">
        <f t="shared" ref="N36:N39" si="86">I36+SUM(K36:M36)</f>
        <v>84</v>
      </c>
      <c r="O36" s="166"/>
      <c r="P36" s="113" t="s">
        <v>110</v>
      </c>
      <c r="Q36" s="114">
        <v>132</v>
      </c>
      <c r="R36" s="195">
        <v>0</v>
      </c>
      <c r="S36" s="182">
        <v>0</v>
      </c>
      <c r="T36" s="182">
        <v>0</v>
      </c>
      <c r="U36" s="111">
        <f t="shared" ref="U36:U40" si="87">R36+S36-T36</f>
        <v>0</v>
      </c>
      <c r="V36" s="183">
        <v>0</v>
      </c>
      <c r="W36" s="112">
        <f t="shared" ref="W36:W40" si="88">Q36+U36+V36</f>
        <v>132</v>
      </c>
      <c r="X36" s="185">
        <v>0</v>
      </c>
      <c r="Y36" s="181">
        <v>0</v>
      </c>
      <c r="Z36" s="182">
        <v>0</v>
      </c>
      <c r="AA36" s="183">
        <v>2</v>
      </c>
      <c r="AB36" s="120">
        <f t="shared" ref="AB36:AB40" si="89">W36+SUM(Y36:AA36)</f>
        <v>134</v>
      </c>
      <c r="AC36" s="166"/>
      <c r="AD36" s="109" t="s">
        <v>111</v>
      </c>
      <c r="AE36" s="110">
        <v>829</v>
      </c>
      <c r="AF36" s="181">
        <v>14</v>
      </c>
      <c r="AG36" s="182">
        <v>0</v>
      </c>
      <c r="AH36" s="182">
        <v>65</v>
      </c>
      <c r="AI36" s="111">
        <f t="shared" si="81"/>
        <v>-51</v>
      </c>
      <c r="AJ36" s="183">
        <v>3</v>
      </c>
      <c r="AK36" s="112">
        <f t="shared" si="82"/>
        <v>781</v>
      </c>
      <c r="AL36" s="185">
        <v>16</v>
      </c>
      <c r="AM36" s="181">
        <v>5</v>
      </c>
      <c r="AN36" s="182">
        <v>0</v>
      </c>
      <c r="AO36" s="183">
        <v>0</v>
      </c>
      <c r="AP36" s="112">
        <f t="shared" si="83"/>
        <v>786</v>
      </c>
    </row>
    <row r="37" spans="1:43" ht="12.75" customHeight="1" x14ac:dyDescent="0.15">
      <c r="A37" s="96"/>
      <c r="B37" s="109" t="s">
        <v>109</v>
      </c>
      <c r="C37" s="110">
        <v>189</v>
      </c>
      <c r="D37" s="181">
        <v>1</v>
      </c>
      <c r="E37" s="182">
        <v>0</v>
      </c>
      <c r="F37" s="182">
        <v>1</v>
      </c>
      <c r="G37" s="111">
        <f t="shared" si="84"/>
        <v>0</v>
      </c>
      <c r="H37" s="183">
        <v>1</v>
      </c>
      <c r="I37" s="112">
        <f t="shared" si="85"/>
        <v>190</v>
      </c>
      <c r="J37" s="185">
        <v>1</v>
      </c>
      <c r="K37" s="181">
        <v>0</v>
      </c>
      <c r="L37" s="182">
        <v>0</v>
      </c>
      <c r="M37" s="183">
        <v>0</v>
      </c>
      <c r="N37" s="120">
        <f t="shared" si="86"/>
        <v>190</v>
      </c>
      <c r="O37" s="166"/>
      <c r="P37" s="113" t="s">
        <v>113</v>
      </c>
      <c r="Q37" s="114">
        <v>192</v>
      </c>
      <c r="R37" s="195">
        <v>6</v>
      </c>
      <c r="S37" s="182">
        <v>0</v>
      </c>
      <c r="T37" s="182">
        <v>8</v>
      </c>
      <c r="U37" s="111">
        <f t="shared" si="87"/>
        <v>-2</v>
      </c>
      <c r="V37" s="183">
        <v>0</v>
      </c>
      <c r="W37" s="112">
        <f t="shared" si="88"/>
        <v>190</v>
      </c>
      <c r="X37" s="185">
        <v>0</v>
      </c>
      <c r="Y37" s="181">
        <v>0</v>
      </c>
      <c r="Z37" s="182">
        <v>0</v>
      </c>
      <c r="AA37" s="183">
        <v>28</v>
      </c>
      <c r="AB37" s="120">
        <f t="shared" si="89"/>
        <v>218</v>
      </c>
      <c r="AC37" s="166"/>
      <c r="AD37" s="105" t="s">
        <v>114</v>
      </c>
      <c r="AE37" s="98">
        <f t="shared" ref="AE37:AP37" si="90">SUM(AE38:AE39)</f>
        <v>947</v>
      </c>
      <c r="AF37" s="98">
        <f t="shared" si="90"/>
        <v>37</v>
      </c>
      <c r="AG37" s="99">
        <f t="shared" si="90"/>
        <v>0</v>
      </c>
      <c r="AH37" s="99">
        <f t="shared" si="90"/>
        <v>14</v>
      </c>
      <c r="AI37" s="99">
        <f t="shared" si="90"/>
        <v>23</v>
      </c>
      <c r="AJ37" s="100">
        <f t="shared" si="90"/>
        <v>-1</v>
      </c>
      <c r="AK37" s="106">
        <f t="shared" si="90"/>
        <v>969</v>
      </c>
      <c r="AL37" s="107">
        <f t="shared" si="90"/>
        <v>0</v>
      </c>
      <c r="AM37" s="98">
        <f t="shared" si="90"/>
        <v>63</v>
      </c>
      <c r="AN37" s="99">
        <f t="shared" si="90"/>
        <v>0</v>
      </c>
      <c r="AO37" s="100">
        <f t="shared" si="90"/>
        <v>0</v>
      </c>
      <c r="AP37" s="106">
        <f t="shared" si="90"/>
        <v>1032</v>
      </c>
      <c r="AQ37" s="108"/>
    </row>
    <row r="38" spans="1:43" ht="12.75" customHeight="1" x14ac:dyDescent="0.15">
      <c r="A38" s="96"/>
      <c r="B38" s="109" t="s">
        <v>112</v>
      </c>
      <c r="C38" s="110">
        <v>323</v>
      </c>
      <c r="D38" s="181">
        <v>17</v>
      </c>
      <c r="E38" s="182">
        <v>0</v>
      </c>
      <c r="F38" s="182">
        <v>1</v>
      </c>
      <c r="G38" s="111">
        <f t="shared" si="84"/>
        <v>16</v>
      </c>
      <c r="H38" s="183">
        <v>0</v>
      </c>
      <c r="I38" s="112">
        <f t="shared" si="85"/>
        <v>339</v>
      </c>
      <c r="J38" s="185">
        <v>1</v>
      </c>
      <c r="K38" s="181">
        <v>48</v>
      </c>
      <c r="L38" s="182">
        <v>0</v>
      </c>
      <c r="M38" s="183">
        <v>15</v>
      </c>
      <c r="N38" s="120">
        <f t="shared" si="86"/>
        <v>402</v>
      </c>
      <c r="O38" s="166"/>
      <c r="P38" s="113" t="s">
        <v>116</v>
      </c>
      <c r="Q38" s="114">
        <v>46</v>
      </c>
      <c r="R38" s="195">
        <v>0</v>
      </c>
      <c r="S38" s="182">
        <v>2</v>
      </c>
      <c r="T38" s="182">
        <v>0</v>
      </c>
      <c r="U38" s="111">
        <f t="shared" si="87"/>
        <v>2</v>
      </c>
      <c r="V38" s="183">
        <v>0</v>
      </c>
      <c r="W38" s="112">
        <f t="shared" si="88"/>
        <v>48</v>
      </c>
      <c r="X38" s="185">
        <v>0</v>
      </c>
      <c r="Y38" s="181">
        <v>0</v>
      </c>
      <c r="Z38" s="182">
        <v>0</v>
      </c>
      <c r="AA38" s="183">
        <v>0</v>
      </c>
      <c r="AB38" s="120">
        <f t="shared" si="89"/>
        <v>48</v>
      </c>
      <c r="AC38" s="166"/>
      <c r="AD38" s="109" t="s">
        <v>117</v>
      </c>
      <c r="AE38" s="110">
        <v>58</v>
      </c>
      <c r="AF38" s="181">
        <v>1</v>
      </c>
      <c r="AG38" s="182">
        <v>0</v>
      </c>
      <c r="AH38" s="182">
        <v>1</v>
      </c>
      <c r="AI38" s="111">
        <f t="shared" ref="AI38:AI39" si="91">AF38+AG38-AH38</f>
        <v>0</v>
      </c>
      <c r="AJ38" s="183">
        <v>0</v>
      </c>
      <c r="AK38" s="112">
        <f t="shared" ref="AK38:AK39" si="92">AE38+AI38+AJ38</f>
        <v>58</v>
      </c>
      <c r="AL38" s="185">
        <v>0</v>
      </c>
      <c r="AM38" s="181">
        <v>2</v>
      </c>
      <c r="AN38" s="182">
        <v>0</v>
      </c>
      <c r="AO38" s="183">
        <v>0</v>
      </c>
      <c r="AP38" s="112">
        <f t="shared" ref="AP38:AP39" si="93">AK38+SUM(AM38:AO38)</f>
        <v>60</v>
      </c>
    </row>
    <row r="39" spans="1:43" ht="12.75" customHeight="1" x14ac:dyDescent="0.15">
      <c r="A39" s="96"/>
      <c r="B39" s="109" t="s">
        <v>115</v>
      </c>
      <c r="C39" s="110">
        <v>1579</v>
      </c>
      <c r="D39" s="181">
        <v>19</v>
      </c>
      <c r="E39" s="182">
        <v>0</v>
      </c>
      <c r="F39" s="182">
        <v>190</v>
      </c>
      <c r="G39" s="111">
        <f t="shared" si="84"/>
        <v>-171</v>
      </c>
      <c r="H39" s="183">
        <v>-31</v>
      </c>
      <c r="I39" s="112">
        <f t="shared" si="85"/>
        <v>1377</v>
      </c>
      <c r="J39" s="185">
        <v>1</v>
      </c>
      <c r="K39" s="181">
        <v>93</v>
      </c>
      <c r="L39" s="182">
        <v>0</v>
      </c>
      <c r="M39" s="183">
        <v>31</v>
      </c>
      <c r="N39" s="120">
        <f t="shared" si="86"/>
        <v>1501</v>
      </c>
      <c r="O39" s="166"/>
      <c r="P39" s="113" t="s">
        <v>119</v>
      </c>
      <c r="Q39" s="114">
        <v>75</v>
      </c>
      <c r="R39" s="195">
        <v>0</v>
      </c>
      <c r="S39" s="182">
        <v>0</v>
      </c>
      <c r="T39" s="182">
        <v>0</v>
      </c>
      <c r="U39" s="111">
        <f t="shared" si="87"/>
        <v>0</v>
      </c>
      <c r="V39" s="183">
        <v>0</v>
      </c>
      <c r="W39" s="112">
        <f t="shared" si="88"/>
        <v>75</v>
      </c>
      <c r="X39" s="185">
        <v>0</v>
      </c>
      <c r="Y39" s="181">
        <v>1</v>
      </c>
      <c r="Z39" s="182">
        <v>0</v>
      </c>
      <c r="AA39" s="183">
        <v>0</v>
      </c>
      <c r="AB39" s="120">
        <f t="shared" si="89"/>
        <v>76</v>
      </c>
      <c r="AC39" s="166"/>
      <c r="AD39" s="109" t="s">
        <v>120</v>
      </c>
      <c r="AE39" s="110">
        <v>889</v>
      </c>
      <c r="AF39" s="181">
        <v>36</v>
      </c>
      <c r="AG39" s="182">
        <v>0</v>
      </c>
      <c r="AH39" s="182">
        <v>13</v>
      </c>
      <c r="AI39" s="111">
        <f t="shared" si="91"/>
        <v>23</v>
      </c>
      <c r="AJ39" s="183">
        <v>-1</v>
      </c>
      <c r="AK39" s="112">
        <f t="shared" si="92"/>
        <v>911</v>
      </c>
      <c r="AL39" s="185">
        <v>0</v>
      </c>
      <c r="AM39" s="181">
        <v>61</v>
      </c>
      <c r="AN39" s="182">
        <v>0</v>
      </c>
      <c r="AO39" s="183">
        <v>0</v>
      </c>
      <c r="AP39" s="112">
        <f t="shared" si="93"/>
        <v>972</v>
      </c>
    </row>
    <row r="40" spans="1:43" ht="12.75" customHeight="1" x14ac:dyDescent="0.15">
      <c r="A40" s="96"/>
      <c r="B40" s="105" t="s">
        <v>118</v>
      </c>
      <c r="C40" s="98">
        <f t="shared" ref="C40:N40" si="94">SUM(C41:C43)</f>
        <v>2510</v>
      </c>
      <c r="D40" s="98">
        <f t="shared" si="94"/>
        <v>39</v>
      </c>
      <c r="E40" s="99">
        <f t="shared" si="94"/>
        <v>0</v>
      </c>
      <c r="F40" s="99">
        <f t="shared" si="94"/>
        <v>20</v>
      </c>
      <c r="G40" s="99">
        <f t="shared" si="94"/>
        <v>19</v>
      </c>
      <c r="H40" s="100">
        <f t="shared" si="94"/>
        <v>10</v>
      </c>
      <c r="I40" s="101">
        <f t="shared" si="94"/>
        <v>2539</v>
      </c>
      <c r="J40" s="117">
        <f t="shared" si="94"/>
        <v>59</v>
      </c>
      <c r="K40" s="98">
        <f t="shared" si="94"/>
        <v>0</v>
      </c>
      <c r="L40" s="99">
        <f t="shared" si="94"/>
        <v>0</v>
      </c>
      <c r="M40" s="100">
        <f>SUM(M41:M43)</f>
        <v>20</v>
      </c>
      <c r="N40" s="97">
        <f t="shared" si="94"/>
        <v>2559</v>
      </c>
      <c r="O40" s="166"/>
      <c r="P40" s="119" t="s">
        <v>122</v>
      </c>
      <c r="Q40" s="116">
        <v>640</v>
      </c>
      <c r="R40" s="195">
        <v>6</v>
      </c>
      <c r="S40" s="182">
        <v>0</v>
      </c>
      <c r="T40" s="182">
        <v>4</v>
      </c>
      <c r="U40" s="111">
        <f t="shared" si="87"/>
        <v>2</v>
      </c>
      <c r="V40" s="183">
        <v>0</v>
      </c>
      <c r="W40" s="112">
        <f t="shared" si="88"/>
        <v>642</v>
      </c>
      <c r="X40" s="185">
        <v>0</v>
      </c>
      <c r="Y40" s="181">
        <v>0</v>
      </c>
      <c r="Z40" s="182">
        <v>0</v>
      </c>
      <c r="AA40" s="183">
        <v>0</v>
      </c>
      <c r="AB40" s="120">
        <f t="shared" si="89"/>
        <v>642</v>
      </c>
      <c r="AC40" s="166"/>
      <c r="AD40" s="105" t="s">
        <v>123</v>
      </c>
      <c r="AE40" s="98">
        <f t="shared" ref="AE40:AP40" si="95">SUM(AE41:AE42)</f>
        <v>507</v>
      </c>
      <c r="AF40" s="98">
        <f t="shared" si="95"/>
        <v>12</v>
      </c>
      <c r="AG40" s="99">
        <f t="shared" si="95"/>
        <v>0</v>
      </c>
      <c r="AH40" s="99">
        <f t="shared" si="95"/>
        <v>5</v>
      </c>
      <c r="AI40" s="99">
        <f t="shared" si="95"/>
        <v>7</v>
      </c>
      <c r="AJ40" s="100">
        <f t="shared" si="95"/>
        <v>0</v>
      </c>
      <c r="AK40" s="106">
        <f t="shared" si="95"/>
        <v>514</v>
      </c>
      <c r="AL40" s="107">
        <f t="shared" si="95"/>
        <v>0</v>
      </c>
      <c r="AM40" s="98">
        <f t="shared" si="95"/>
        <v>0</v>
      </c>
      <c r="AN40" s="99">
        <f t="shared" si="95"/>
        <v>0</v>
      </c>
      <c r="AO40" s="100">
        <f>SUM(AO41:AO42)</f>
        <v>261</v>
      </c>
      <c r="AP40" s="106">
        <f t="shared" si="95"/>
        <v>775</v>
      </c>
      <c r="AQ40" s="108"/>
    </row>
    <row r="41" spans="1:43" ht="12.75" customHeight="1" x14ac:dyDescent="0.15">
      <c r="A41" s="96"/>
      <c r="B41" s="109" t="s">
        <v>121</v>
      </c>
      <c r="C41" s="110">
        <v>17</v>
      </c>
      <c r="D41" s="181">
        <v>1</v>
      </c>
      <c r="E41" s="182">
        <v>0</v>
      </c>
      <c r="F41" s="182">
        <v>0</v>
      </c>
      <c r="G41" s="111">
        <f t="shared" ref="G41:G43" si="96">D41+E41-F41</f>
        <v>1</v>
      </c>
      <c r="H41" s="183">
        <v>0</v>
      </c>
      <c r="I41" s="112">
        <f t="shared" ref="I41:I43" si="97">C41+G41+H41</f>
        <v>18</v>
      </c>
      <c r="J41" s="185">
        <v>0</v>
      </c>
      <c r="K41" s="181">
        <v>0</v>
      </c>
      <c r="L41" s="182">
        <v>0</v>
      </c>
      <c r="M41" s="183">
        <v>0</v>
      </c>
      <c r="N41" s="120">
        <f t="shared" ref="N41:N43" si="98">I41+SUM(K41:M41)</f>
        <v>18</v>
      </c>
      <c r="O41" s="166"/>
      <c r="P41" s="102" t="s">
        <v>125</v>
      </c>
      <c r="Q41" s="103">
        <f>SUM(Q42:Q48)</f>
        <v>4713</v>
      </c>
      <c r="R41" s="104">
        <f t="shared" ref="R41:AB41" si="99">SUM(R42:R48)</f>
        <v>78</v>
      </c>
      <c r="S41" s="99">
        <f t="shared" si="99"/>
        <v>0</v>
      </c>
      <c r="T41" s="99">
        <f t="shared" si="99"/>
        <v>80</v>
      </c>
      <c r="U41" s="99">
        <f t="shared" si="99"/>
        <v>-2</v>
      </c>
      <c r="V41" s="100">
        <f t="shared" si="99"/>
        <v>0</v>
      </c>
      <c r="W41" s="101">
        <f t="shared" si="99"/>
        <v>4711</v>
      </c>
      <c r="X41" s="117">
        <f t="shared" si="99"/>
        <v>9</v>
      </c>
      <c r="Y41" s="98">
        <f t="shared" si="99"/>
        <v>148</v>
      </c>
      <c r="Z41" s="99">
        <f t="shared" si="99"/>
        <v>0</v>
      </c>
      <c r="AA41" s="100">
        <f>SUM(AA42:AA48)</f>
        <v>34</v>
      </c>
      <c r="AB41" s="97">
        <f t="shared" si="99"/>
        <v>4893</v>
      </c>
      <c r="AC41" s="166"/>
      <c r="AD41" s="109" t="s">
        <v>126</v>
      </c>
      <c r="AE41" s="110">
        <v>242</v>
      </c>
      <c r="AF41" s="181">
        <v>0</v>
      </c>
      <c r="AG41" s="182">
        <v>0</v>
      </c>
      <c r="AH41" s="182">
        <v>0</v>
      </c>
      <c r="AI41" s="111">
        <f t="shared" ref="AI41:AI42" si="100">AF41+AG41-AH41</f>
        <v>0</v>
      </c>
      <c r="AJ41" s="183">
        <v>0</v>
      </c>
      <c r="AK41" s="112">
        <f t="shared" ref="AK41:AK42" si="101">AE41+AI41+AJ41</f>
        <v>242</v>
      </c>
      <c r="AL41" s="185">
        <v>0</v>
      </c>
      <c r="AM41" s="181">
        <v>0</v>
      </c>
      <c r="AN41" s="182">
        <v>0</v>
      </c>
      <c r="AO41" s="183">
        <v>4</v>
      </c>
      <c r="AP41" s="112">
        <f t="shared" ref="AP41:AP42" si="102">AK41+SUM(AM41:AO41)</f>
        <v>246</v>
      </c>
    </row>
    <row r="42" spans="1:43" ht="12.75" customHeight="1" x14ac:dyDescent="0.15">
      <c r="A42" s="96"/>
      <c r="B42" s="109" t="s">
        <v>124</v>
      </c>
      <c r="C42" s="110">
        <v>66</v>
      </c>
      <c r="D42" s="181">
        <v>1</v>
      </c>
      <c r="E42" s="182">
        <v>0</v>
      </c>
      <c r="F42" s="182">
        <v>0</v>
      </c>
      <c r="G42" s="111">
        <f t="shared" si="96"/>
        <v>1</v>
      </c>
      <c r="H42" s="183">
        <v>0</v>
      </c>
      <c r="I42" s="112">
        <f t="shared" si="97"/>
        <v>67</v>
      </c>
      <c r="J42" s="185">
        <v>0</v>
      </c>
      <c r="K42" s="181">
        <v>0</v>
      </c>
      <c r="L42" s="182">
        <v>0</v>
      </c>
      <c r="M42" s="183">
        <v>0</v>
      </c>
      <c r="N42" s="120">
        <f t="shared" si="98"/>
        <v>67</v>
      </c>
      <c r="O42" s="166"/>
      <c r="P42" s="113" t="s">
        <v>128</v>
      </c>
      <c r="Q42" s="114">
        <v>187</v>
      </c>
      <c r="R42" s="195">
        <v>1</v>
      </c>
      <c r="S42" s="182">
        <v>0</v>
      </c>
      <c r="T42" s="182">
        <v>1</v>
      </c>
      <c r="U42" s="111">
        <f t="shared" ref="U42:U48" si="103">R42+S42-T42</f>
        <v>0</v>
      </c>
      <c r="V42" s="183">
        <v>0</v>
      </c>
      <c r="W42" s="112">
        <f t="shared" ref="W42:W48" si="104">Q42+U42+V42</f>
        <v>187</v>
      </c>
      <c r="X42" s="185">
        <v>1</v>
      </c>
      <c r="Y42" s="181">
        <v>0</v>
      </c>
      <c r="Z42" s="182">
        <v>0</v>
      </c>
      <c r="AA42" s="183">
        <v>0</v>
      </c>
      <c r="AB42" s="120">
        <f t="shared" ref="AB42:AB48" si="105">W42+SUM(Y42:AA42)</f>
        <v>187</v>
      </c>
      <c r="AC42" s="166"/>
      <c r="AD42" s="109" t="s">
        <v>129</v>
      </c>
      <c r="AE42" s="110">
        <v>265</v>
      </c>
      <c r="AF42" s="181">
        <v>12</v>
      </c>
      <c r="AG42" s="182">
        <v>0</v>
      </c>
      <c r="AH42" s="182">
        <v>5</v>
      </c>
      <c r="AI42" s="111">
        <f t="shared" si="100"/>
        <v>7</v>
      </c>
      <c r="AJ42" s="183">
        <v>0</v>
      </c>
      <c r="AK42" s="112">
        <f t="shared" si="101"/>
        <v>272</v>
      </c>
      <c r="AL42" s="185">
        <v>0</v>
      </c>
      <c r="AM42" s="181">
        <v>0</v>
      </c>
      <c r="AN42" s="182">
        <v>0</v>
      </c>
      <c r="AO42" s="183">
        <v>257</v>
      </c>
      <c r="AP42" s="112">
        <f t="shared" si="102"/>
        <v>529</v>
      </c>
    </row>
    <row r="43" spans="1:43" ht="12.75" customHeight="1" x14ac:dyDescent="0.15">
      <c r="A43" s="96"/>
      <c r="B43" s="109" t="s">
        <v>127</v>
      </c>
      <c r="C43" s="110">
        <v>2427</v>
      </c>
      <c r="D43" s="181">
        <v>37</v>
      </c>
      <c r="E43" s="182">
        <v>0</v>
      </c>
      <c r="F43" s="182">
        <v>20</v>
      </c>
      <c r="G43" s="111">
        <f t="shared" si="96"/>
        <v>17</v>
      </c>
      <c r="H43" s="183">
        <v>10</v>
      </c>
      <c r="I43" s="112">
        <f t="shared" si="97"/>
        <v>2454</v>
      </c>
      <c r="J43" s="185">
        <v>59</v>
      </c>
      <c r="K43" s="181">
        <v>0</v>
      </c>
      <c r="L43" s="182">
        <v>0</v>
      </c>
      <c r="M43" s="183">
        <v>20</v>
      </c>
      <c r="N43" s="120">
        <f t="shared" si="98"/>
        <v>2474</v>
      </c>
      <c r="O43" s="166"/>
      <c r="P43" s="113" t="s">
        <v>131</v>
      </c>
      <c r="Q43" s="114">
        <v>237</v>
      </c>
      <c r="R43" s="195">
        <v>1</v>
      </c>
      <c r="S43" s="182">
        <v>0</v>
      </c>
      <c r="T43" s="182">
        <v>0</v>
      </c>
      <c r="U43" s="111">
        <f t="shared" si="103"/>
        <v>1</v>
      </c>
      <c r="V43" s="183">
        <v>0</v>
      </c>
      <c r="W43" s="112">
        <f t="shared" si="104"/>
        <v>238</v>
      </c>
      <c r="X43" s="185">
        <v>2</v>
      </c>
      <c r="Y43" s="181">
        <v>0</v>
      </c>
      <c r="Z43" s="182">
        <v>0</v>
      </c>
      <c r="AA43" s="183">
        <v>22</v>
      </c>
      <c r="AB43" s="120">
        <f t="shared" si="105"/>
        <v>260</v>
      </c>
      <c r="AC43" s="166"/>
      <c r="AD43" s="105" t="s">
        <v>132</v>
      </c>
      <c r="AE43" s="98">
        <f>SUM(AE44:AE48)</f>
        <v>3227</v>
      </c>
      <c r="AF43" s="98">
        <f t="shared" ref="AF43:AP43" si="106">SUM(AF44:AF48)</f>
        <v>40</v>
      </c>
      <c r="AG43" s="99">
        <f t="shared" si="106"/>
        <v>0</v>
      </c>
      <c r="AH43" s="99">
        <f t="shared" si="106"/>
        <v>79</v>
      </c>
      <c r="AI43" s="99">
        <f t="shared" si="106"/>
        <v>-39</v>
      </c>
      <c r="AJ43" s="100">
        <f t="shared" si="106"/>
        <v>-9</v>
      </c>
      <c r="AK43" s="106">
        <f t="shared" si="106"/>
        <v>3179</v>
      </c>
      <c r="AL43" s="107">
        <f t="shared" si="106"/>
        <v>17</v>
      </c>
      <c r="AM43" s="98">
        <f t="shared" si="106"/>
        <v>20</v>
      </c>
      <c r="AN43" s="99">
        <f t="shared" si="106"/>
        <v>0</v>
      </c>
      <c r="AO43" s="100">
        <f>SUM(AO44:AO48)</f>
        <v>136</v>
      </c>
      <c r="AP43" s="106">
        <f t="shared" si="106"/>
        <v>3335</v>
      </c>
      <c r="AQ43" s="108"/>
    </row>
    <row r="44" spans="1:43" ht="12.75" customHeight="1" x14ac:dyDescent="0.15">
      <c r="A44" s="96"/>
      <c r="B44" s="105" t="s">
        <v>130</v>
      </c>
      <c r="C44" s="98">
        <f t="shared" ref="C44:N44" si="107">SUM(C45:C46)</f>
        <v>1919</v>
      </c>
      <c r="D44" s="98">
        <f t="shared" si="107"/>
        <v>44</v>
      </c>
      <c r="E44" s="99">
        <f t="shared" si="107"/>
        <v>0</v>
      </c>
      <c r="F44" s="99">
        <f t="shared" si="107"/>
        <v>2</v>
      </c>
      <c r="G44" s="99">
        <f t="shared" si="107"/>
        <v>42</v>
      </c>
      <c r="H44" s="100">
        <f t="shared" si="107"/>
        <v>0</v>
      </c>
      <c r="I44" s="101">
        <f t="shared" si="107"/>
        <v>1961</v>
      </c>
      <c r="J44" s="117">
        <f t="shared" si="107"/>
        <v>7</v>
      </c>
      <c r="K44" s="98">
        <f t="shared" si="107"/>
        <v>0</v>
      </c>
      <c r="L44" s="99">
        <f t="shared" si="107"/>
        <v>0</v>
      </c>
      <c r="M44" s="100">
        <f t="shared" si="107"/>
        <v>938</v>
      </c>
      <c r="N44" s="97">
        <f t="shared" si="107"/>
        <v>2899</v>
      </c>
      <c r="O44" s="166"/>
      <c r="P44" s="113" t="s">
        <v>134</v>
      </c>
      <c r="Q44" s="114">
        <v>84</v>
      </c>
      <c r="R44" s="195">
        <v>2</v>
      </c>
      <c r="S44" s="182">
        <v>0</v>
      </c>
      <c r="T44" s="182">
        <v>2</v>
      </c>
      <c r="U44" s="111">
        <f t="shared" si="103"/>
        <v>0</v>
      </c>
      <c r="V44" s="183">
        <v>0</v>
      </c>
      <c r="W44" s="112">
        <f t="shared" si="104"/>
        <v>84</v>
      </c>
      <c r="X44" s="185">
        <v>0</v>
      </c>
      <c r="Y44" s="181">
        <v>0</v>
      </c>
      <c r="Z44" s="182">
        <v>0</v>
      </c>
      <c r="AA44" s="183">
        <v>0</v>
      </c>
      <c r="AB44" s="120">
        <f t="shared" si="105"/>
        <v>84</v>
      </c>
      <c r="AC44" s="166"/>
      <c r="AD44" s="109" t="s">
        <v>135</v>
      </c>
      <c r="AE44" s="110">
        <v>1293</v>
      </c>
      <c r="AF44" s="181">
        <v>28</v>
      </c>
      <c r="AG44" s="182">
        <v>0</v>
      </c>
      <c r="AH44" s="182">
        <v>22</v>
      </c>
      <c r="AI44" s="111">
        <f t="shared" ref="AI44:AI48" si="108">AF44+AG44-AH44</f>
        <v>6</v>
      </c>
      <c r="AJ44" s="183">
        <v>5</v>
      </c>
      <c r="AK44" s="112">
        <f t="shared" ref="AK44:AK48" si="109">AE44+AI44+AJ44</f>
        <v>1304</v>
      </c>
      <c r="AL44" s="185">
        <v>16</v>
      </c>
      <c r="AM44" s="181">
        <v>9</v>
      </c>
      <c r="AN44" s="182">
        <v>0</v>
      </c>
      <c r="AO44" s="183">
        <v>84</v>
      </c>
      <c r="AP44" s="112">
        <f t="shared" ref="AP44:AP48" si="110">AK44+SUM(AM44:AO44)</f>
        <v>1397</v>
      </c>
    </row>
    <row r="45" spans="1:43" ht="12.75" customHeight="1" x14ac:dyDescent="0.15">
      <c r="A45" s="96"/>
      <c r="B45" s="109" t="s">
        <v>133</v>
      </c>
      <c r="C45" s="110">
        <v>48</v>
      </c>
      <c r="D45" s="181">
        <v>3</v>
      </c>
      <c r="E45" s="182">
        <v>0</v>
      </c>
      <c r="F45" s="182">
        <v>1</v>
      </c>
      <c r="G45" s="111">
        <f t="shared" ref="G45:G46" si="111">D45+E45-F45</f>
        <v>2</v>
      </c>
      <c r="H45" s="183">
        <v>0</v>
      </c>
      <c r="I45" s="112">
        <f t="shared" ref="I45:I46" si="112">C45+G45+H45</f>
        <v>50</v>
      </c>
      <c r="J45" s="185">
        <v>0</v>
      </c>
      <c r="K45" s="188">
        <v>0</v>
      </c>
      <c r="L45" s="189">
        <v>0</v>
      </c>
      <c r="M45" s="190">
        <v>0</v>
      </c>
      <c r="N45" s="120">
        <f t="shared" ref="N45:N46" si="113">I45+SUM(K45:M45)</f>
        <v>50</v>
      </c>
      <c r="O45" s="166"/>
      <c r="P45" s="113" t="s">
        <v>137</v>
      </c>
      <c r="Q45" s="114">
        <v>4</v>
      </c>
      <c r="R45" s="195">
        <v>3</v>
      </c>
      <c r="S45" s="182">
        <v>0</v>
      </c>
      <c r="T45" s="182">
        <v>0</v>
      </c>
      <c r="U45" s="111">
        <f t="shared" si="103"/>
        <v>3</v>
      </c>
      <c r="V45" s="183">
        <v>0</v>
      </c>
      <c r="W45" s="112">
        <f t="shared" si="104"/>
        <v>7</v>
      </c>
      <c r="X45" s="185">
        <v>0</v>
      </c>
      <c r="Y45" s="181">
        <v>0</v>
      </c>
      <c r="Z45" s="182">
        <v>0</v>
      </c>
      <c r="AA45" s="183">
        <v>0</v>
      </c>
      <c r="AB45" s="120">
        <f t="shared" si="105"/>
        <v>7</v>
      </c>
      <c r="AC45" s="166"/>
      <c r="AD45" s="109" t="s">
        <v>138</v>
      </c>
      <c r="AE45" s="110">
        <v>156</v>
      </c>
      <c r="AF45" s="181">
        <v>0</v>
      </c>
      <c r="AG45" s="182">
        <v>0</v>
      </c>
      <c r="AH45" s="182">
        <v>0</v>
      </c>
      <c r="AI45" s="111">
        <f t="shared" si="108"/>
        <v>0</v>
      </c>
      <c r="AJ45" s="183">
        <v>0</v>
      </c>
      <c r="AK45" s="112">
        <f t="shared" si="109"/>
        <v>156</v>
      </c>
      <c r="AL45" s="185">
        <v>0</v>
      </c>
      <c r="AM45" s="181">
        <v>0</v>
      </c>
      <c r="AN45" s="182">
        <v>0</v>
      </c>
      <c r="AO45" s="183">
        <v>0</v>
      </c>
      <c r="AP45" s="112">
        <f t="shared" si="110"/>
        <v>156</v>
      </c>
    </row>
    <row r="46" spans="1:43" ht="12.75" customHeight="1" x14ac:dyDescent="0.15">
      <c r="A46" s="96"/>
      <c r="B46" s="109" t="s">
        <v>136</v>
      </c>
      <c r="C46" s="110">
        <v>1871</v>
      </c>
      <c r="D46" s="181">
        <v>41</v>
      </c>
      <c r="E46" s="182">
        <v>0</v>
      </c>
      <c r="F46" s="182">
        <v>1</v>
      </c>
      <c r="G46" s="111">
        <f t="shared" si="111"/>
        <v>40</v>
      </c>
      <c r="H46" s="183">
        <v>0</v>
      </c>
      <c r="I46" s="112">
        <f t="shared" si="112"/>
        <v>1911</v>
      </c>
      <c r="J46" s="185">
        <v>7</v>
      </c>
      <c r="K46" s="181">
        <v>0</v>
      </c>
      <c r="L46" s="182">
        <v>0</v>
      </c>
      <c r="M46" s="183">
        <v>938</v>
      </c>
      <c r="N46" s="120">
        <f t="shared" si="113"/>
        <v>2849</v>
      </c>
      <c r="O46" s="166"/>
      <c r="P46" s="113" t="s">
        <v>140</v>
      </c>
      <c r="Q46" s="114">
        <v>220</v>
      </c>
      <c r="R46" s="195">
        <v>0</v>
      </c>
      <c r="S46" s="182">
        <v>0</v>
      </c>
      <c r="T46" s="182">
        <v>0</v>
      </c>
      <c r="U46" s="111">
        <f t="shared" si="103"/>
        <v>0</v>
      </c>
      <c r="V46" s="183">
        <v>0</v>
      </c>
      <c r="W46" s="112">
        <f t="shared" si="104"/>
        <v>220</v>
      </c>
      <c r="X46" s="185">
        <v>0</v>
      </c>
      <c r="Y46" s="181">
        <v>0</v>
      </c>
      <c r="Z46" s="182">
        <v>0</v>
      </c>
      <c r="AA46" s="183">
        <v>0</v>
      </c>
      <c r="AB46" s="120">
        <f t="shared" si="105"/>
        <v>220</v>
      </c>
      <c r="AC46" s="166"/>
      <c r="AD46" s="109" t="s">
        <v>141</v>
      </c>
      <c r="AE46" s="110">
        <v>27</v>
      </c>
      <c r="AF46" s="181">
        <v>0</v>
      </c>
      <c r="AG46" s="182">
        <v>0</v>
      </c>
      <c r="AH46" s="182">
        <v>0</v>
      </c>
      <c r="AI46" s="111">
        <f t="shared" si="108"/>
        <v>0</v>
      </c>
      <c r="AJ46" s="183">
        <v>-14</v>
      </c>
      <c r="AK46" s="112">
        <f t="shared" si="109"/>
        <v>13</v>
      </c>
      <c r="AL46" s="185">
        <v>0</v>
      </c>
      <c r="AM46" s="181">
        <v>0</v>
      </c>
      <c r="AN46" s="182">
        <v>0</v>
      </c>
      <c r="AO46" s="183">
        <v>0</v>
      </c>
      <c r="AP46" s="112">
        <f t="shared" si="110"/>
        <v>13</v>
      </c>
    </row>
    <row r="47" spans="1:43" ht="12.75" customHeight="1" x14ac:dyDescent="0.15">
      <c r="A47" s="96"/>
      <c r="B47" s="105" t="s">
        <v>139</v>
      </c>
      <c r="C47" s="98">
        <f>SUM(C48:C52)</f>
        <v>616</v>
      </c>
      <c r="D47" s="98">
        <f t="shared" ref="D47:N47" si="114">SUM(D48:D52)</f>
        <v>8</v>
      </c>
      <c r="E47" s="99">
        <f t="shared" si="114"/>
        <v>0</v>
      </c>
      <c r="F47" s="99">
        <f>SUM(F48:F52)</f>
        <v>3</v>
      </c>
      <c r="G47" s="99">
        <f t="shared" si="114"/>
        <v>5</v>
      </c>
      <c r="H47" s="100">
        <f t="shared" si="114"/>
        <v>0</v>
      </c>
      <c r="I47" s="101">
        <f t="shared" si="114"/>
        <v>621</v>
      </c>
      <c r="J47" s="117">
        <f t="shared" si="114"/>
        <v>4</v>
      </c>
      <c r="K47" s="98">
        <f t="shared" si="114"/>
        <v>0</v>
      </c>
      <c r="L47" s="99">
        <f t="shared" si="114"/>
        <v>0</v>
      </c>
      <c r="M47" s="100">
        <f t="shared" si="114"/>
        <v>18</v>
      </c>
      <c r="N47" s="97">
        <f t="shared" si="114"/>
        <v>639</v>
      </c>
      <c r="O47" s="166"/>
      <c r="P47" s="113" t="s">
        <v>143</v>
      </c>
      <c r="Q47" s="114">
        <v>329</v>
      </c>
      <c r="R47" s="195">
        <v>1</v>
      </c>
      <c r="S47" s="182">
        <v>0</v>
      </c>
      <c r="T47" s="182">
        <v>3</v>
      </c>
      <c r="U47" s="111">
        <f t="shared" si="103"/>
        <v>-2</v>
      </c>
      <c r="V47" s="183">
        <v>0</v>
      </c>
      <c r="W47" s="112">
        <f t="shared" si="104"/>
        <v>327</v>
      </c>
      <c r="X47" s="185">
        <v>0</v>
      </c>
      <c r="Y47" s="181">
        <v>0</v>
      </c>
      <c r="Z47" s="182">
        <v>0</v>
      </c>
      <c r="AA47" s="183">
        <v>0</v>
      </c>
      <c r="AB47" s="120">
        <f t="shared" si="105"/>
        <v>327</v>
      </c>
      <c r="AC47" s="166"/>
      <c r="AD47" s="109" t="s">
        <v>144</v>
      </c>
      <c r="AE47" s="110">
        <v>32</v>
      </c>
      <c r="AF47" s="181">
        <v>0</v>
      </c>
      <c r="AG47" s="182">
        <v>0</v>
      </c>
      <c r="AH47" s="182">
        <v>0</v>
      </c>
      <c r="AI47" s="111">
        <f t="shared" si="108"/>
        <v>0</v>
      </c>
      <c r="AJ47" s="183">
        <v>0</v>
      </c>
      <c r="AK47" s="112">
        <f t="shared" si="109"/>
        <v>32</v>
      </c>
      <c r="AL47" s="185">
        <v>0</v>
      </c>
      <c r="AM47" s="181">
        <v>0</v>
      </c>
      <c r="AN47" s="182">
        <v>0</v>
      </c>
      <c r="AO47" s="183">
        <v>0</v>
      </c>
      <c r="AP47" s="112">
        <f t="shared" si="110"/>
        <v>32</v>
      </c>
    </row>
    <row r="48" spans="1:43" ht="12.75" customHeight="1" x14ac:dyDescent="0.15">
      <c r="A48" s="96"/>
      <c r="B48" s="109" t="s">
        <v>142</v>
      </c>
      <c r="C48" s="110">
        <v>69</v>
      </c>
      <c r="D48" s="181">
        <v>0</v>
      </c>
      <c r="E48" s="182">
        <v>0</v>
      </c>
      <c r="F48" s="182">
        <v>0</v>
      </c>
      <c r="G48" s="111">
        <f t="shared" ref="G48:G52" si="115">D48+E48-F48</f>
        <v>0</v>
      </c>
      <c r="H48" s="183">
        <v>0</v>
      </c>
      <c r="I48" s="112">
        <f t="shared" ref="I48:I52" si="116">C48+G48+H48</f>
        <v>69</v>
      </c>
      <c r="J48" s="185">
        <v>0</v>
      </c>
      <c r="K48" s="181">
        <v>0</v>
      </c>
      <c r="L48" s="182">
        <v>0</v>
      </c>
      <c r="M48" s="183">
        <v>0</v>
      </c>
      <c r="N48" s="120">
        <f t="shared" ref="N48:N52" si="117">I48+SUM(K48:M48)</f>
        <v>69</v>
      </c>
      <c r="O48" s="166"/>
      <c r="P48" s="119" t="s">
        <v>146</v>
      </c>
      <c r="Q48" s="116">
        <v>3652</v>
      </c>
      <c r="R48" s="195">
        <v>70</v>
      </c>
      <c r="S48" s="182">
        <v>0</v>
      </c>
      <c r="T48" s="182">
        <v>74</v>
      </c>
      <c r="U48" s="111">
        <f t="shared" si="103"/>
        <v>-4</v>
      </c>
      <c r="V48" s="183">
        <v>0</v>
      </c>
      <c r="W48" s="112">
        <f t="shared" si="104"/>
        <v>3648</v>
      </c>
      <c r="X48" s="185">
        <v>6</v>
      </c>
      <c r="Y48" s="181">
        <v>148</v>
      </c>
      <c r="Z48" s="182">
        <v>0</v>
      </c>
      <c r="AA48" s="183">
        <v>12</v>
      </c>
      <c r="AB48" s="120">
        <f t="shared" si="105"/>
        <v>3808</v>
      </c>
      <c r="AC48" s="166"/>
      <c r="AD48" s="109" t="s">
        <v>147</v>
      </c>
      <c r="AE48" s="110">
        <v>1719</v>
      </c>
      <c r="AF48" s="181">
        <v>12</v>
      </c>
      <c r="AG48" s="182">
        <v>0</v>
      </c>
      <c r="AH48" s="182">
        <v>57</v>
      </c>
      <c r="AI48" s="111">
        <f t="shared" si="108"/>
        <v>-45</v>
      </c>
      <c r="AJ48" s="183">
        <v>0</v>
      </c>
      <c r="AK48" s="112">
        <f t="shared" si="109"/>
        <v>1674</v>
      </c>
      <c r="AL48" s="185">
        <v>1</v>
      </c>
      <c r="AM48" s="181">
        <v>11</v>
      </c>
      <c r="AN48" s="182">
        <v>0</v>
      </c>
      <c r="AO48" s="183">
        <v>52</v>
      </c>
      <c r="AP48" s="112">
        <f t="shared" si="110"/>
        <v>1737</v>
      </c>
    </row>
    <row r="49" spans="1:43" ht="12.75" customHeight="1" x14ac:dyDescent="0.15">
      <c r="A49" s="96"/>
      <c r="B49" s="109" t="s">
        <v>145</v>
      </c>
      <c r="C49" s="110">
        <v>35</v>
      </c>
      <c r="D49" s="181">
        <v>0</v>
      </c>
      <c r="E49" s="182">
        <v>0</v>
      </c>
      <c r="F49" s="182">
        <v>0</v>
      </c>
      <c r="G49" s="111">
        <f t="shared" si="115"/>
        <v>0</v>
      </c>
      <c r="H49" s="183">
        <v>0</v>
      </c>
      <c r="I49" s="112">
        <f t="shared" si="116"/>
        <v>35</v>
      </c>
      <c r="J49" s="185">
        <v>0</v>
      </c>
      <c r="K49" s="181">
        <v>0</v>
      </c>
      <c r="L49" s="182">
        <v>0</v>
      </c>
      <c r="M49" s="183">
        <v>0</v>
      </c>
      <c r="N49" s="120">
        <f t="shared" si="117"/>
        <v>35</v>
      </c>
      <c r="O49" s="166"/>
      <c r="P49" s="102" t="s">
        <v>149</v>
      </c>
      <c r="Q49" s="103">
        <f>SUM(Q50:Q51)</f>
        <v>1666</v>
      </c>
      <c r="R49" s="104">
        <f t="shared" ref="R49:AB49" si="118">SUM(R50:R51)</f>
        <v>21</v>
      </c>
      <c r="S49" s="99">
        <f t="shared" si="118"/>
        <v>0</v>
      </c>
      <c r="T49" s="99">
        <f t="shared" si="118"/>
        <v>21</v>
      </c>
      <c r="U49" s="99">
        <f t="shared" si="118"/>
        <v>0</v>
      </c>
      <c r="V49" s="100">
        <f t="shared" si="118"/>
        <v>-7</v>
      </c>
      <c r="W49" s="101">
        <f t="shared" si="118"/>
        <v>1659</v>
      </c>
      <c r="X49" s="117">
        <f t="shared" si="118"/>
        <v>46</v>
      </c>
      <c r="Y49" s="98">
        <f t="shared" si="118"/>
        <v>0</v>
      </c>
      <c r="Z49" s="99">
        <f t="shared" si="118"/>
        <v>0</v>
      </c>
      <c r="AA49" s="100">
        <f t="shared" si="118"/>
        <v>156</v>
      </c>
      <c r="AB49" s="97">
        <f t="shared" si="118"/>
        <v>1815</v>
      </c>
      <c r="AC49" s="166"/>
      <c r="AD49" s="105" t="s">
        <v>150</v>
      </c>
      <c r="AE49" s="98">
        <f t="shared" ref="AE49:AP49" si="119">SUM(AE50:AE51)</f>
        <v>398</v>
      </c>
      <c r="AF49" s="98">
        <f t="shared" si="119"/>
        <v>12</v>
      </c>
      <c r="AG49" s="99">
        <f t="shared" si="119"/>
        <v>0</v>
      </c>
      <c r="AH49" s="99">
        <f t="shared" si="119"/>
        <v>26</v>
      </c>
      <c r="AI49" s="99">
        <f t="shared" si="119"/>
        <v>-14</v>
      </c>
      <c r="AJ49" s="100">
        <f t="shared" si="119"/>
        <v>6</v>
      </c>
      <c r="AK49" s="106">
        <f t="shared" si="119"/>
        <v>390</v>
      </c>
      <c r="AL49" s="107">
        <f t="shared" si="119"/>
        <v>9</v>
      </c>
      <c r="AM49" s="98">
        <f t="shared" si="119"/>
        <v>0</v>
      </c>
      <c r="AN49" s="99">
        <f t="shared" si="119"/>
        <v>0</v>
      </c>
      <c r="AO49" s="100">
        <f t="shared" si="119"/>
        <v>0</v>
      </c>
      <c r="AP49" s="106">
        <f t="shared" si="119"/>
        <v>390</v>
      </c>
      <c r="AQ49" s="108"/>
    </row>
    <row r="50" spans="1:43" ht="12.75" customHeight="1" x14ac:dyDescent="0.15">
      <c r="A50" s="96"/>
      <c r="B50" s="109" t="s">
        <v>148</v>
      </c>
      <c r="C50" s="110">
        <v>14</v>
      </c>
      <c r="D50" s="181">
        <v>0</v>
      </c>
      <c r="E50" s="182">
        <v>0</v>
      </c>
      <c r="F50" s="182">
        <v>0</v>
      </c>
      <c r="G50" s="111">
        <f t="shared" si="115"/>
        <v>0</v>
      </c>
      <c r="H50" s="183">
        <v>0</v>
      </c>
      <c r="I50" s="112">
        <f t="shared" si="116"/>
        <v>14</v>
      </c>
      <c r="J50" s="185">
        <v>0</v>
      </c>
      <c r="K50" s="181">
        <v>0</v>
      </c>
      <c r="L50" s="182">
        <v>0</v>
      </c>
      <c r="M50" s="183">
        <v>0</v>
      </c>
      <c r="N50" s="120">
        <f t="shared" si="117"/>
        <v>14</v>
      </c>
      <c r="O50" s="166"/>
      <c r="P50" s="113" t="s">
        <v>152</v>
      </c>
      <c r="Q50" s="114">
        <v>76</v>
      </c>
      <c r="R50" s="195">
        <v>0</v>
      </c>
      <c r="S50" s="182">
        <v>0</v>
      </c>
      <c r="T50" s="182">
        <v>0</v>
      </c>
      <c r="U50" s="111">
        <f t="shared" ref="U50:U51" si="120">R50+S50-T50</f>
        <v>0</v>
      </c>
      <c r="V50" s="183">
        <v>0</v>
      </c>
      <c r="W50" s="112">
        <f t="shared" ref="W50:W51" si="121">Q50+U50+V50</f>
        <v>76</v>
      </c>
      <c r="X50" s="185">
        <v>2</v>
      </c>
      <c r="Y50" s="181">
        <v>0</v>
      </c>
      <c r="Z50" s="182">
        <v>0</v>
      </c>
      <c r="AA50" s="183">
        <v>0</v>
      </c>
      <c r="AB50" s="120">
        <f t="shared" ref="AB50:AB51" si="122">W50+SUM(Y50:AA50)</f>
        <v>76</v>
      </c>
      <c r="AC50" s="166"/>
      <c r="AD50" s="109" t="s">
        <v>245</v>
      </c>
      <c r="AE50" s="110">
        <v>18</v>
      </c>
      <c r="AF50" s="181">
        <v>3</v>
      </c>
      <c r="AG50" s="182">
        <v>0</v>
      </c>
      <c r="AH50" s="182">
        <v>0</v>
      </c>
      <c r="AI50" s="111">
        <f t="shared" ref="AI50:AI51" si="123">AF50+AG50-AH50</f>
        <v>3</v>
      </c>
      <c r="AJ50" s="183">
        <v>0</v>
      </c>
      <c r="AK50" s="112">
        <f t="shared" ref="AK50:AK51" si="124">AE50+AI50+AJ50</f>
        <v>21</v>
      </c>
      <c r="AL50" s="185">
        <v>0</v>
      </c>
      <c r="AM50" s="181">
        <v>0</v>
      </c>
      <c r="AN50" s="182">
        <v>0</v>
      </c>
      <c r="AO50" s="183">
        <v>0</v>
      </c>
      <c r="AP50" s="112">
        <f t="shared" ref="AP50:AP51" si="125">AK50+SUM(AM50:AO50)</f>
        <v>21</v>
      </c>
    </row>
    <row r="51" spans="1:43" ht="12.75" customHeight="1" x14ac:dyDescent="0.15">
      <c r="A51" s="96"/>
      <c r="B51" s="109" t="s">
        <v>151</v>
      </c>
      <c r="C51" s="110">
        <v>36</v>
      </c>
      <c r="D51" s="181">
        <v>0</v>
      </c>
      <c r="E51" s="182">
        <v>0</v>
      </c>
      <c r="F51" s="182">
        <v>0</v>
      </c>
      <c r="G51" s="111">
        <f t="shared" si="115"/>
        <v>0</v>
      </c>
      <c r="H51" s="183">
        <v>0</v>
      </c>
      <c r="I51" s="112">
        <f t="shared" si="116"/>
        <v>36</v>
      </c>
      <c r="J51" s="185">
        <v>0</v>
      </c>
      <c r="K51" s="181">
        <v>0</v>
      </c>
      <c r="L51" s="182">
        <v>0</v>
      </c>
      <c r="M51" s="183">
        <v>0</v>
      </c>
      <c r="N51" s="120">
        <f t="shared" si="117"/>
        <v>36</v>
      </c>
      <c r="O51" s="166"/>
      <c r="P51" s="119" t="s">
        <v>155</v>
      </c>
      <c r="Q51" s="116">
        <v>1590</v>
      </c>
      <c r="R51" s="195">
        <v>21</v>
      </c>
      <c r="S51" s="182">
        <v>0</v>
      </c>
      <c r="T51" s="182">
        <v>21</v>
      </c>
      <c r="U51" s="111">
        <f t="shared" si="120"/>
        <v>0</v>
      </c>
      <c r="V51" s="183">
        <v>-7</v>
      </c>
      <c r="W51" s="112">
        <f t="shared" si="121"/>
        <v>1583</v>
      </c>
      <c r="X51" s="185">
        <v>44</v>
      </c>
      <c r="Y51" s="181">
        <v>0</v>
      </c>
      <c r="Z51" s="182">
        <v>0</v>
      </c>
      <c r="AA51" s="183">
        <v>156</v>
      </c>
      <c r="AB51" s="120">
        <f t="shared" si="122"/>
        <v>1739</v>
      </c>
      <c r="AC51" s="166"/>
      <c r="AD51" s="109" t="s">
        <v>153</v>
      </c>
      <c r="AE51" s="110">
        <v>380</v>
      </c>
      <c r="AF51" s="181">
        <v>9</v>
      </c>
      <c r="AG51" s="182">
        <v>0</v>
      </c>
      <c r="AH51" s="182">
        <v>26</v>
      </c>
      <c r="AI51" s="111">
        <f t="shared" si="123"/>
        <v>-17</v>
      </c>
      <c r="AJ51" s="183">
        <v>6</v>
      </c>
      <c r="AK51" s="112">
        <f t="shared" si="124"/>
        <v>369</v>
      </c>
      <c r="AL51" s="185">
        <v>9</v>
      </c>
      <c r="AM51" s="181">
        <v>0</v>
      </c>
      <c r="AN51" s="182">
        <v>0</v>
      </c>
      <c r="AO51" s="183">
        <v>0</v>
      </c>
      <c r="AP51" s="112">
        <f t="shared" si="125"/>
        <v>369</v>
      </c>
    </row>
    <row r="52" spans="1:43" ht="12.75" customHeight="1" x14ac:dyDescent="0.15">
      <c r="A52" s="96"/>
      <c r="B52" s="109" t="s">
        <v>154</v>
      </c>
      <c r="C52" s="110">
        <v>462</v>
      </c>
      <c r="D52" s="181">
        <v>8</v>
      </c>
      <c r="E52" s="182">
        <v>0</v>
      </c>
      <c r="F52" s="182">
        <v>3</v>
      </c>
      <c r="G52" s="111">
        <f t="shared" si="115"/>
        <v>5</v>
      </c>
      <c r="H52" s="183">
        <v>0</v>
      </c>
      <c r="I52" s="112">
        <f t="shared" si="116"/>
        <v>467</v>
      </c>
      <c r="J52" s="185">
        <v>4</v>
      </c>
      <c r="K52" s="181">
        <v>0</v>
      </c>
      <c r="L52" s="182">
        <v>0</v>
      </c>
      <c r="M52" s="183">
        <v>18</v>
      </c>
      <c r="N52" s="120">
        <f t="shared" si="117"/>
        <v>485</v>
      </c>
      <c r="O52" s="166"/>
      <c r="P52" s="102" t="s">
        <v>158</v>
      </c>
      <c r="Q52" s="103">
        <f t="shared" ref="Q52:AB52" si="126">SUM(Q53:Q54)</f>
        <v>343</v>
      </c>
      <c r="R52" s="104">
        <f t="shared" si="126"/>
        <v>12</v>
      </c>
      <c r="S52" s="99">
        <f t="shared" si="126"/>
        <v>0</v>
      </c>
      <c r="T52" s="99">
        <f t="shared" si="126"/>
        <v>4</v>
      </c>
      <c r="U52" s="99">
        <f t="shared" si="126"/>
        <v>8</v>
      </c>
      <c r="V52" s="100">
        <f t="shared" si="126"/>
        <v>-3</v>
      </c>
      <c r="W52" s="101">
        <f t="shared" si="126"/>
        <v>348</v>
      </c>
      <c r="X52" s="117">
        <f t="shared" si="126"/>
        <v>10</v>
      </c>
      <c r="Y52" s="98">
        <f t="shared" si="126"/>
        <v>0</v>
      </c>
      <c r="Z52" s="99">
        <f t="shared" si="126"/>
        <v>0</v>
      </c>
      <c r="AA52" s="100">
        <f t="shared" si="126"/>
        <v>89</v>
      </c>
      <c r="AB52" s="97">
        <f t="shared" si="126"/>
        <v>437</v>
      </c>
      <c r="AC52" s="166"/>
      <c r="AD52" s="105" t="s">
        <v>156</v>
      </c>
      <c r="AE52" s="98">
        <f t="shared" ref="AE52:AP52" si="127">SUM(AE53:AE55)</f>
        <v>725</v>
      </c>
      <c r="AF52" s="98">
        <f t="shared" si="127"/>
        <v>2</v>
      </c>
      <c r="AG52" s="99">
        <f t="shared" si="127"/>
        <v>0</v>
      </c>
      <c r="AH52" s="99">
        <f t="shared" si="127"/>
        <v>0</v>
      </c>
      <c r="AI52" s="99">
        <f t="shared" si="127"/>
        <v>2</v>
      </c>
      <c r="AJ52" s="100">
        <f t="shared" si="127"/>
        <v>-2</v>
      </c>
      <c r="AK52" s="106">
        <f t="shared" si="127"/>
        <v>725</v>
      </c>
      <c r="AL52" s="107">
        <f t="shared" si="127"/>
        <v>28</v>
      </c>
      <c r="AM52" s="98">
        <f t="shared" si="127"/>
        <v>238</v>
      </c>
      <c r="AN52" s="99">
        <f t="shared" si="127"/>
        <v>0</v>
      </c>
      <c r="AO52" s="100">
        <f t="shared" si="127"/>
        <v>1</v>
      </c>
      <c r="AP52" s="106">
        <f t="shared" si="127"/>
        <v>964</v>
      </c>
      <c r="AQ52" s="108"/>
    </row>
    <row r="53" spans="1:43" ht="12.75" customHeight="1" x14ac:dyDescent="0.15">
      <c r="A53" s="96"/>
      <c r="B53" s="105" t="s">
        <v>157</v>
      </c>
      <c r="C53" s="98">
        <f>SUM(C54:C62)</f>
        <v>1364</v>
      </c>
      <c r="D53" s="98">
        <f>SUM(D54:D62)</f>
        <v>6</v>
      </c>
      <c r="E53" s="99">
        <f t="shared" ref="E53:N53" si="128">SUM(E54:E62)</f>
        <v>29</v>
      </c>
      <c r="F53" s="99">
        <f t="shared" si="128"/>
        <v>6</v>
      </c>
      <c r="G53" s="99">
        <f t="shared" si="128"/>
        <v>29</v>
      </c>
      <c r="H53" s="100">
        <f t="shared" si="128"/>
        <v>6</v>
      </c>
      <c r="I53" s="101">
        <f t="shared" si="128"/>
        <v>1399</v>
      </c>
      <c r="J53" s="117">
        <f t="shared" si="128"/>
        <v>5</v>
      </c>
      <c r="K53" s="98">
        <f t="shared" si="128"/>
        <v>0</v>
      </c>
      <c r="L53" s="99">
        <f t="shared" si="128"/>
        <v>0</v>
      </c>
      <c r="M53" s="100">
        <f t="shared" si="128"/>
        <v>220</v>
      </c>
      <c r="N53" s="97">
        <f t="shared" si="128"/>
        <v>1619</v>
      </c>
      <c r="O53" s="166"/>
      <c r="P53" s="113" t="s">
        <v>161</v>
      </c>
      <c r="Q53" s="114">
        <v>98</v>
      </c>
      <c r="R53" s="195">
        <v>1</v>
      </c>
      <c r="S53" s="182">
        <v>0</v>
      </c>
      <c r="T53" s="182">
        <v>0</v>
      </c>
      <c r="U53" s="111">
        <f t="shared" ref="U53:U54" si="129">R53+S53-T53</f>
        <v>1</v>
      </c>
      <c r="V53" s="183">
        <v>-3</v>
      </c>
      <c r="W53" s="112">
        <f t="shared" ref="W53:W54" si="130">Q53+U53+V53</f>
        <v>96</v>
      </c>
      <c r="X53" s="185">
        <v>0</v>
      </c>
      <c r="Y53" s="181">
        <v>0</v>
      </c>
      <c r="Z53" s="182">
        <v>0</v>
      </c>
      <c r="AA53" s="183">
        <v>0</v>
      </c>
      <c r="AB53" s="120">
        <f t="shared" ref="AB53:AB54" si="131">W53+SUM(Y53:AA53)</f>
        <v>96</v>
      </c>
      <c r="AC53" s="166"/>
      <c r="AD53" s="109" t="s">
        <v>159</v>
      </c>
      <c r="AE53" s="110">
        <v>128</v>
      </c>
      <c r="AF53" s="181">
        <v>0</v>
      </c>
      <c r="AG53" s="182">
        <v>0</v>
      </c>
      <c r="AH53" s="182">
        <v>0</v>
      </c>
      <c r="AI53" s="111">
        <f t="shared" ref="AI53:AI55" si="132">AF53+AG53-AH53</f>
        <v>0</v>
      </c>
      <c r="AJ53" s="183">
        <v>3</v>
      </c>
      <c r="AK53" s="112">
        <f t="shared" ref="AK53:AK55" si="133">AE53+AI53+AJ53</f>
        <v>131</v>
      </c>
      <c r="AL53" s="185">
        <v>28</v>
      </c>
      <c r="AM53" s="181">
        <v>0</v>
      </c>
      <c r="AN53" s="182">
        <v>0</v>
      </c>
      <c r="AO53" s="183">
        <v>0</v>
      </c>
      <c r="AP53" s="112">
        <f t="shared" ref="AP53:AP55" si="134">AK53+SUM(AM53:AO53)</f>
        <v>131</v>
      </c>
    </row>
    <row r="54" spans="1:43" ht="12.75" customHeight="1" x14ac:dyDescent="0.15">
      <c r="A54" s="96"/>
      <c r="B54" s="109" t="s">
        <v>160</v>
      </c>
      <c r="C54" s="110">
        <v>91</v>
      </c>
      <c r="D54" s="181">
        <v>0</v>
      </c>
      <c r="E54" s="182">
        <v>0</v>
      </c>
      <c r="F54" s="182">
        <v>1</v>
      </c>
      <c r="G54" s="111">
        <f t="shared" ref="G54:G62" si="135">D54+E54-F54</f>
        <v>-1</v>
      </c>
      <c r="H54" s="183">
        <v>0</v>
      </c>
      <c r="I54" s="112">
        <f t="shared" ref="I54:I62" si="136">C54+G54+H54</f>
        <v>90</v>
      </c>
      <c r="J54" s="185">
        <v>0</v>
      </c>
      <c r="K54" s="181">
        <v>0</v>
      </c>
      <c r="L54" s="182">
        <v>0</v>
      </c>
      <c r="M54" s="183">
        <v>0</v>
      </c>
      <c r="N54" s="120">
        <f t="shared" ref="N54:N62" si="137">I54+SUM(K54:M54)</f>
        <v>90</v>
      </c>
      <c r="O54" s="166"/>
      <c r="P54" s="119" t="s">
        <v>164</v>
      </c>
      <c r="Q54" s="116">
        <v>245</v>
      </c>
      <c r="R54" s="195">
        <v>11</v>
      </c>
      <c r="S54" s="182">
        <v>0</v>
      </c>
      <c r="T54" s="182">
        <v>4</v>
      </c>
      <c r="U54" s="111">
        <f t="shared" si="129"/>
        <v>7</v>
      </c>
      <c r="V54" s="183">
        <v>0</v>
      </c>
      <c r="W54" s="112">
        <f t="shared" si="130"/>
        <v>252</v>
      </c>
      <c r="X54" s="185">
        <v>10</v>
      </c>
      <c r="Y54" s="181">
        <v>0</v>
      </c>
      <c r="Z54" s="182">
        <v>0</v>
      </c>
      <c r="AA54" s="183">
        <v>89</v>
      </c>
      <c r="AB54" s="120">
        <f t="shared" si="131"/>
        <v>341</v>
      </c>
      <c r="AC54" s="166"/>
      <c r="AD54" s="109" t="s">
        <v>162</v>
      </c>
      <c r="AE54" s="110">
        <v>54</v>
      </c>
      <c r="AF54" s="181">
        <v>0</v>
      </c>
      <c r="AG54" s="182">
        <v>0</v>
      </c>
      <c r="AH54" s="182">
        <v>0</v>
      </c>
      <c r="AI54" s="111">
        <f t="shared" si="132"/>
        <v>0</v>
      </c>
      <c r="AJ54" s="183">
        <v>0</v>
      </c>
      <c r="AK54" s="112">
        <f t="shared" si="133"/>
        <v>54</v>
      </c>
      <c r="AL54" s="185">
        <v>0</v>
      </c>
      <c r="AM54" s="181">
        <v>0</v>
      </c>
      <c r="AN54" s="182">
        <v>0</v>
      </c>
      <c r="AO54" s="183">
        <v>0</v>
      </c>
      <c r="AP54" s="112">
        <f t="shared" si="134"/>
        <v>54</v>
      </c>
    </row>
    <row r="55" spans="1:43" ht="12.75" customHeight="1" x14ac:dyDescent="0.15">
      <c r="A55" s="96"/>
      <c r="B55" s="109" t="s">
        <v>163</v>
      </c>
      <c r="C55" s="110">
        <v>42</v>
      </c>
      <c r="D55" s="181">
        <v>0</v>
      </c>
      <c r="E55" s="182">
        <v>0</v>
      </c>
      <c r="F55" s="182">
        <v>1</v>
      </c>
      <c r="G55" s="111">
        <f t="shared" si="135"/>
        <v>-1</v>
      </c>
      <c r="H55" s="183">
        <v>0</v>
      </c>
      <c r="I55" s="112">
        <f t="shared" si="136"/>
        <v>41</v>
      </c>
      <c r="J55" s="185">
        <v>0</v>
      </c>
      <c r="K55" s="181">
        <v>0</v>
      </c>
      <c r="L55" s="182">
        <v>0</v>
      </c>
      <c r="M55" s="183">
        <v>0</v>
      </c>
      <c r="N55" s="120">
        <f t="shared" si="137"/>
        <v>41</v>
      </c>
      <c r="O55" s="166"/>
      <c r="P55" s="102" t="s">
        <v>167</v>
      </c>
      <c r="Q55" s="103">
        <f>SUM(Q56:Q57)</f>
        <v>676</v>
      </c>
      <c r="R55" s="104">
        <f t="shared" ref="R55:AB55" si="138">SUM(R56:R57)</f>
        <v>1</v>
      </c>
      <c r="S55" s="99">
        <f t="shared" si="138"/>
        <v>0</v>
      </c>
      <c r="T55" s="99">
        <f t="shared" si="138"/>
        <v>3</v>
      </c>
      <c r="U55" s="99">
        <f t="shared" si="138"/>
        <v>-2</v>
      </c>
      <c r="V55" s="100">
        <f t="shared" si="138"/>
        <v>0</v>
      </c>
      <c r="W55" s="101">
        <f t="shared" si="138"/>
        <v>674</v>
      </c>
      <c r="X55" s="117">
        <f t="shared" si="138"/>
        <v>582</v>
      </c>
      <c r="Y55" s="98">
        <f t="shared" si="138"/>
        <v>0</v>
      </c>
      <c r="Z55" s="99">
        <f t="shared" si="138"/>
        <v>0</v>
      </c>
      <c r="AA55" s="100">
        <f t="shared" si="138"/>
        <v>0</v>
      </c>
      <c r="AB55" s="97">
        <f t="shared" si="138"/>
        <v>674</v>
      </c>
      <c r="AC55" s="166"/>
      <c r="AD55" s="109" t="s">
        <v>165</v>
      </c>
      <c r="AE55" s="110">
        <v>543</v>
      </c>
      <c r="AF55" s="181">
        <v>2</v>
      </c>
      <c r="AG55" s="182">
        <v>0</v>
      </c>
      <c r="AH55" s="182">
        <v>0</v>
      </c>
      <c r="AI55" s="111">
        <f t="shared" si="132"/>
        <v>2</v>
      </c>
      <c r="AJ55" s="183">
        <v>-5</v>
      </c>
      <c r="AK55" s="112">
        <f t="shared" si="133"/>
        <v>540</v>
      </c>
      <c r="AL55" s="185">
        <v>0</v>
      </c>
      <c r="AM55" s="181">
        <v>238</v>
      </c>
      <c r="AN55" s="182">
        <v>0</v>
      </c>
      <c r="AO55" s="183">
        <v>1</v>
      </c>
      <c r="AP55" s="112">
        <f t="shared" si="134"/>
        <v>779</v>
      </c>
    </row>
    <row r="56" spans="1:43" ht="12.75" customHeight="1" x14ac:dyDescent="0.15">
      <c r="A56" s="96"/>
      <c r="B56" s="109" t="s">
        <v>166</v>
      </c>
      <c r="C56" s="110">
        <v>105</v>
      </c>
      <c r="D56" s="181">
        <v>0</v>
      </c>
      <c r="E56" s="182">
        <v>0</v>
      </c>
      <c r="F56" s="182">
        <v>0</v>
      </c>
      <c r="G56" s="111">
        <f t="shared" si="135"/>
        <v>0</v>
      </c>
      <c r="H56" s="183">
        <v>0</v>
      </c>
      <c r="I56" s="112">
        <f t="shared" si="136"/>
        <v>105</v>
      </c>
      <c r="J56" s="185">
        <v>0</v>
      </c>
      <c r="K56" s="181">
        <v>0</v>
      </c>
      <c r="L56" s="182">
        <v>0</v>
      </c>
      <c r="M56" s="183">
        <v>0</v>
      </c>
      <c r="N56" s="120">
        <f t="shared" si="137"/>
        <v>105</v>
      </c>
      <c r="O56" s="166"/>
      <c r="P56" s="113" t="s">
        <v>170</v>
      </c>
      <c r="Q56" s="114">
        <v>92</v>
      </c>
      <c r="R56" s="195">
        <v>0</v>
      </c>
      <c r="S56" s="182">
        <v>0</v>
      </c>
      <c r="T56" s="182">
        <v>0</v>
      </c>
      <c r="U56" s="111">
        <f t="shared" ref="U56:U57" si="139">R56+S56-T56</f>
        <v>0</v>
      </c>
      <c r="V56" s="183">
        <v>0</v>
      </c>
      <c r="W56" s="112">
        <f t="shared" ref="W56:W57" si="140">Q56+U56+V56</f>
        <v>92</v>
      </c>
      <c r="X56" s="185">
        <v>0</v>
      </c>
      <c r="Y56" s="181">
        <v>0</v>
      </c>
      <c r="Z56" s="182">
        <v>0</v>
      </c>
      <c r="AA56" s="183">
        <v>0</v>
      </c>
      <c r="AB56" s="120">
        <f t="shared" ref="AB56:AB57" si="141">W56+SUM(Y56:AA56)</f>
        <v>92</v>
      </c>
      <c r="AC56" s="166"/>
      <c r="AD56" s="105" t="s">
        <v>168</v>
      </c>
      <c r="AE56" s="98">
        <f t="shared" ref="AE56:AP56" si="142">SUM(AE57:AE58)</f>
        <v>901</v>
      </c>
      <c r="AF56" s="98">
        <f t="shared" si="142"/>
        <v>0</v>
      </c>
      <c r="AG56" s="99">
        <f t="shared" si="142"/>
        <v>0</v>
      </c>
      <c r="AH56" s="99">
        <f t="shared" si="142"/>
        <v>0</v>
      </c>
      <c r="AI56" s="99">
        <f t="shared" si="142"/>
        <v>0</v>
      </c>
      <c r="AJ56" s="100">
        <f t="shared" si="142"/>
        <v>0</v>
      </c>
      <c r="AK56" s="106">
        <f t="shared" si="142"/>
        <v>901</v>
      </c>
      <c r="AL56" s="107">
        <f t="shared" si="142"/>
        <v>1</v>
      </c>
      <c r="AM56" s="98">
        <f t="shared" si="142"/>
        <v>0</v>
      </c>
      <c r="AN56" s="99">
        <f t="shared" si="142"/>
        <v>0</v>
      </c>
      <c r="AO56" s="100">
        <f t="shared" si="142"/>
        <v>0</v>
      </c>
      <c r="AP56" s="106">
        <f t="shared" si="142"/>
        <v>901</v>
      </c>
      <c r="AQ56" s="108"/>
    </row>
    <row r="57" spans="1:43" ht="12.75" customHeight="1" x14ac:dyDescent="0.15">
      <c r="A57" s="96"/>
      <c r="B57" s="109" t="s">
        <v>169</v>
      </c>
      <c r="C57" s="110">
        <v>20</v>
      </c>
      <c r="D57" s="181">
        <v>3</v>
      </c>
      <c r="E57" s="182">
        <v>0</v>
      </c>
      <c r="F57" s="182">
        <v>1</v>
      </c>
      <c r="G57" s="111">
        <f t="shared" si="135"/>
        <v>2</v>
      </c>
      <c r="H57" s="183">
        <v>0</v>
      </c>
      <c r="I57" s="112">
        <f t="shared" si="136"/>
        <v>22</v>
      </c>
      <c r="J57" s="185">
        <v>1</v>
      </c>
      <c r="K57" s="181">
        <v>0</v>
      </c>
      <c r="L57" s="182">
        <v>0</v>
      </c>
      <c r="M57" s="183">
        <v>0</v>
      </c>
      <c r="N57" s="120">
        <f t="shared" si="137"/>
        <v>22</v>
      </c>
      <c r="O57" s="166"/>
      <c r="P57" s="119" t="s">
        <v>173</v>
      </c>
      <c r="Q57" s="116">
        <v>584</v>
      </c>
      <c r="R57" s="195">
        <v>1</v>
      </c>
      <c r="S57" s="182">
        <v>0</v>
      </c>
      <c r="T57" s="182">
        <v>3</v>
      </c>
      <c r="U57" s="111">
        <f t="shared" si="139"/>
        <v>-2</v>
      </c>
      <c r="V57" s="183">
        <v>0</v>
      </c>
      <c r="W57" s="112">
        <f t="shared" si="140"/>
        <v>582</v>
      </c>
      <c r="X57" s="185">
        <v>582</v>
      </c>
      <c r="Y57" s="181">
        <v>0</v>
      </c>
      <c r="Z57" s="182">
        <v>0</v>
      </c>
      <c r="AA57" s="183">
        <v>0</v>
      </c>
      <c r="AB57" s="120">
        <f t="shared" si="141"/>
        <v>582</v>
      </c>
      <c r="AC57" s="166"/>
      <c r="AD57" s="109" t="s">
        <v>171</v>
      </c>
      <c r="AE57" s="110">
        <v>66</v>
      </c>
      <c r="AF57" s="181">
        <v>0</v>
      </c>
      <c r="AG57" s="182">
        <v>0</v>
      </c>
      <c r="AH57" s="182">
        <v>0</v>
      </c>
      <c r="AI57" s="111">
        <f t="shared" ref="AI57:AI58" si="143">AF57+AG57-AH57</f>
        <v>0</v>
      </c>
      <c r="AJ57" s="183">
        <v>0</v>
      </c>
      <c r="AK57" s="112">
        <f t="shared" ref="AK57:AK58" si="144">AE57+AI57+AJ57</f>
        <v>66</v>
      </c>
      <c r="AL57" s="185">
        <v>0</v>
      </c>
      <c r="AM57" s="181">
        <v>0</v>
      </c>
      <c r="AN57" s="182">
        <v>0</v>
      </c>
      <c r="AO57" s="183">
        <v>0</v>
      </c>
      <c r="AP57" s="112">
        <f t="shared" ref="AP57:AP58" si="145">AK57+SUM(AM57:AO57)</f>
        <v>66</v>
      </c>
    </row>
    <row r="58" spans="1:43" ht="12.75" customHeight="1" x14ac:dyDescent="0.15">
      <c r="A58" s="96"/>
      <c r="B58" s="109" t="s">
        <v>172</v>
      </c>
      <c r="C58" s="110">
        <v>44</v>
      </c>
      <c r="D58" s="181">
        <v>3</v>
      </c>
      <c r="E58" s="182">
        <v>0</v>
      </c>
      <c r="F58" s="182">
        <v>0</v>
      </c>
      <c r="G58" s="111">
        <f t="shared" si="135"/>
        <v>3</v>
      </c>
      <c r="H58" s="183">
        <v>0</v>
      </c>
      <c r="I58" s="112">
        <f t="shared" si="136"/>
        <v>47</v>
      </c>
      <c r="J58" s="185">
        <v>3</v>
      </c>
      <c r="K58" s="181">
        <v>0</v>
      </c>
      <c r="L58" s="182">
        <v>0</v>
      </c>
      <c r="M58" s="183">
        <v>0</v>
      </c>
      <c r="N58" s="120">
        <f t="shared" si="137"/>
        <v>47</v>
      </c>
      <c r="O58" s="166"/>
      <c r="P58" s="102" t="s">
        <v>176</v>
      </c>
      <c r="Q58" s="103">
        <f>SUM(Q59:Q70)</f>
        <v>1566</v>
      </c>
      <c r="R58" s="104">
        <f t="shared" ref="R58:Z58" si="146">SUM(R59:R70)</f>
        <v>33</v>
      </c>
      <c r="S58" s="99">
        <f t="shared" si="146"/>
        <v>0</v>
      </c>
      <c r="T58" s="99">
        <f t="shared" si="146"/>
        <v>32</v>
      </c>
      <c r="U58" s="99">
        <f t="shared" si="146"/>
        <v>1</v>
      </c>
      <c r="V58" s="100">
        <f t="shared" si="146"/>
        <v>-2</v>
      </c>
      <c r="W58" s="101">
        <f t="shared" si="146"/>
        <v>1565</v>
      </c>
      <c r="X58" s="117">
        <f t="shared" si="146"/>
        <v>4</v>
      </c>
      <c r="Y58" s="98">
        <f t="shared" si="146"/>
        <v>0</v>
      </c>
      <c r="Z58" s="99">
        <f t="shared" si="146"/>
        <v>0</v>
      </c>
      <c r="AA58" s="100">
        <f>SUM(AA59:AA70)</f>
        <v>0</v>
      </c>
      <c r="AB58" s="97">
        <f>SUM(AB59:AB70)</f>
        <v>1565</v>
      </c>
      <c r="AC58" s="166"/>
      <c r="AD58" s="109" t="s">
        <v>174</v>
      </c>
      <c r="AE58" s="110">
        <v>835</v>
      </c>
      <c r="AF58" s="181">
        <v>0</v>
      </c>
      <c r="AG58" s="182">
        <v>0</v>
      </c>
      <c r="AH58" s="182">
        <v>0</v>
      </c>
      <c r="AI58" s="111">
        <f t="shared" si="143"/>
        <v>0</v>
      </c>
      <c r="AJ58" s="183">
        <v>0</v>
      </c>
      <c r="AK58" s="112">
        <f t="shared" si="144"/>
        <v>835</v>
      </c>
      <c r="AL58" s="185">
        <v>1</v>
      </c>
      <c r="AM58" s="181">
        <v>0</v>
      </c>
      <c r="AN58" s="182">
        <v>0</v>
      </c>
      <c r="AO58" s="183">
        <v>0</v>
      </c>
      <c r="AP58" s="112">
        <f t="shared" si="145"/>
        <v>835</v>
      </c>
    </row>
    <row r="59" spans="1:43" ht="12.75" customHeight="1" x14ac:dyDescent="0.15">
      <c r="A59" s="96"/>
      <c r="B59" s="109" t="s">
        <v>175</v>
      </c>
      <c r="C59" s="110">
        <v>17</v>
      </c>
      <c r="D59" s="181">
        <v>0</v>
      </c>
      <c r="E59" s="182">
        <v>0</v>
      </c>
      <c r="F59" s="182">
        <v>0</v>
      </c>
      <c r="G59" s="111">
        <f t="shared" si="135"/>
        <v>0</v>
      </c>
      <c r="H59" s="183">
        <v>0</v>
      </c>
      <c r="I59" s="112">
        <f t="shared" si="136"/>
        <v>17</v>
      </c>
      <c r="J59" s="185">
        <v>0</v>
      </c>
      <c r="K59" s="181">
        <v>0</v>
      </c>
      <c r="L59" s="182">
        <v>0</v>
      </c>
      <c r="M59" s="183">
        <v>0</v>
      </c>
      <c r="N59" s="120">
        <f t="shared" si="137"/>
        <v>17</v>
      </c>
      <c r="O59" s="166"/>
      <c r="P59" s="113" t="s">
        <v>179</v>
      </c>
      <c r="Q59" s="114">
        <v>302</v>
      </c>
      <c r="R59" s="195">
        <v>16</v>
      </c>
      <c r="S59" s="182">
        <v>0</v>
      </c>
      <c r="T59" s="182">
        <v>7</v>
      </c>
      <c r="U59" s="111">
        <f t="shared" ref="U59:U70" si="147">R59+S59-T59</f>
        <v>9</v>
      </c>
      <c r="V59" s="183">
        <v>0</v>
      </c>
      <c r="W59" s="112">
        <f t="shared" ref="W59:W70" si="148">Q59+U59+V59</f>
        <v>311</v>
      </c>
      <c r="X59" s="185">
        <v>0</v>
      </c>
      <c r="Y59" s="181">
        <v>0</v>
      </c>
      <c r="Z59" s="182">
        <v>0</v>
      </c>
      <c r="AA59" s="183">
        <v>0</v>
      </c>
      <c r="AB59" s="120">
        <f t="shared" ref="AB59:AB70" si="149">W59+SUM(Y59:AA59)</f>
        <v>311</v>
      </c>
      <c r="AC59" s="166"/>
      <c r="AD59" s="105" t="s">
        <v>177</v>
      </c>
      <c r="AE59" s="98">
        <f t="shared" ref="AE59:AP59" si="150">SUM(AE60:AE61)</f>
        <v>2261</v>
      </c>
      <c r="AF59" s="98">
        <f t="shared" si="150"/>
        <v>28</v>
      </c>
      <c r="AG59" s="99">
        <f t="shared" si="150"/>
        <v>0</v>
      </c>
      <c r="AH59" s="99">
        <f t="shared" si="150"/>
        <v>8</v>
      </c>
      <c r="AI59" s="99">
        <f t="shared" si="150"/>
        <v>20</v>
      </c>
      <c r="AJ59" s="100">
        <f t="shared" si="150"/>
        <v>2</v>
      </c>
      <c r="AK59" s="106">
        <f t="shared" si="150"/>
        <v>2283</v>
      </c>
      <c r="AL59" s="107">
        <f t="shared" si="150"/>
        <v>14</v>
      </c>
      <c r="AM59" s="98">
        <f t="shared" si="150"/>
        <v>3</v>
      </c>
      <c r="AN59" s="99">
        <f t="shared" si="150"/>
        <v>0</v>
      </c>
      <c r="AO59" s="100">
        <f t="shared" si="150"/>
        <v>730</v>
      </c>
      <c r="AP59" s="106">
        <f t="shared" si="150"/>
        <v>3016</v>
      </c>
      <c r="AQ59" s="108"/>
    </row>
    <row r="60" spans="1:43" ht="12.75" customHeight="1" x14ac:dyDescent="0.15">
      <c r="A60" s="96"/>
      <c r="B60" s="109" t="s">
        <v>178</v>
      </c>
      <c r="C60" s="110">
        <v>5</v>
      </c>
      <c r="D60" s="181">
        <v>0</v>
      </c>
      <c r="E60" s="182">
        <v>0</v>
      </c>
      <c r="F60" s="182">
        <v>0</v>
      </c>
      <c r="G60" s="111">
        <f t="shared" si="135"/>
        <v>0</v>
      </c>
      <c r="H60" s="183">
        <v>0</v>
      </c>
      <c r="I60" s="112">
        <f t="shared" si="136"/>
        <v>5</v>
      </c>
      <c r="J60" s="185">
        <v>0</v>
      </c>
      <c r="K60" s="181">
        <v>0</v>
      </c>
      <c r="L60" s="182">
        <v>0</v>
      </c>
      <c r="M60" s="183">
        <v>0</v>
      </c>
      <c r="N60" s="120">
        <f t="shared" si="137"/>
        <v>5</v>
      </c>
      <c r="O60" s="166"/>
      <c r="P60" s="113" t="s">
        <v>182</v>
      </c>
      <c r="Q60" s="114">
        <v>162</v>
      </c>
      <c r="R60" s="195">
        <v>2</v>
      </c>
      <c r="S60" s="182">
        <v>0</v>
      </c>
      <c r="T60" s="182">
        <v>20</v>
      </c>
      <c r="U60" s="111">
        <f t="shared" si="147"/>
        <v>-18</v>
      </c>
      <c r="V60" s="183">
        <v>-2</v>
      </c>
      <c r="W60" s="112">
        <f t="shared" si="148"/>
        <v>142</v>
      </c>
      <c r="X60" s="185">
        <v>0</v>
      </c>
      <c r="Y60" s="181">
        <v>0</v>
      </c>
      <c r="Z60" s="182">
        <v>0</v>
      </c>
      <c r="AA60" s="183">
        <v>0</v>
      </c>
      <c r="AB60" s="120">
        <f t="shared" si="149"/>
        <v>142</v>
      </c>
      <c r="AC60" s="166"/>
      <c r="AD60" s="109" t="s">
        <v>180</v>
      </c>
      <c r="AE60" s="110">
        <v>1378</v>
      </c>
      <c r="AF60" s="181">
        <v>25</v>
      </c>
      <c r="AG60" s="182">
        <v>0</v>
      </c>
      <c r="AH60" s="182">
        <v>2</v>
      </c>
      <c r="AI60" s="111">
        <f t="shared" ref="AI60:AI61" si="151">AF60+AG60-AH60</f>
        <v>23</v>
      </c>
      <c r="AJ60" s="183">
        <v>2</v>
      </c>
      <c r="AK60" s="112">
        <f t="shared" ref="AK60:AK61" si="152">AE60+AI60+AJ60</f>
        <v>1403</v>
      </c>
      <c r="AL60" s="185">
        <v>12</v>
      </c>
      <c r="AM60" s="181">
        <v>2</v>
      </c>
      <c r="AN60" s="182">
        <v>0</v>
      </c>
      <c r="AO60" s="183">
        <v>0</v>
      </c>
      <c r="AP60" s="112">
        <f t="shared" ref="AP60:AP61" si="153">AK60+SUM(AM60:AO60)</f>
        <v>1405</v>
      </c>
    </row>
    <row r="61" spans="1:43" ht="12.75" customHeight="1" x14ac:dyDescent="0.15">
      <c r="A61" s="96"/>
      <c r="B61" s="109" t="s">
        <v>181</v>
      </c>
      <c r="C61" s="110">
        <v>28</v>
      </c>
      <c r="D61" s="181">
        <v>0</v>
      </c>
      <c r="E61" s="182">
        <v>0</v>
      </c>
      <c r="F61" s="182">
        <v>0</v>
      </c>
      <c r="G61" s="111">
        <f t="shared" si="135"/>
        <v>0</v>
      </c>
      <c r="H61" s="183">
        <v>0</v>
      </c>
      <c r="I61" s="112">
        <f t="shared" si="136"/>
        <v>28</v>
      </c>
      <c r="J61" s="185">
        <v>0</v>
      </c>
      <c r="K61" s="181">
        <v>0</v>
      </c>
      <c r="L61" s="182">
        <v>0</v>
      </c>
      <c r="M61" s="183">
        <v>0</v>
      </c>
      <c r="N61" s="120">
        <f t="shared" si="137"/>
        <v>28</v>
      </c>
      <c r="O61" s="166"/>
      <c r="P61" s="113" t="s">
        <v>185</v>
      </c>
      <c r="Q61" s="114">
        <v>71</v>
      </c>
      <c r="R61" s="195">
        <v>1</v>
      </c>
      <c r="S61" s="182">
        <v>0</v>
      </c>
      <c r="T61" s="182">
        <v>0</v>
      </c>
      <c r="U61" s="111">
        <f t="shared" si="147"/>
        <v>1</v>
      </c>
      <c r="V61" s="183">
        <v>0</v>
      </c>
      <c r="W61" s="112">
        <f t="shared" si="148"/>
        <v>72</v>
      </c>
      <c r="X61" s="185">
        <v>0</v>
      </c>
      <c r="Y61" s="181">
        <v>0</v>
      </c>
      <c r="Z61" s="182">
        <v>0</v>
      </c>
      <c r="AA61" s="183">
        <v>0</v>
      </c>
      <c r="AB61" s="120">
        <f t="shared" si="149"/>
        <v>72</v>
      </c>
      <c r="AC61" s="166"/>
      <c r="AD61" s="109" t="s">
        <v>183</v>
      </c>
      <c r="AE61" s="110">
        <v>883</v>
      </c>
      <c r="AF61" s="181">
        <v>3</v>
      </c>
      <c r="AG61" s="182">
        <v>0</v>
      </c>
      <c r="AH61" s="182">
        <v>6</v>
      </c>
      <c r="AI61" s="111">
        <f t="shared" si="151"/>
        <v>-3</v>
      </c>
      <c r="AJ61" s="183">
        <v>0</v>
      </c>
      <c r="AK61" s="112">
        <f t="shared" si="152"/>
        <v>880</v>
      </c>
      <c r="AL61" s="185">
        <v>2</v>
      </c>
      <c r="AM61" s="181">
        <v>1</v>
      </c>
      <c r="AN61" s="182">
        <v>0</v>
      </c>
      <c r="AO61" s="183">
        <v>730</v>
      </c>
      <c r="AP61" s="112">
        <f t="shared" si="153"/>
        <v>1611</v>
      </c>
    </row>
    <row r="62" spans="1:43" ht="12.75" customHeight="1" x14ac:dyDescent="0.15">
      <c r="A62" s="96"/>
      <c r="B62" s="109" t="s">
        <v>184</v>
      </c>
      <c r="C62" s="110">
        <v>1012</v>
      </c>
      <c r="D62" s="181">
        <v>0</v>
      </c>
      <c r="E62" s="182">
        <v>29</v>
      </c>
      <c r="F62" s="182">
        <v>3</v>
      </c>
      <c r="G62" s="111">
        <f t="shared" si="135"/>
        <v>26</v>
      </c>
      <c r="H62" s="183">
        <v>6</v>
      </c>
      <c r="I62" s="112">
        <f t="shared" si="136"/>
        <v>1044</v>
      </c>
      <c r="J62" s="185">
        <v>1</v>
      </c>
      <c r="K62" s="181">
        <v>0</v>
      </c>
      <c r="L62" s="182">
        <v>0</v>
      </c>
      <c r="M62" s="183">
        <v>220</v>
      </c>
      <c r="N62" s="120">
        <f t="shared" si="137"/>
        <v>1264</v>
      </c>
      <c r="O62" s="166"/>
      <c r="P62" s="113" t="s">
        <v>188</v>
      </c>
      <c r="Q62" s="114">
        <v>14</v>
      </c>
      <c r="R62" s="195">
        <v>0</v>
      </c>
      <c r="S62" s="182">
        <v>0</v>
      </c>
      <c r="T62" s="182">
        <v>0</v>
      </c>
      <c r="U62" s="111">
        <f t="shared" si="147"/>
        <v>0</v>
      </c>
      <c r="V62" s="183">
        <v>0</v>
      </c>
      <c r="W62" s="112">
        <f t="shared" si="148"/>
        <v>14</v>
      </c>
      <c r="X62" s="185">
        <v>0</v>
      </c>
      <c r="Y62" s="181">
        <v>0</v>
      </c>
      <c r="Z62" s="182">
        <v>0</v>
      </c>
      <c r="AA62" s="183">
        <v>0</v>
      </c>
      <c r="AB62" s="120">
        <f t="shared" si="149"/>
        <v>14</v>
      </c>
      <c r="AC62" s="166"/>
      <c r="AD62" s="105" t="s">
        <v>186</v>
      </c>
      <c r="AE62" s="98">
        <f t="shared" ref="AE62:AP62" si="154">SUM(AE63:AE64)</f>
        <v>549</v>
      </c>
      <c r="AF62" s="98">
        <f t="shared" si="154"/>
        <v>3</v>
      </c>
      <c r="AG62" s="99">
        <f t="shared" si="154"/>
        <v>0</v>
      </c>
      <c r="AH62" s="99">
        <f t="shared" si="154"/>
        <v>7</v>
      </c>
      <c r="AI62" s="99">
        <f t="shared" si="154"/>
        <v>-4</v>
      </c>
      <c r="AJ62" s="100">
        <f t="shared" si="154"/>
        <v>0</v>
      </c>
      <c r="AK62" s="106">
        <f t="shared" si="154"/>
        <v>545</v>
      </c>
      <c r="AL62" s="107">
        <f t="shared" si="154"/>
        <v>8</v>
      </c>
      <c r="AM62" s="98">
        <f t="shared" si="154"/>
        <v>1</v>
      </c>
      <c r="AN62" s="99">
        <f t="shared" si="154"/>
        <v>0</v>
      </c>
      <c r="AO62" s="100">
        <f t="shared" si="154"/>
        <v>0</v>
      </c>
      <c r="AP62" s="106">
        <f t="shared" si="154"/>
        <v>546</v>
      </c>
    </row>
    <row r="63" spans="1:43" ht="12.75" customHeight="1" x14ac:dyDescent="0.15">
      <c r="A63" s="96"/>
      <c r="B63" s="105" t="s">
        <v>187</v>
      </c>
      <c r="C63" s="98">
        <f>SUM(C64:C70)</f>
        <v>2112</v>
      </c>
      <c r="D63" s="98">
        <f t="shared" ref="D63:N63" si="155">SUM(D64:D70)</f>
        <v>100</v>
      </c>
      <c r="E63" s="99">
        <f t="shared" si="155"/>
        <v>0</v>
      </c>
      <c r="F63" s="99">
        <f t="shared" si="155"/>
        <v>57</v>
      </c>
      <c r="G63" s="99">
        <f t="shared" si="155"/>
        <v>43</v>
      </c>
      <c r="H63" s="100">
        <f t="shared" si="155"/>
        <v>0</v>
      </c>
      <c r="I63" s="101">
        <f t="shared" si="155"/>
        <v>2155</v>
      </c>
      <c r="J63" s="117">
        <f t="shared" si="155"/>
        <v>16</v>
      </c>
      <c r="K63" s="98">
        <f t="shared" si="155"/>
        <v>0</v>
      </c>
      <c r="L63" s="99">
        <f t="shared" si="155"/>
        <v>0</v>
      </c>
      <c r="M63" s="100">
        <f>SUM(M64:M70)</f>
        <v>0</v>
      </c>
      <c r="N63" s="97">
        <f t="shared" si="155"/>
        <v>2155</v>
      </c>
      <c r="O63" s="166"/>
      <c r="P63" s="113" t="s">
        <v>191</v>
      </c>
      <c r="Q63" s="114">
        <v>2</v>
      </c>
      <c r="R63" s="195">
        <v>0</v>
      </c>
      <c r="S63" s="182">
        <v>0</v>
      </c>
      <c r="T63" s="182">
        <v>0</v>
      </c>
      <c r="U63" s="111">
        <f t="shared" si="147"/>
        <v>0</v>
      </c>
      <c r="V63" s="183">
        <v>0</v>
      </c>
      <c r="W63" s="112">
        <f t="shared" si="148"/>
        <v>2</v>
      </c>
      <c r="X63" s="185">
        <v>0</v>
      </c>
      <c r="Y63" s="181">
        <v>0</v>
      </c>
      <c r="Z63" s="182">
        <v>0</v>
      </c>
      <c r="AA63" s="183">
        <v>0</v>
      </c>
      <c r="AB63" s="120">
        <f t="shared" si="149"/>
        <v>2</v>
      </c>
      <c r="AC63" s="166"/>
      <c r="AD63" s="109" t="s">
        <v>189</v>
      </c>
      <c r="AE63" s="110">
        <v>86</v>
      </c>
      <c r="AF63" s="181">
        <v>2</v>
      </c>
      <c r="AG63" s="182">
        <v>0</v>
      </c>
      <c r="AH63" s="182">
        <v>5</v>
      </c>
      <c r="AI63" s="111">
        <f t="shared" ref="AI63:AI64" si="156">AF63+AG63-AH63</f>
        <v>-3</v>
      </c>
      <c r="AJ63" s="183">
        <v>0</v>
      </c>
      <c r="AK63" s="112">
        <f t="shared" ref="AK63:AK64" si="157">AE63+AI63+AJ63</f>
        <v>83</v>
      </c>
      <c r="AL63" s="185">
        <v>0</v>
      </c>
      <c r="AM63" s="181">
        <v>0</v>
      </c>
      <c r="AN63" s="182">
        <v>0</v>
      </c>
      <c r="AO63" s="183">
        <v>0</v>
      </c>
      <c r="AP63" s="112">
        <f t="shared" ref="AP63:AP64" si="158">AK63+SUM(AM63:AO63)</f>
        <v>83</v>
      </c>
    </row>
    <row r="64" spans="1:43" ht="12.75" customHeight="1" x14ac:dyDescent="0.15">
      <c r="A64" s="96"/>
      <c r="B64" s="109" t="s">
        <v>190</v>
      </c>
      <c r="C64" s="110">
        <v>777</v>
      </c>
      <c r="D64" s="181">
        <v>33</v>
      </c>
      <c r="E64" s="182">
        <v>0</v>
      </c>
      <c r="F64" s="182">
        <v>10</v>
      </c>
      <c r="G64" s="111">
        <f t="shared" ref="G64:G70" si="159">D64+E64-F64</f>
        <v>23</v>
      </c>
      <c r="H64" s="183">
        <v>0</v>
      </c>
      <c r="I64" s="112">
        <f t="shared" ref="I64:I85" si="160">C64+G64+H64</f>
        <v>800</v>
      </c>
      <c r="J64" s="185">
        <v>3</v>
      </c>
      <c r="K64" s="181">
        <v>0</v>
      </c>
      <c r="L64" s="182">
        <v>0</v>
      </c>
      <c r="M64" s="183">
        <v>0</v>
      </c>
      <c r="N64" s="120">
        <f t="shared" ref="N64:N70" si="161">I64+SUM(K64:M64)</f>
        <v>800</v>
      </c>
      <c r="O64" s="166"/>
      <c r="P64" s="113" t="s">
        <v>194</v>
      </c>
      <c r="Q64" s="114">
        <v>105</v>
      </c>
      <c r="R64" s="195">
        <v>2</v>
      </c>
      <c r="S64" s="182">
        <v>0</v>
      </c>
      <c r="T64" s="182">
        <v>0</v>
      </c>
      <c r="U64" s="111">
        <f t="shared" si="147"/>
        <v>2</v>
      </c>
      <c r="V64" s="183">
        <v>0</v>
      </c>
      <c r="W64" s="112">
        <f t="shared" si="148"/>
        <v>107</v>
      </c>
      <c r="X64" s="185">
        <v>0</v>
      </c>
      <c r="Y64" s="181">
        <v>0</v>
      </c>
      <c r="Z64" s="182">
        <v>0</v>
      </c>
      <c r="AA64" s="183">
        <v>0</v>
      </c>
      <c r="AB64" s="120">
        <f t="shared" si="149"/>
        <v>107</v>
      </c>
      <c r="AC64" s="166"/>
      <c r="AD64" s="109" t="s">
        <v>192</v>
      </c>
      <c r="AE64" s="110">
        <v>463</v>
      </c>
      <c r="AF64" s="181">
        <v>1</v>
      </c>
      <c r="AG64" s="182">
        <v>0</v>
      </c>
      <c r="AH64" s="182">
        <v>2</v>
      </c>
      <c r="AI64" s="111">
        <f t="shared" si="156"/>
        <v>-1</v>
      </c>
      <c r="AJ64" s="183">
        <v>0</v>
      </c>
      <c r="AK64" s="112">
        <f t="shared" si="157"/>
        <v>462</v>
      </c>
      <c r="AL64" s="185">
        <v>8</v>
      </c>
      <c r="AM64" s="181">
        <v>1</v>
      </c>
      <c r="AN64" s="182">
        <v>0</v>
      </c>
      <c r="AO64" s="183">
        <v>0</v>
      </c>
      <c r="AP64" s="112">
        <f t="shared" si="158"/>
        <v>463</v>
      </c>
    </row>
    <row r="65" spans="1:43" ht="12.75" customHeight="1" x14ac:dyDescent="0.15">
      <c r="A65" s="96"/>
      <c r="B65" s="109" t="s">
        <v>193</v>
      </c>
      <c r="C65" s="110">
        <v>166</v>
      </c>
      <c r="D65" s="181">
        <v>2</v>
      </c>
      <c r="E65" s="182">
        <v>0</v>
      </c>
      <c r="F65" s="182">
        <v>0</v>
      </c>
      <c r="G65" s="111">
        <f t="shared" si="159"/>
        <v>2</v>
      </c>
      <c r="H65" s="183">
        <v>0</v>
      </c>
      <c r="I65" s="112">
        <f t="shared" si="160"/>
        <v>168</v>
      </c>
      <c r="J65" s="185">
        <v>0</v>
      </c>
      <c r="K65" s="181">
        <v>0</v>
      </c>
      <c r="L65" s="182">
        <v>0</v>
      </c>
      <c r="M65" s="183">
        <v>0</v>
      </c>
      <c r="N65" s="120">
        <f t="shared" si="161"/>
        <v>168</v>
      </c>
      <c r="O65" s="166"/>
      <c r="P65" s="113" t="s">
        <v>197</v>
      </c>
      <c r="Q65" s="114">
        <v>141</v>
      </c>
      <c r="R65" s="195">
        <v>1</v>
      </c>
      <c r="S65" s="182">
        <v>0</v>
      </c>
      <c r="T65" s="182">
        <v>2</v>
      </c>
      <c r="U65" s="111">
        <f t="shared" si="147"/>
        <v>-1</v>
      </c>
      <c r="V65" s="183">
        <v>0</v>
      </c>
      <c r="W65" s="112">
        <f t="shared" si="148"/>
        <v>140</v>
      </c>
      <c r="X65" s="185">
        <v>0</v>
      </c>
      <c r="Y65" s="181">
        <v>0</v>
      </c>
      <c r="Z65" s="182">
        <v>0</v>
      </c>
      <c r="AA65" s="183">
        <v>0</v>
      </c>
      <c r="AB65" s="120">
        <f t="shared" si="149"/>
        <v>140</v>
      </c>
      <c r="AC65" s="166"/>
      <c r="AD65" s="105" t="s">
        <v>195</v>
      </c>
      <c r="AE65" s="98">
        <f t="shared" ref="AE65:AP65" si="162">SUM(AE66:AE67)</f>
        <v>910</v>
      </c>
      <c r="AF65" s="98">
        <f t="shared" si="162"/>
        <v>58</v>
      </c>
      <c r="AG65" s="99">
        <f t="shared" si="162"/>
        <v>0</v>
      </c>
      <c r="AH65" s="99">
        <f t="shared" si="162"/>
        <v>2</v>
      </c>
      <c r="AI65" s="99">
        <f t="shared" si="162"/>
        <v>56</v>
      </c>
      <c r="AJ65" s="100">
        <f t="shared" si="162"/>
        <v>0</v>
      </c>
      <c r="AK65" s="106">
        <f t="shared" si="162"/>
        <v>966</v>
      </c>
      <c r="AL65" s="107">
        <f t="shared" si="162"/>
        <v>1</v>
      </c>
      <c r="AM65" s="98">
        <f t="shared" si="162"/>
        <v>0</v>
      </c>
      <c r="AN65" s="99">
        <f t="shared" si="162"/>
        <v>0</v>
      </c>
      <c r="AO65" s="100">
        <f t="shared" si="162"/>
        <v>34</v>
      </c>
      <c r="AP65" s="106">
        <f t="shared" si="162"/>
        <v>1000</v>
      </c>
      <c r="AQ65" s="108"/>
    </row>
    <row r="66" spans="1:43" ht="12.75" customHeight="1" x14ac:dyDescent="0.15">
      <c r="A66" s="96"/>
      <c r="B66" s="109" t="s">
        <v>196</v>
      </c>
      <c r="C66" s="110">
        <v>85</v>
      </c>
      <c r="D66" s="181">
        <v>0</v>
      </c>
      <c r="E66" s="182">
        <v>0</v>
      </c>
      <c r="F66" s="182">
        <v>0</v>
      </c>
      <c r="G66" s="111">
        <f t="shared" si="159"/>
        <v>0</v>
      </c>
      <c r="H66" s="183">
        <v>0</v>
      </c>
      <c r="I66" s="112">
        <f t="shared" si="160"/>
        <v>85</v>
      </c>
      <c r="J66" s="185">
        <v>0</v>
      </c>
      <c r="K66" s="181">
        <v>0</v>
      </c>
      <c r="L66" s="182">
        <v>0</v>
      </c>
      <c r="M66" s="183">
        <v>0</v>
      </c>
      <c r="N66" s="120">
        <f t="shared" si="161"/>
        <v>85</v>
      </c>
      <c r="O66" s="166"/>
      <c r="P66" s="113" t="s">
        <v>200</v>
      </c>
      <c r="Q66" s="114">
        <v>66</v>
      </c>
      <c r="R66" s="195">
        <v>0</v>
      </c>
      <c r="S66" s="182">
        <v>0</v>
      </c>
      <c r="T66" s="182">
        <v>1</v>
      </c>
      <c r="U66" s="111">
        <f t="shared" si="147"/>
        <v>-1</v>
      </c>
      <c r="V66" s="183">
        <v>0</v>
      </c>
      <c r="W66" s="112">
        <f t="shared" si="148"/>
        <v>65</v>
      </c>
      <c r="X66" s="185">
        <v>0</v>
      </c>
      <c r="Y66" s="181">
        <v>0</v>
      </c>
      <c r="Z66" s="182">
        <v>0</v>
      </c>
      <c r="AA66" s="183">
        <v>0</v>
      </c>
      <c r="AB66" s="120">
        <f t="shared" si="149"/>
        <v>65</v>
      </c>
      <c r="AC66" s="166"/>
      <c r="AD66" s="109" t="s">
        <v>198</v>
      </c>
      <c r="AE66" s="110">
        <v>135</v>
      </c>
      <c r="AF66" s="181">
        <v>3</v>
      </c>
      <c r="AG66" s="182">
        <v>0</v>
      </c>
      <c r="AH66" s="182">
        <v>0</v>
      </c>
      <c r="AI66" s="111">
        <f t="shared" ref="AI66:AI67" si="163">AF66+AG66-AH66</f>
        <v>3</v>
      </c>
      <c r="AJ66" s="183">
        <v>0</v>
      </c>
      <c r="AK66" s="112">
        <f t="shared" ref="AK66:AK67" si="164">AE66+AI66+AJ66</f>
        <v>138</v>
      </c>
      <c r="AL66" s="185">
        <v>0</v>
      </c>
      <c r="AM66" s="181">
        <v>0</v>
      </c>
      <c r="AN66" s="182">
        <v>0</v>
      </c>
      <c r="AO66" s="183">
        <v>0</v>
      </c>
      <c r="AP66" s="112">
        <f t="shared" ref="AP66:AP67" si="165">AK66+SUM(AM66:AO66)</f>
        <v>138</v>
      </c>
    </row>
    <row r="67" spans="1:43" ht="12.75" customHeight="1" x14ac:dyDescent="0.15">
      <c r="A67" s="96"/>
      <c r="B67" s="109" t="s">
        <v>199</v>
      </c>
      <c r="C67" s="110">
        <v>7</v>
      </c>
      <c r="D67" s="181">
        <v>1</v>
      </c>
      <c r="E67" s="182">
        <v>0</v>
      </c>
      <c r="F67" s="182">
        <v>0</v>
      </c>
      <c r="G67" s="111">
        <f t="shared" si="159"/>
        <v>1</v>
      </c>
      <c r="H67" s="183">
        <v>0</v>
      </c>
      <c r="I67" s="112">
        <f t="shared" si="160"/>
        <v>8</v>
      </c>
      <c r="J67" s="185">
        <v>0</v>
      </c>
      <c r="K67" s="181">
        <v>0</v>
      </c>
      <c r="L67" s="182">
        <v>0</v>
      </c>
      <c r="M67" s="183">
        <v>0</v>
      </c>
      <c r="N67" s="120">
        <f t="shared" si="161"/>
        <v>8</v>
      </c>
      <c r="O67" s="166"/>
      <c r="P67" s="113" t="s">
        <v>203</v>
      </c>
      <c r="Q67" s="114">
        <v>11</v>
      </c>
      <c r="R67" s="195">
        <v>9</v>
      </c>
      <c r="S67" s="182">
        <v>0</v>
      </c>
      <c r="T67" s="182">
        <v>0</v>
      </c>
      <c r="U67" s="111">
        <f t="shared" si="147"/>
        <v>9</v>
      </c>
      <c r="V67" s="183">
        <v>0</v>
      </c>
      <c r="W67" s="112">
        <f t="shared" si="148"/>
        <v>20</v>
      </c>
      <c r="X67" s="184">
        <v>0</v>
      </c>
      <c r="Y67" s="181">
        <v>0</v>
      </c>
      <c r="Z67" s="182">
        <v>0</v>
      </c>
      <c r="AA67" s="182">
        <v>0</v>
      </c>
      <c r="AB67" s="120">
        <f t="shared" si="149"/>
        <v>20</v>
      </c>
      <c r="AC67" s="166"/>
      <c r="AD67" s="109" t="s">
        <v>201</v>
      </c>
      <c r="AE67" s="110">
        <v>775</v>
      </c>
      <c r="AF67" s="181">
        <v>55</v>
      </c>
      <c r="AG67" s="182">
        <v>0</v>
      </c>
      <c r="AH67" s="182">
        <v>2</v>
      </c>
      <c r="AI67" s="111">
        <f t="shared" si="163"/>
        <v>53</v>
      </c>
      <c r="AJ67" s="183">
        <v>0</v>
      </c>
      <c r="AK67" s="112">
        <f t="shared" si="164"/>
        <v>828</v>
      </c>
      <c r="AL67" s="185">
        <v>1</v>
      </c>
      <c r="AM67" s="181">
        <v>0</v>
      </c>
      <c r="AN67" s="182">
        <v>0</v>
      </c>
      <c r="AO67" s="183">
        <v>34</v>
      </c>
      <c r="AP67" s="112">
        <f t="shared" si="165"/>
        <v>862</v>
      </c>
    </row>
    <row r="68" spans="1:43" ht="12.75" customHeight="1" x14ac:dyDescent="0.15">
      <c r="A68" s="96"/>
      <c r="B68" s="109" t="s">
        <v>202</v>
      </c>
      <c r="C68" s="110">
        <v>24</v>
      </c>
      <c r="D68" s="181">
        <v>1</v>
      </c>
      <c r="E68" s="182">
        <v>0</v>
      </c>
      <c r="F68" s="182">
        <v>1</v>
      </c>
      <c r="G68" s="111">
        <f t="shared" si="159"/>
        <v>0</v>
      </c>
      <c r="H68" s="183">
        <v>0</v>
      </c>
      <c r="I68" s="112">
        <f t="shared" si="160"/>
        <v>24</v>
      </c>
      <c r="J68" s="185">
        <v>0</v>
      </c>
      <c r="K68" s="181">
        <v>0</v>
      </c>
      <c r="L68" s="182">
        <v>0</v>
      </c>
      <c r="M68" s="183">
        <v>0</v>
      </c>
      <c r="N68" s="120">
        <f t="shared" si="161"/>
        <v>24</v>
      </c>
      <c r="O68" s="166"/>
      <c r="P68" s="113" t="s">
        <v>206</v>
      </c>
      <c r="Q68" s="114">
        <v>22</v>
      </c>
      <c r="R68" s="195">
        <v>0</v>
      </c>
      <c r="S68" s="182">
        <v>0</v>
      </c>
      <c r="T68" s="182">
        <v>0</v>
      </c>
      <c r="U68" s="111">
        <f t="shared" si="147"/>
        <v>0</v>
      </c>
      <c r="V68" s="183">
        <v>0</v>
      </c>
      <c r="W68" s="112">
        <f t="shared" si="148"/>
        <v>22</v>
      </c>
      <c r="X68" s="185">
        <v>0</v>
      </c>
      <c r="Y68" s="181">
        <v>0</v>
      </c>
      <c r="Z68" s="182">
        <v>0</v>
      </c>
      <c r="AA68" s="183">
        <v>0</v>
      </c>
      <c r="AB68" s="120">
        <f t="shared" si="149"/>
        <v>22</v>
      </c>
      <c r="AC68" s="166"/>
      <c r="AD68" s="105" t="s">
        <v>204</v>
      </c>
      <c r="AE68" s="98">
        <f t="shared" ref="AE68:AP68" si="166">SUM(AE69:AE70)</f>
        <v>434</v>
      </c>
      <c r="AF68" s="98">
        <f t="shared" si="166"/>
        <v>16</v>
      </c>
      <c r="AG68" s="99">
        <f t="shared" si="166"/>
        <v>0</v>
      </c>
      <c r="AH68" s="99">
        <f t="shared" si="166"/>
        <v>11</v>
      </c>
      <c r="AI68" s="99">
        <f t="shared" si="166"/>
        <v>5</v>
      </c>
      <c r="AJ68" s="100">
        <f t="shared" si="166"/>
        <v>1</v>
      </c>
      <c r="AK68" s="106">
        <f t="shared" si="166"/>
        <v>440</v>
      </c>
      <c r="AL68" s="107">
        <f t="shared" si="166"/>
        <v>7</v>
      </c>
      <c r="AM68" s="98">
        <f t="shared" si="166"/>
        <v>77</v>
      </c>
      <c r="AN68" s="99">
        <f t="shared" si="166"/>
        <v>0</v>
      </c>
      <c r="AO68" s="100">
        <f t="shared" si="166"/>
        <v>208</v>
      </c>
      <c r="AP68" s="106">
        <f t="shared" si="166"/>
        <v>725</v>
      </c>
    </row>
    <row r="69" spans="1:43" ht="12.75" customHeight="1" x14ac:dyDescent="0.15">
      <c r="A69" s="96"/>
      <c r="B69" s="109" t="s">
        <v>205</v>
      </c>
      <c r="C69" s="110">
        <v>29</v>
      </c>
      <c r="D69" s="181">
        <v>1</v>
      </c>
      <c r="E69" s="182">
        <v>0</v>
      </c>
      <c r="F69" s="182">
        <v>0</v>
      </c>
      <c r="G69" s="111">
        <f t="shared" si="159"/>
        <v>1</v>
      </c>
      <c r="H69" s="183">
        <v>0</v>
      </c>
      <c r="I69" s="112">
        <f t="shared" si="160"/>
        <v>30</v>
      </c>
      <c r="J69" s="185">
        <v>0</v>
      </c>
      <c r="K69" s="181">
        <v>0</v>
      </c>
      <c r="L69" s="182">
        <v>0</v>
      </c>
      <c r="M69" s="183">
        <v>0</v>
      </c>
      <c r="N69" s="120">
        <f t="shared" si="161"/>
        <v>30</v>
      </c>
      <c r="O69" s="166"/>
      <c r="P69" s="113" t="s">
        <v>209</v>
      </c>
      <c r="Q69" s="114">
        <v>20</v>
      </c>
      <c r="R69" s="195">
        <v>0</v>
      </c>
      <c r="S69" s="182">
        <v>0</v>
      </c>
      <c r="T69" s="182">
        <v>0</v>
      </c>
      <c r="U69" s="111">
        <f t="shared" si="147"/>
        <v>0</v>
      </c>
      <c r="V69" s="183">
        <v>0</v>
      </c>
      <c r="W69" s="112">
        <f t="shared" si="148"/>
        <v>20</v>
      </c>
      <c r="X69" s="185">
        <v>0</v>
      </c>
      <c r="Y69" s="181">
        <v>0</v>
      </c>
      <c r="Z69" s="182">
        <v>0</v>
      </c>
      <c r="AA69" s="183">
        <v>0</v>
      </c>
      <c r="AB69" s="120">
        <f t="shared" si="149"/>
        <v>20</v>
      </c>
      <c r="AC69" s="166"/>
      <c r="AD69" s="109" t="s">
        <v>207</v>
      </c>
      <c r="AE69" s="110">
        <v>6</v>
      </c>
      <c r="AF69" s="181">
        <v>0</v>
      </c>
      <c r="AG69" s="182">
        <v>0</v>
      </c>
      <c r="AH69" s="182">
        <v>0</v>
      </c>
      <c r="AI69" s="111">
        <f t="shared" ref="AI69:AI70" si="167">AF69+AG69-AH69</f>
        <v>0</v>
      </c>
      <c r="AJ69" s="183">
        <v>0</v>
      </c>
      <c r="AK69" s="112">
        <f t="shared" ref="AK69:AK70" si="168">AE69+AI69+AJ69</f>
        <v>6</v>
      </c>
      <c r="AL69" s="185">
        <v>0</v>
      </c>
      <c r="AM69" s="181">
        <v>0</v>
      </c>
      <c r="AN69" s="182">
        <v>0</v>
      </c>
      <c r="AO69" s="183">
        <v>0</v>
      </c>
      <c r="AP69" s="112">
        <f t="shared" ref="AP69:AP70" si="169">AK69+SUM(AM69:AO69)</f>
        <v>6</v>
      </c>
    </row>
    <row r="70" spans="1:43" ht="12.75" customHeight="1" x14ac:dyDescent="0.15">
      <c r="A70" s="96"/>
      <c r="B70" s="109" t="s">
        <v>208</v>
      </c>
      <c r="C70" s="110">
        <v>1024</v>
      </c>
      <c r="D70" s="181">
        <v>62</v>
      </c>
      <c r="E70" s="182">
        <v>0</v>
      </c>
      <c r="F70" s="182">
        <v>46</v>
      </c>
      <c r="G70" s="111">
        <f t="shared" si="159"/>
        <v>16</v>
      </c>
      <c r="H70" s="183">
        <v>0</v>
      </c>
      <c r="I70" s="112">
        <f t="shared" si="160"/>
        <v>1040</v>
      </c>
      <c r="J70" s="185">
        <v>13</v>
      </c>
      <c r="K70" s="181">
        <v>0</v>
      </c>
      <c r="L70" s="182">
        <v>0</v>
      </c>
      <c r="M70" s="183">
        <v>0</v>
      </c>
      <c r="N70" s="120">
        <f t="shared" si="161"/>
        <v>1040</v>
      </c>
      <c r="O70" s="166"/>
      <c r="P70" s="119" t="s">
        <v>212</v>
      </c>
      <c r="Q70" s="116">
        <v>650</v>
      </c>
      <c r="R70" s="195">
        <v>2</v>
      </c>
      <c r="S70" s="182">
        <v>0</v>
      </c>
      <c r="T70" s="182">
        <v>2</v>
      </c>
      <c r="U70" s="111">
        <f t="shared" si="147"/>
        <v>0</v>
      </c>
      <c r="V70" s="183">
        <v>0</v>
      </c>
      <c r="W70" s="112">
        <f t="shared" si="148"/>
        <v>650</v>
      </c>
      <c r="X70" s="185">
        <v>4</v>
      </c>
      <c r="Y70" s="181">
        <v>0</v>
      </c>
      <c r="Z70" s="182">
        <v>0</v>
      </c>
      <c r="AA70" s="183">
        <v>0</v>
      </c>
      <c r="AB70" s="120">
        <f t="shared" si="149"/>
        <v>650</v>
      </c>
      <c r="AC70" s="166"/>
      <c r="AD70" s="109" t="s">
        <v>210</v>
      </c>
      <c r="AE70" s="110">
        <v>428</v>
      </c>
      <c r="AF70" s="181">
        <v>16</v>
      </c>
      <c r="AG70" s="182">
        <v>0</v>
      </c>
      <c r="AH70" s="182">
        <v>11</v>
      </c>
      <c r="AI70" s="111">
        <f t="shared" si="167"/>
        <v>5</v>
      </c>
      <c r="AJ70" s="183">
        <v>1</v>
      </c>
      <c r="AK70" s="112">
        <f t="shared" si="168"/>
        <v>434</v>
      </c>
      <c r="AL70" s="185">
        <v>7</v>
      </c>
      <c r="AM70" s="181">
        <v>77</v>
      </c>
      <c r="AN70" s="182">
        <v>0</v>
      </c>
      <c r="AO70" s="183">
        <v>208</v>
      </c>
      <c r="AP70" s="112">
        <f t="shared" si="169"/>
        <v>719</v>
      </c>
    </row>
    <row r="71" spans="1:43" ht="12.75" customHeight="1" x14ac:dyDescent="0.15">
      <c r="A71" s="96"/>
      <c r="B71" s="105" t="s">
        <v>211</v>
      </c>
      <c r="C71" s="98">
        <f>SUM(C72:C73)</f>
        <v>1472</v>
      </c>
      <c r="D71" s="98">
        <f t="shared" ref="D71:N71" si="170">SUM(D72:D73)</f>
        <v>79</v>
      </c>
      <c r="E71" s="99">
        <f t="shared" si="170"/>
        <v>0</v>
      </c>
      <c r="F71" s="99">
        <f t="shared" si="170"/>
        <v>44</v>
      </c>
      <c r="G71" s="99">
        <f t="shared" si="170"/>
        <v>35</v>
      </c>
      <c r="H71" s="100">
        <f t="shared" si="170"/>
        <v>0</v>
      </c>
      <c r="I71" s="101">
        <f t="shared" si="170"/>
        <v>1507</v>
      </c>
      <c r="J71" s="117">
        <f t="shared" si="170"/>
        <v>10</v>
      </c>
      <c r="K71" s="98">
        <f t="shared" si="170"/>
        <v>0</v>
      </c>
      <c r="L71" s="99">
        <f t="shared" si="170"/>
        <v>0</v>
      </c>
      <c r="M71" s="100">
        <f>SUM(M72:M73)</f>
        <v>264</v>
      </c>
      <c r="N71" s="97">
        <f t="shared" si="170"/>
        <v>1771</v>
      </c>
      <c r="O71" s="166"/>
      <c r="P71" s="102" t="s">
        <v>215</v>
      </c>
      <c r="Q71" s="103">
        <f t="shared" ref="Q71:AB71" si="171">SUM(Q72:Q79)</f>
        <v>4604</v>
      </c>
      <c r="R71" s="104">
        <f>SUM(R72:R79)</f>
        <v>32</v>
      </c>
      <c r="S71" s="99">
        <f t="shared" si="171"/>
        <v>0</v>
      </c>
      <c r="T71" s="99">
        <f t="shared" si="171"/>
        <v>59</v>
      </c>
      <c r="U71" s="99">
        <f t="shared" si="171"/>
        <v>-27</v>
      </c>
      <c r="V71" s="126">
        <f t="shared" si="171"/>
        <v>-40</v>
      </c>
      <c r="W71" s="127">
        <f t="shared" si="171"/>
        <v>4537</v>
      </c>
      <c r="X71" s="131">
        <f t="shared" si="171"/>
        <v>58</v>
      </c>
      <c r="Y71" s="129">
        <f t="shared" si="171"/>
        <v>51</v>
      </c>
      <c r="Z71" s="130">
        <f t="shared" si="171"/>
        <v>0</v>
      </c>
      <c r="AA71" s="126">
        <f>SUM(AA72:AA79)</f>
        <v>14</v>
      </c>
      <c r="AB71" s="175">
        <f t="shared" si="171"/>
        <v>4602</v>
      </c>
      <c r="AC71" s="166"/>
      <c r="AD71" s="132" t="s">
        <v>213</v>
      </c>
      <c r="AE71" s="133">
        <f>SUM(C11:C85,Q11:Q82,AE11:AE70)/2</f>
        <v>66025</v>
      </c>
      <c r="AF71" s="133">
        <f t="shared" ref="AF71:AP71" si="172">SUM(D11:D85,R11:R82,AF11:AF70)/2</f>
        <v>1223</v>
      </c>
      <c r="AG71" s="134">
        <f t="shared" si="172"/>
        <v>32</v>
      </c>
      <c r="AH71" s="134">
        <f t="shared" si="172"/>
        <v>1500</v>
      </c>
      <c r="AI71" s="134">
        <f t="shared" si="172"/>
        <v>-245</v>
      </c>
      <c r="AJ71" s="135">
        <f t="shared" si="172"/>
        <v>-41</v>
      </c>
      <c r="AK71" s="136">
        <f t="shared" si="172"/>
        <v>65739</v>
      </c>
      <c r="AL71" s="137">
        <f t="shared" si="172"/>
        <v>1034</v>
      </c>
      <c r="AM71" s="138">
        <f t="shared" si="172"/>
        <v>1189</v>
      </c>
      <c r="AN71" s="139">
        <f t="shared" si="172"/>
        <v>0</v>
      </c>
      <c r="AO71" s="135">
        <f t="shared" si="172"/>
        <v>3995</v>
      </c>
      <c r="AP71" s="136">
        <f t="shared" si="172"/>
        <v>70923</v>
      </c>
    </row>
    <row r="72" spans="1:43" ht="12.75" customHeight="1" x14ac:dyDescent="0.15">
      <c r="A72" s="96"/>
      <c r="B72" s="109" t="s">
        <v>214</v>
      </c>
      <c r="C72" s="110">
        <v>146</v>
      </c>
      <c r="D72" s="181">
        <v>8</v>
      </c>
      <c r="E72" s="182">
        <v>0</v>
      </c>
      <c r="F72" s="182">
        <v>3</v>
      </c>
      <c r="G72" s="111">
        <f t="shared" ref="G72:G73" si="173">D72+E72-F72</f>
        <v>5</v>
      </c>
      <c r="H72" s="183">
        <v>0</v>
      </c>
      <c r="I72" s="112">
        <f t="shared" si="160"/>
        <v>151</v>
      </c>
      <c r="J72" s="185">
        <v>8</v>
      </c>
      <c r="K72" s="181">
        <v>0</v>
      </c>
      <c r="L72" s="182">
        <v>0</v>
      </c>
      <c r="M72" s="183">
        <v>0</v>
      </c>
      <c r="N72" s="120">
        <f t="shared" ref="N72:N73" si="174">I72+SUM(K72:M72)</f>
        <v>151</v>
      </c>
      <c r="O72" s="166"/>
      <c r="P72" s="113" t="s">
        <v>217</v>
      </c>
      <c r="Q72" s="114">
        <v>281</v>
      </c>
      <c r="R72" s="195">
        <v>3</v>
      </c>
      <c r="S72" s="182">
        <v>0</v>
      </c>
      <c r="T72" s="182">
        <v>0</v>
      </c>
      <c r="U72" s="111">
        <f t="shared" ref="U72:U79" si="175">R72+S72-T72</f>
        <v>3</v>
      </c>
      <c r="V72" s="183">
        <v>0</v>
      </c>
      <c r="W72" s="112">
        <f t="shared" ref="W72:W79" si="176">Q72+U72+V72</f>
        <v>284</v>
      </c>
      <c r="X72" s="185">
        <v>0</v>
      </c>
      <c r="Y72" s="181">
        <v>0</v>
      </c>
      <c r="Z72" s="182">
        <v>0</v>
      </c>
      <c r="AA72" s="183">
        <v>0</v>
      </c>
      <c r="AB72" s="120">
        <f t="shared" ref="AB72:AB79" si="177">W72+SUM(Y72:AA72)</f>
        <v>284</v>
      </c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</row>
    <row r="73" spans="1:43" ht="12.75" customHeight="1" x14ac:dyDescent="0.15">
      <c r="A73" s="96"/>
      <c r="B73" s="109" t="s">
        <v>216</v>
      </c>
      <c r="C73" s="110">
        <v>1326</v>
      </c>
      <c r="D73" s="181">
        <v>71</v>
      </c>
      <c r="E73" s="182">
        <v>0</v>
      </c>
      <c r="F73" s="182">
        <v>41</v>
      </c>
      <c r="G73" s="111">
        <f t="shared" si="173"/>
        <v>30</v>
      </c>
      <c r="H73" s="183">
        <v>0</v>
      </c>
      <c r="I73" s="112">
        <f t="shared" si="160"/>
        <v>1356</v>
      </c>
      <c r="J73" s="185">
        <v>2</v>
      </c>
      <c r="K73" s="181">
        <v>0</v>
      </c>
      <c r="L73" s="182">
        <v>0</v>
      </c>
      <c r="M73" s="183">
        <v>264</v>
      </c>
      <c r="N73" s="120">
        <f t="shared" si="174"/>
        <v>1620</v>
      </c>
      <c r="O73" s="166"/>
      <c r="P73" s="113" t="s">
        <v>219</v>
      </c>
      <c r="Q73" s="114">
        <v>613</v>
      </c>
      <c r="R73" s="195">
        <v>9</v>
      </c>
      <c r="S73" s="182">
        <v>0</v>
      </c>
      <c r="T73" s="182">
        <v>39</v>
      </c>
      <c r="U73" s="111">
        <f t="shared" si="175"/>
        <v>-30</v>
      </c>
      <c r="V73" s="183">
        <v>0</v>
      </c>
      <c r="W73" s="112">
        <f t="shared" si="176"/>
        <v>583</v>
      </c>
      <c r="X73" s="185">
        <v>31</v>
      </c>
      <c r="Y73" s="181">
        <v>0</v>
      </c>
      <c r="Z73" s="182">
        <v>0</v>
      </c>
      <c r="AA73" s="183">
        <v>0</v>
      </c>
      <c r="AB73" s="120">
        <f t="shared" si="177"/>
        <v>583</v>
      </c>
      <c r="AD73" s="140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</row>
    <row r="74" spans="1:43" ht="12.75" customHeight="1" x14ac:dyDescent="0.15">
      <c r="A74" s="96"/>
      <c r="B74" s="105" t="s">
        <v>218</v>
      </c>
      <c r="C74" s="98">
        <f>SUM(C75:C85)</f>
        <v>2036</v>
      </c>
      <c r="D74" s="98">
        <f t="shared" ref="D74:N74" si="178">SUM(D75:D85)</f>
        <v>66</v>
      </c>
      <c r="E74" s="99">
        <f t="shared" si="178"/>
        <v>0</v>
      </c>
      <c r="F74" s="99">
        <f t="shared" si="178"/>
        <v>25</v>
      </c>
      <c r="G74" s="99">
        <f t="shared" si="178"/>
        <v>41</v>
      </c>
      <c r="H74" s="100">
        <f t="shared" si="178"/>
        <v>-11</v>
      </c>
      <c r="I74" s="101">
        <f t="shared" si="178"/>
        <v>2066</v>
      </c>
      <c r="J74" s="117">
        <f t="shared" si="178"/>
        <v>6</v>
      </c>
      <c r="K74" s="98">
        <f t="shared" si="178"/>
        <v>56</v>
      </c>
      <c r="L74" s="99">
        <f t="shared" si="178"/>
        <v>0</v>
      </c>
      <c r="M74" s="100">
        <f>SUM(M75:M85)</f>
        <v>0</v>
      </c>
      <c r="N74" s="97">
        <f t="shared" si="178"/>
        <v>2122</v>
      </c>
      <c r="O74" s="166"/>
      <c r="P74" s="113" t="s">
        <v>221</v>
      </c>
      <c r="Q74" s="114">
        <v>128</v>
      </c>
      <c r="R74" s="195">
        <v>1</v>
      </c>
      <c r="S74" s="182">
        <v>0</v>
      </c>
      <c r="T74" s="182">
        <v>2</v>
      </c>
      <c r="U74" s="111">
        <f t="shared" si="175"/>
        <v>-1</v>
      </c>
      <c r="V74" s="183">
        <v>0</v>
      </c>
      <c r="W74" s="112">
        <f t="shared" si="176"/>
        <v>127</v>
      </c>
      <c r="X74" s="185">
        <v>2</v>
      </c>
      <c r="Y74" s="181">
        <v>0</v>
      </c>
      <c r="Z74" s="182">
        <v>0</v>
      </c>
      <c r="AA74" s="183">
        <v>0</v>
      </c>
      <c r="AB74" s="120">
        <f t="shared" si="177"/>
        <v>127</v>
      </c>
      <c r="AD74" s="140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</row>
    <row r="75" spans="1:43" ht="12.75" customHeight="1" x14ac:dyDescent="0.15">
      <c r="A75" s="96"/>
      <c r="B75" s="109" t="s">
        <v>220</v>
      </c>
      <c r="C75" s="110">
        <v>556</v>
      </c>
      <c r="D75" s="181">
        <v>15</v>
      </c>
      <c r="E75" s="182">
        <v>0</v>
      </c>
      <c r="F75" s="182">
        <v>21</v>
      </c>
      <c r="G75" s="111">
        <f t="shared" ref="G75:G85" si="179">D75+E75-F75</f>
        <v>-6</v>
      </c>
      <c r="H75" s="183">
        <v>0</v>
      </c>
      <c r="I75" s="112">
        <f t="shared" si="160"/>
        <v>550</v>
      </c>
      <c r="J75" s="185">
        <v>2</v>
      </c>
      <c r="K75" s="181">
        <v>54</v>
      </c>
      <c r="L75" s="182">
        <v>0</v>
      </c>
      <c r="M75" s="183">
        <v>0</v>
      </c>
      <c r="N75" s="120">
        <f t="shared" ref="N75:N85" si="180">I75+SUM(K75:M75)</f>
        <v>604</v>
      </c>
      <c r="O75" s="166"/>
      <c r="P75" s="113" t="s">
        <v>223</v>
      </c>
      <c r="Q75" s="114">
        <v>6</v>
      </c>
      <c r="R75" s="195">
        <v>0</v>
      </c>
      <c r="S75" s="182">
        <v>0</v>
      </c>
      <c r="T75" s="182">
        <v>0</v>
      </c>
      <c r="U75" s="111">
        <f t="shared" si="175"/>
        <v>0</v>
      </c>
      <c r="V75" s="183">
        <v>0</v>
      </c>
      <c r="W75" s="112">
        <f t="shared" si="176"/>
        <v>6</v>
      </c>
      <c r="X75" s="185">
        <v>0</v>
      </c>
      <c r="Y75" s="181">
        <v>0</v>
      </c>
      <c r="Z75" s="182">
        <v>0</v>
      </c>
      <c r="AA75" s="183">
        <v>0</v>
      </c>
      <c r="AB75" s="120">
        <f t="shared" si="177"/>
        <v>6</v>
      </c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</row>
    <row r="76" spans="1:43" ht="12.75" customHeight="1" x14ac:dyDescent="0.15">
      <c r="A76" s="96"/>
      <c r="B76" s="109" t="s">
        <v>222</v>
      </c>
      <c r="C76" s="110">
        <v>853</v>
      </c>
      <c r="D76" s="181">
        <v>26</v>
      </c>
      <c r="E76" s="182">
        <v>0</v>
      </c>
      <c r="F76" s="182">
        <v>1</v>
      </c>
      <c r="G76" s="111">
        <f t="shared" si="179"/>
        <v>25</v>
      </c>
      <c r="H76" s="183">
        <v>0</v>
      </c>
      <c r="I76" s="112">
        <f t="shared" si="160"/>
        <v>878</v>
      </c>
      <c r="J76" s="185">
        <v>2</v>
      </c>
      <c r="K76" s="181">
        <v>0</v>
      </c>
      <c r="L76" s="182">
        <v>0</v>
      </c>
      <c r="M76" s="183">
        <v>0</v>
      </c>
      <c r="N76" s="120">
        <f t="shared" si="180"/>
        <v>878</v>
      </c>
      <c r="O76" s="166"/>
      <c r="P76" s="113" t="s">
        <v>225</v>
      </c>
      <c r="Q76" s="114">
        <v>118</v>
      </c>
      <c r="R76" s="195">
        <v>0</v>
      </c>
      <c r="S76" s="182">
        <v>0</v>
      </c>
      <c r="T76" s="182">
        <v>0</v>
      </c>
      <c r="U76" s="111">
        <f t="shared" si="175"/>
        <v>0</v>
      </c>
      <c r="V76" s="183">
        <v>-20</v>
      </c>
      <c r="W76" s="112">
        <f t="shared" si="176"/>
        <v>98</v>
      </c>
      <c r="X76" s="185">
        <v>0</v>
      </c>
      <c r="Y76" s="181">
        <v>0</v>
      </c>
      <c r="Z76" s="182">
        <v>0</v>
      </c>
      <c r="AA76" s="183">
        <v>0</v>
      </c>
      <c r="AB76" s="120">
        <f t="shared" si="177"/>
        <v>98</v>
      </c>
      <c r="AD76" s="140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</row>
    <row r="77" spans="1:43" ht="12.75" customHeight="1" x14ac:dyDescent="0.15">
      <c r="A77" s="96"/>
      <c r="B77" s="109" t="s">
        <v>224</v>
      </c>
      <c r="C77" s="110">
        <v>111</v>
      </c>
      <c r="D77" s="181">
        <v>1</v>
      </c>
      <c r="E77" s="182">
        <v>0</v>
      </c>
      <c r="F77" s="182">
        <v>0</v>
      </c>
      <c r="G77" s="111">
        <f t="shared" si="179"/>
        <v>1</v>
      </c>
      <c r="H77" s="183">
        <v>0</v>
      </c>
      <c r="I77" s="112">
        <f t="shared" si="160"/>
        <v>112</v>
      </c>
      <c r="J77" s="185">
        <v>0</v>
      </c>
      <c r="K77" s="181">
        <v>0</v>
      </c>
      <c r="L77" s="182">
        <v>0</v>
      </c>
      <c r="M77" s="183">
        <v>0</v>
      </c>
      <c r="N77" s="120">
        <f t="shared" si="180"/>
        <v>112</v>
      </c>
      <c r="O77" s="166"/>
      <c r="P77" s="113" t="s">
        <v>227</v>
      </c>
      <c r="Q77" s="114">
        <v>1503</v>
      </c>
      <c r="R77" s="195">
        <v>1</v>
      </c>
      <c r="S77" s="182">
        <v>0</v>
      </c>
      <c r="T77" s="182">
        <v>3</v>
      </c>
      <c r="U77" s="111">
        <f t="shared" si="175"/>
        <v>-2</v>
      </c>
      <c r="V77" s="183">
        <v>0</v>
      </c>
      <c r="W77" s="112">
        <f t="shared" si="176"/>
        <v>1501</v>
      </c>
      <c r="X77" s="185">
        <v>24</v>
      </c>
      <c r="Y77" s="181">
        <v>33</v>
      </c>
      <c r="Z77" s="182">
        <v>0</v>
      </c>
      <c r="AA77" s="183">
        <v>0</v>
      </c>
      <c r="AB77" s="120">
        <f t="shared" si="177"/>
        <v>1534</v>
      </c>
      <c r="AD77" s="140"/>
      <c r="AE77" s="141"/>
      <c r="AF77" s="141"/>
      <c r="AG77" s="141"/>
      <c r="AH77" s="141"/>
      <c r="AI77" s="141"/>
      <c r="AJ77" s="141"/>
      <c r="AK77" s="141"/>
      <c r="AL77" s="141"/>
      <c r="AM77" s="141"/>
      <c r="AN77" s="141"/>
      <c r="AO77" s="141"/>
      <c r="AP77" s="141"/>
    </row>
    <row r="78" spans="1:43" ht="12.75" customHeight="1" x14ac:dyDescent="0.15">
      <c r="A78" s="96"/>
      <c r="B78" s="109" t="s">
        <v>226</v>
      </c>
      <c r="C78" s="110">
        <v>43</v>
      </c>
      <c r="D78" s="181">
        <v>2</v>
      </c>
      <c r="E78" s="182">
        <v>0</v>
      </c>
      <c r="F78" s="182">
        <v>0</v>
      </c>
      <c r="G78" s="111">
        <f t="shared" si="179"/>
        <v>2</v>
      </c>
      <c r="H78" s="183">
        <v>0</v>
      </c>
      <c r="I78" s="112">
        <f t="shared" si="160"/>
        <v>45</v>
      </c>
      <c r="J78" s="185">
        <v>0</v>
      </c>
      <c r="K78" s="181">
        <v>2</v>
      </c>
      <c r="L78" s="182">
        <v>0</v>
      </c>
      <c r="M78" s="183">
        <v>0</v>
      </c>
      <c r="N78" s="120">
        <f t="shared" si="180"/>
        <v>47</v>
      </c>
      <c r="O78" s="166"/>
      <c r="P78" s="113" t="s">
        <v>229</v>
      </c>
      <c r="Q78" s="114">
        <v>31</v>
      </c>
      <c r="R78" s="195">
        <v>0</v>
      </c>
      <c r="S78" s="182">
        <v>0</v>
      </c>
      <c r="T78" s="182">
        <v>0</v>
      </c>
      <c r="U78" s="111">
        <f t="shared" si="175"/>
        <v>0</v>
      </c>
      <c r="V78" s="183">
        <v>0</v>
      </c>
      <c r="W78" s="112">
        <f t="shared" si="176"/>
        <v>31</v>
      </c>
      <c r="X78" s="185">
        <v>0</v>
      </c>
      <c r="Y78" s="181">
        <v>0</v>
      </c>
      <c r="Z78" s="182">
        <v>0</v>
      </c>
      <c r="AA78" s="183">
        <v>0</v>
      </c>
      <c r="AB78" s="120">
        <f t="shared" si="177"/>
        <v>31</v>
      </c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</row>
    <row r="79" spans="1:43" ht="12.75" customHeight="1" x14ac:dyDescent="0.15">
      <c r="A79" s="96"/>
      <c r="B79" s="109" t="s">
        <v>228</v>
      </c>
      <c r="C79" s="110">
        <v>9</v>
      </c>
      <c r="D79" s="181">
        <v>1</v>
      </c>
      <c r="E79" s="182">
        <v>0</v>
      </c>
      <c r="F79" s="182">
        <v>0</v>
      </c>
      <c r="G79" s="111">
        <f t="shared" si="179"/>
        <v>1</v>
      </c>
      <c r="H79" s="183">
        <v>0</v>
      </c>
      <c r="I79" s="112">
        <f t="shared" si="160"/>
        <v>10</v>
      </c>
      <c r="J79" s="185">
        <v>0</v>
      </c>
      <c r="K79" s="181">
        <v>0</v>
      </c>
      <c r="L79" s="182">
        <v>0</v>
      </c>
      <c r="M79" s="183">
        <v>0</v>
      </c>
      <c r="N79" s="120">
        <f t="shared" si="180"/>
        <v>10</v>
      </c>
      <c r="O79" s="166"/>
      <c r="P79" s="119" t="s">
        <v>231</v>
      </c>
      <c r="Q79" s="142">
        <v>1924</v>
      </c>
      <c r="R79" s="195">
        <v>18</v>
      </c>
      <c r="S79" s="182">
        <v>0</v>
      </c>
      <c r="T79" s="182">
        <v>15</v>
      </c>
      <c r="U79" s="111">
        <f t="shared" si="175"/>
        <v>3</v>
      </c>
      <c r="V79" s="183">
        <v>-20</v>
      </c>
      <c r="W79" s="112">
        <f t="shared" si="176"/>
        <v>1907</v>
      </c>
      <c r="X79" s="185">
        <v>1</v>
      </c>
      <c r="Y79" s="181">
        <v>18</v>
      </c>
      <c r="Z79" s="182">
        <v>0</v>
      </c>
      <c r="AA79" s="183">
        <v>14</v>
      </c>
      <c r="AB79" s="120">
        <f t="shared" si="177"/>
        <v>1939</v>
      </c>
      <c r="AD79" s="140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</row>
    <row r="80" spans="1:43" ht="12.75" customHeight="1" x14ac:dyDescent="0.15">
      <c r="A80" s="96"/>
      <c r="B80" s="109" t="s">
        <v>230</v>
      </c>
      <c r="C80" s="110">
        <v>33</v>
      </c>
      <c r="D80" s="181">
        <v>0</v>
      </c>
      <c r="E80" s="182">
        <v>0</v>
      </c>
      <c r="F80" s="182">
        <v>0</v>
      </c>
      <c r="G80" s="111">
        <f t="shared" si="179"/>
        <v>0</v>
      </c>
      <c r="H80" s="183">
        <v>0</v>
      </c>
      <c r="I80" s="112">
        <f t="shared" si="160"/>
        <v>33</v>
      </c>
      <c r="J80" s="185">
        <v>0</v>
      </c>
      <c r="K80" s="181">
        <v>0</v>
      </c>
      <c r="L80" s="182">
        <v>0</v>
      </c>
      <c r="M80" s="183">
        <v>0</v>
      </c>
      <c r="N80" s="120">
        <f t="shared" si="180"/>
        <v>33</v>
      </c>
      <c r="O80" s="166"/>
      <c r="P80" s="102" t="s">
        <v>233</v>
      </c>
      <c r="Q80" s="97">
        <f t="shared" ref="Q80:AB80" si="181">SUM(Q81:Q82)</f>
        <v>393</v>
      </c>
      <c r="R80" s="104">
        <f t="shared" si="181"/>
        <v>2</v>
      </c>
      <c r="S80" s="99">
        <f t="shared" si="181"/>
        <v>0</v>
      </c>
      <c r="T80" s="99">
        <f t="shared" si="181"/>
        <v>4</v>
      </c>
      <c r="U80" s="99">
        <f t="shared" si="181"/>
        <v>-2</v>
      </c>
      <c r="V80" s="100">
        <f t="shared" si="181"/>
        <v>0</v>
      </c>
      <c r="W80" s="101">
        <f t="shared" si="181"/>
        <v>391</v>
      </c>
      <c r="X80" s="117">
        <f t="shared" si="181"/>
        <v>0</v>
      </c>
      <c r="Y80" s="98">
        <f t="shared" si="181"/>
        <v>0</v>
      </c>
      <c r="Z80" s="99">
        <f t="shared" si="181"/>
        <v>0</v>
      </c>
      <c r="AA80" s="100">
        <f t="shared" si="181"/>
        <v>0</v>
      </c>
      <c r="AB80" s="97">
        <f t="shared" si="181"/>
        <v>391</v>
      </c>
      <c r="AC80" s="108"/>
      <c r="AD80" s="140"/>
      <c r="AE80" s="141"/>
      <c r="AF80" s="141"/>
      <c r="AG80" s="141"/>
      <c r="AH80" s="141"/>
      <c r="AI80" s="141"/>
      <c r="AJ80" s="141"/>
      <c r="AK80" s="141"/>
      <c r="AL80" s="141"/>
      <c r="AM80" s="141"/>
      <c r="AN80" s="141"/>
      <c r="AO80" s="141"/>
      <c r="AP80" s="141"/>
    </row>
    <row r="81" spans="1:42" ht="12.75" customHeight="1" x14ac:dyDescent="0.15">
      <c r="A81" s="96"/>
      <c r="B81" s="109" t="s">
        <v>232</v>
      </c>
      <c r="C81" s="110">
        <v>8</v>
      </c>
      <c r="D81" s="181">
        <v>0</v>
      </c>
      <c r="E81" s="182">
        <v>0</v>
      </c>
      <c r="F81" s="182">
        <v>0</v>
      </c>
      <c r="G81" s="111">
        <f t="shared" si="179"/>
        <v>0</v>
      </c>
      <c r="H81" s="183">
        <v>0</v>
      </c>
      <c r="I81" s="112">
        <f t="shared" si="160"/>
        <v>8</v>
      </c>
      <c r="J81" s="185">
        <v>0</v>
      </c>
      <c r="K81" s="181">
        <v>0</v>
      </c>
      <c r="L81" s="182">
        <v>0</v>
      </c>
      <c r="M81" s="183">
        <v>0</v>
      </c>
      <c r="N81" s="120">
        <f t="shared" si="180"/>
        <v>8</v>
      </c>
      <c r="O81" s="166"/>
      <c r="P81" s="113" t="s">
        <v>235</v>
      </c>
      <c r="Q81" s="114">
        <v>16</v>
      </c>
      <c r="R81" s="195">
        <v>0</v>
      </c>
      <c r="S81" s="182">
        <v>0</v>
      </c>
      <c r="T81" s="182">
        <v>0</v>
      </c>
      <c r="U81" s="111">
        <f t="shared" ref="U81:U82" si="182">R81+S81-T81</f>
        <v>0</v>
      </c>
      <c r="V81" s="183">
        <v>0</v>
      </c>
      <c r="W81" s="112">
        <f t="shared" ref="W81:W82" si="183">Q81+U81+V81</f>
        <v>16</v>
      </c>
      <c r="X81" s="185">
        <v>0</v>
      </c>
      <c r="Y81" s="181">
        <v>0</v>
      </c>
      <c r="Z81" s="182">
        <v>0</v>
      </c>
      <c r="AA81" s="183">
        <v>0</v>
      </c>
      <c r="AB81" s="120">
        <f t="shared" ref="AB81:AB82" si="184">W81+SUM(Y81:AA81)</f>
        <v>16</v>
      </c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</row>
    <row r="82" spans="1:42" ht="12.75" customHeight="1" x14ac:dyDescent="0.15">
      <c r="A82" s="96"/>
      <c r="B82" s="109" t="s">
        <v>234</v>
      </c>
      <c r="C82" s="110">
        <v>2</v>
      </c>
      <c r="D82" s="181">
        <v>0</v>
      </c>
      <c r="E82" s="182">
        <v>0</v>
      </c>
      <c r="F82" s="182">
        <v>0</v>
      </c>
      <c r="G82" s="111">
        <f t="shared" si="179"/>
        <v>0</v>
      </c>
      <c r="H82" s="183">
        <v>0</v>
      </c>
      <c r="I82" s="112">
        <f t="shared" si="160"/>
        <v>2</v>
      </c>
      <c r="J82" s="185">
        <v>1</v>
      </c>
      <c r="K82" s="181">
        <v>0</v>
      </c>
      <c r="L82" s="182">
        <v>0</v>
      </c>
      <c r="M82" s="183">
        <v>0</v>
      </c>
      <c r="N82" s="120">
        <f t="shared" si="180"/>
        <v>2</v>
      </c>
      <c r="O82" s="166"/>
      <c r="P82" s="115" t="s">
        <v>237</v>
      </c>
      <c r="Q82" s="143">
        <v>377</v>
      </c>
      <c r="R82" s="196">
        <v>2</v>
      </c>
      <c r="S82" s="192">
        <v>0</v>
      </c>
      <c r="T82" s="192">
        <v>4</v>
      </c>
      <c r="U82" s="144">
        <f t="shared" si="182"/>
        <v>-2</v>
      </c>
      <c r="V82" s="193">
        <v>0</v>
      </c>
      <c r="W82" s="145">
        <f t="shared" si="183"/>
        <v>375</v>
      </c>
      <c r="X82" s="194">
        <v>0</v>
      </c>
      <c r="Y82" s="191">
        <v>0</v>
      </c>
      <c r="Z82" s="192">
        <v>0</v>
      </c>
      <c r="AA82" s="193">
        <v>0</v>
      </c>
      <c r="AB82" s="176">
        <f t="shared" si="184"/>
        <v>375</v>
      </c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</row>
    <row r="83" spans="1:42" ht="12.75" customHeight="1" x14ac:dyDescent="0.15">
      <c r="A83" s="96"/>
      <c r="B83" s="109" t="s">
        <v>236</v>
      </c>
      <c r="C83" s="110">
        <v>189</v>
      </c>
      <c r="D83" s="181">
        <v>17</v>
      </c>
      <c r="E83" s="182">
        <v>0</v>
      </c>
      <c r="F83" s="182">
        <v>0</v>
      </c>
      <c r="G83" s="111">
        <f t="shared" si="179"/>
        <v>17</v>
      </c>
      <c r="H83" s="183">
        <v>0</v>
      </c>
      <c r="I83" s="112">
        <f t="shared" si="160"/>
        <v>206</v>
      </c>
      <c r="J83" s="185">
        <v>0</v>
      </c>
      <c r="K83" s="181">
        <v>0</v>
      </c>
      <c r="L83" s="182">
        <v>0</v>
      </c>
      <c r="M83" s="183">
        <v>0</v>
      </c>
      <c r="N83" s="120">
        <f t="shared" si="180"/>
        <v>206</v>
      </c>
      <c r="O83" s="166"/>
      <c r="P83" s="140"/>
      <c r="Q83" s="96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</row>
    <row r="84" spans="1:42" ht="12.75" customHeight="1" x14ac:dyDescent="0.15">
      <c r="A84" s="96"/>
      <c r="B84" s="109" t="s">
        <v>238</v>
      </c>
      <c r="C84" s="110">
        <v>32</v>
      </c>
      <c r="D84" s="181">
        <v>0</v>
      </c>
      <c r="E84" s="182">
        <v>0</v>
      </c>
      <c r="F84" s="182">
        <v>0</v>
      </c>
      <c r="G84" s="111">
        <f t="shared" si="179"/>
        <v>0</v>
      </c>
      <c r="H84" s="183">
        <v>-11</v>
      </c>
      <c r="I84" s="112">
        <f t="shared" si="160"/>
        <v>21</v>
      </c>
      <c r="J84" s="185">
        <v>0</v>
      </c>
      <c r="K84" s="181">
        <v>0</v>
      </c>
      <c r="L84" s="182">
        <v>0</v>
      </c>
      <c r="M84" s="183">
        <v>0</v>
      </c>
      <c r="N84" s="120">
        <f t="shared" si="180"/>
        <v>21</v>
      </c>
      <c r="O84" s="81"/>
      <c r="P84" s="140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D84" s="140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</row>
    <row r="85" spans="1:42" ht="12.75" customHeight="1" x14ac:dyDescent="0.15">
      <c r="A85" s="96"/>
      <c r="B85" s="118" t="s">
        <v>239</v>
      </c>
      <c r="C85" s="146">
        <v>200</v>
      </c>
      <c r="D85" s="191">
        <v>4</v>
      </c>
      <c r="E85" s="192">
        <v>0</v>
      </c>
      <c r="F85" s="192">
        <v>3</v>
      </c>
      <c r="G85" s="144">
        <f t="shared" si="179"/>
        <v>1</v>
      </c>
      <c r="H85" s="193">
        <v>0</v>
      </c>
      <c r="I85" s="145">
        <f t="shared" si="160"/>
        <v>201</v>
      </c>
      <c r="J85" s="194">
        <v>1</v>
      </c>
      <c r="K85" s="191">
        <v>0</v>
      </c>
      <c r="L85" s="192">
        <v>0</v>
      </c>
      <c r="M85" s="193">
        <v>0</v>
      </c>
      <c r="N85" s="176">
        <f t="shared" si="180"/>
        <v>201</v>
      </c>
      <c r="O85" s="81"/>
      <c r="AD85" s="140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</row>
    <row r="86" spans="1:42" ht="12.75" customHeight="1" x14ac:dyDescent="0.15">
      <c r="C86" s="96"/>
      <c r="AD86" s="140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</row>
    <row r="87" spans="1:42" ht="12.75" customHeight="1" x14ac:dyDescent="0.15"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7"/>
    </row>
    <row r="88" spans="1:42" ht="12.75" customHeight="1" x14ac:dyDescent="0.15">
      <c r="AO88" s="148"/>
    </row>
    <row r="89" spans="1:42" ht="12.75" customHeight="1" x14ac:dyDescent="0.15"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149"/>
    </row>
    <row r="90" spans="1:42" ht="12.75" customHeight="1" x14ac:dyDescent="0.15"/>
    <row r="91" spans="1:42" ht="12.75" customHeight="1" x14ac:dyDescent="0.15"/>
    <row r="92" spans="1:42" ht="12.75" customHeight="1" x14ac:dyDescent="0.15"/>
    <row r="93" spans="1:42" ht="12.75" customHeight="1" x14ac:dyDescent="0.15"/>
    <row r="94" spans="1:42" ht="12.75" customHeight="1" x14ac:dyDescent="0.15"/>
    <row r="95" spans="1:42" ht="12.75" customHeight="1" x14ac:dyDescent="0.15"/>
    <row r="96" spans="1:42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</sheetData>
  <sheetProtection algorithmName="SHA-512" hashValue="OzN0Y7f1G66FAt+RRBerYyIPtO3uYmAuXISPEMaK5O5T2NYOQRttdXk6Y+7eTyzogMqTCv3o191C3yaz9yZd0w==" saltValue="TkSp8E/1jXs8WO6lsagSow==" spinCount="100000" sheet="1" objects="1" scenarios="1" formatCells="0"/>
  <mergeCells count="48">
    <mergeCell ref="AK4:AK8"/>
    <mergeCell ref="AL4:AL8"/>
    <mergeCell ref="AM4:AO7"/>
    <mergeCell ref="AP4:AP7"/>
    <mergeCell ref="D6:D9"/>
    <mergeCell ref="E6:E9"/>
    <mergeCell ref="F6:F9"/>
    <mergeCell ref="G6:G8"/>
    <mergeCell ref="R6:R9"/>
    <mergeCell ref="AM8:AM9"/>
    <mergeCell ref="AN8:AN9"/>
    <mergeCell ref="AO8:AO9"/>
    <mergeCell ref="K8:K9"/>
    <mergeCell ref="L8:L9"/>
    <mergeCell ref="M8:M9"/>
    <mergeCell ref="AD4:AD10"/>
    <mergeCell ref="S6:S9"/>
    <mergeCell ref="T6:T9"/>
    <mergeCell ref="AJ4:AJ8"/>
    <mergeCell ref="U6:U8"/>
    <mergeCell ref="Y4:AA7"/>
    <mergeCell ref="AB4:AB7"/>
    <mergeCell ref="Y8:Y9"/>
    <mergeCell ref="Z8:Z9"/>
    <mergeCell ref="AA8:AA9"/>
    <mergeCell ref="X4:X8"/>
    <mergeCell ref="AE4:AE9"/>
    <mergeCell ref="AF4:AI5"/>
    <mergeCell ref="AF6:AF9"/>
    <mergeCell ref="AG6:AG9"/>
    <mergeCell ref="AH6:AH9"/>
    <mergeCell ref="AI6:AI8"/>
    <mergeCell ref="B2:N2"/>
    <mergeCell ref="P2:AB2"/>
    <mergeCell ref="AD2:AP2"/>
    <mergeCell ref="B4:B10"/>
    <mergeCell ref="C4:C9"/>
    <mergeCell ref="D4:G5"/>
    <mergeCell ref="H4:H8"/>
    <mergeCell ref="I4:I8"/>
    <mergeCell ref="J4:J8"/>
    <mergeCell ref="K4:M7"/>
    <mergeCell ref="N4:N7"/>
    <mergeCell ref="P4:P10"/>
    <mergeCell ref="Q4:Q9"/>
    <mergeCell ref="R4:U5"/>
    <mergeCell ref="V4:V8"/>
    <mergeCell ref="W4:W8"/>
  </mergeCells>
  <phoneticPr fontId="7"/>
  <dataValidations count="2">
    <dataValidation imeMode="off" allowBlank="1" showInputMessage="1" showErrorMessage="1" sqref="AC11:AD71 O11:P35 A11:B85 O36:O83 C22:N22 P36:P82" xr:uid="{00000000-0002-0000-0200-000000000000}"/>
    <dataValidation imeMode="on" allowBlank="1" showInputMessage="1" showErrorMessage="1" sqref="P83:P84 AD72:AP86 Q11:AB84 C23:N75 C76:C86 D76:N85 AE11:AP70 C11:N21" xr:uid="{00000000-0002-0000-02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1" firstPageNumber="28" fitToWidth="3" orientation="portrait" useFirstPageNumber="1" r:id="rId1"/>
  <headerFooter alignWithMargins="0"/>
  <colBreaks count="2" manualBreakCount="2">
    <brk id="14" max="84" man="1"/>
    <brk id="28" max="84" man="1"/>
  </colBreaks>
  <ignoredErrors>
    <ignoredError sqref="O13:P13 O18:P18 O16:P16 O15:P15 O14:P14 AC14:AD14 AC15:AD15 AC13:AD13 AC18:AD18 O17:P17 AC17:AD17 N12 N13:N18 AC16:AD16 AB12:AB15 AP12:AP13" formulaRange="1"/>
    <ignoredError sqref="AP73:AP84 P30 P29 P85:AP85 P19 P61 P60 P53 P51 AC51:AD51 P65:P69 P64 AC64:AD64 P23 P22 P20 P26 P25 P24 P28 P27 P32 P31 P35 P34 P33 P40 P39 P36:P38 P44 P43 P41 P47 P46 P45 P52 P49 P63 P62 P55 P71 P70 P74 P73 P72 P75:P78 P21 AC21:AD21 AC20:AD20 AC24:AD24 AC23:AD23 AC27:AD27 AC26:AD26 AC31:AD31 AC30:AD30 AC29:AD29 AC34:AD34 AC33:AD33 AC40:AD40 AC39:AD39 AC37:AD37 P48 AC48:AD48 AC44:AD44 AC43:AD43 P42 AC42:AD42 AC47:AD47 AC46:AD46 AC45:AD45 P50 AC50:AD50 P54 AC54:AD54 AC53:AD53 P58 P57 AC57:AD57 P56 AC56:AD56 AC70:AD70 AC61:AD61 AC60:AD60 AC65:AD65 AC63:AD63 AC62:AD62 P59 AC59:AD59 P80 P79 AC79:AO79 AC74:AO74 AC73:AO73 AC72:AO72 AC75:AO78 P83:AO84 P82 AC82:AO82 P81 AC81:AO81 AC36:AD36 AC38:AD38 AC68:AD68 AC67:AD67 AC66:AD66 AC69:AD69 AC19:AD19 AC22:AD22 AC25:AD25 AC28:AD28 AC32:AD32 AC35:AD35 AC41:AD41 AC52:AD52 AC49:AD49 AC55:AD55 AC71:AD71 AC58:AD58 AC80:AO80 AP72 N75:N85 N72:N73 N64:N70 N48:N52 N45:N46 N41:N43 N36:N39 N33:N34 N27:N28 N24:N25 N54:N62 N20:N22 N30:N31 O81 O82 O83:O84 O79 O80 O59 O56 O57 O58 O54 O50 O42 O48 O21 O75:O78 O72 O73 O74 O70 O71 O55 O62 O63 O49 O52 O45 O46 O47 O41 O43 O44 O36:O38 O39 O40 O33 O34 O35 O31 O32 O27 O28 O24 O25 O26 O20 O22 O23 O64 O65:O69 O51 O53 O60 O61 O19 O85 O29 O30 AB81:AB82 AB59:AB70 AB72:AB79 AB56:AB57 AB50:AB51 AB53:AB54 AB42:AB48 AB36:AB40 AB33:AB34 AB29:AB31 AB26:AB27 AB23:AB24 AB20:AB21 AB17:AB18 AP69:AP70 AP66:AP67 AP63:AP64 AP60:AP61 AP57:AP58 AP53:AP55 AP50:AP51 AP44:AP48 AP41:AP42 AP38:AP39 AP35:AP36 AP33 AP25:AP28 AP21:AP23 AP30:AP31 AP18:AP19 AP15:AP16" formula="1" formulaRange="1"/>
    <ignoredError sqref="AQ29 AQ19:AQ28 AQ85 AQ30:AQ71 AQ72:AQ84 I19:N19 I32:N32 I30:M31 I23:N23 I20:M22 I63:N63 I54:M62 I26:N26 I24:M25 I29:N29 I27:M28 I35:N35 I33:M34 I40:N40 I36:M39 I44:N44 I41:M43 I47:N47 I45:M46 I53:N53 I48:M52 I71:N71 I64:M70 I74:N74 I72:M73 I86:O86 I75:M85 G26:G85 G23 U16:AB16 U19:AB19 U17:AA18 U22:AB22 U20:AA21 U25:AB25 U23:AA24 U28:AB28 U26:AA27 U32:AB32 U29:AA31 U35:AB35 U33:AA34 U41:AB41 U36:AA40 U49:AB49 U42:AA48 U55:AB55 U53:AA54 U52:AB52 U50:AA51 U58:AB58 U56:AA57 U80:AB80 U72:AA79 U71:AB71 U59:AA70 U81:AA82 AK15:AK16 AI14:AP14 AI17:AP17 AI15:AJ16 AI20:AP20 AI18:AO19 AI32:AP32 AI30:AO30 AI24:AP24 AI21:AO23 AI29:AP29 AI25:AO28 AI34:AP34 AI33:AO33 AI37:AP37 AI35:AO36 AI40:AP40 AI38:AO39 AI43:AP43 AI41:AO42 AI49:AP49 AI44:AO48 AI52:AP52 AI50:AO51 AI56:AP56 AI53:AO55 AI59:AP59 AI57:AO58 AI62:AP62 AI60:AO61 AI65:AP65 AI63:AO64 AI68:AP68 AI66:AO67 AI69:AO69 AL15:AO16 G19 AI31:AL31 AI70:AN7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A83"/>
  <sheetViews>
    <sheetView showGridLines="0" view="pageBreakPreview" topLeftCell="N1" zoomScaleNormal="40" zoomScaleSheetLayoutView="100" workbookViewId="0">
      <pane ySplit="6" topLeftCell="A52" activePane="bottomLeft" state="frozen"/>
      <selection pane="bottomLeft" activeCell="U67" sqref="U67:AA67"/>
    </sheetView>
  </sheetViews>
  <sheetFormatPr defaultColWidth="9" defaultRowHeight="13.5" x14ac:dyDescent="0.15"/>
  <cols>
    <col min="1" max="1" width="3.125" style="150" customWidth="1"/>
    <col min="2" max="2" width="19.5" style="2" bestFit="1" customWidth="1"/>
    <col min="3" max="3" width="10.875" style="2" customWidth="1"/>
    <col min="4" max="9" width="10.75" style="2" customWidth="1"/>
    <col min="10" max="10" width="3.125" style="151" customWidth="1"/>
    <col min="11" max="11" width="19.5" style="2" bestFit="1" customWidth="1"/>
    <col min="12" max="12" width="10.875" style="2" customWidth="1"/>
    <col min="13" max="18" width="10.75" style="2" customWidth="1"/>
    <col min="19" max="19" width="3.125" style="151" customWidth="1"/>
    <col min="20" max="20" width="19.5" style="2" bestFit="1" customWidth="1"/>
    <col min="21" max="21" width="10.875" style="2" customWidth="1"/>
    <col min="22" max="27" width="10.75" style="2" customWidth="1"/>
    <col min="28" max="16384" width="9" style="151"/>
  </cols>
  <sheetData>
    <row r="1" spans="1:27" ht="15" customHeight="1" x14ac:dyDescent="0.15"/>
    <row r="2" spans="1:27" s="152" customFormat="1" ht="16.5" customHeight="1" x14ac:dyDescent="0.15">
      <c r="A2" s="150"/>
      <c r="B2" s="288" t="s">
        <v>262</v>
      </c>
      <c r="C2" s="288"/>
      <c r="D2" s="288"/>
      <c r="E2" s="288"/>
      <c r="F2" s="288"/>
      <c r="G2" s="288"/>
      <c r="H2" s="288"/>
      <c r="I2" s="288"/>
      <c r="K2" s="288" t="s">
        <v>256</v>
      </c>
      <c r="L2" s="288"/>
      <c r="M2" s="288"/>
      <c r="N2" s="288"/>
      <c r="O2" s="288"/>
      <c r="P2" s="288"/>
      <c r="Q2" s="288"/>
      <c r="R2" s="288"/>
      <c r="T2" s="288" t="s">
        <v>257</v>
      </c>
      <c r="U2" s="288"/>
      <c r="V2" s="288"/>
      <c r="W2" s="288"/>
      <c r="X2" s="288"/>
      <c r="Y2" s="288"/>
      <c r="Z2" s="288"/>
      <c r="AA2" s="288"/>
    </row>
    <row r="3" spans="1:27" ht="6.75" customHeight="1" x14ac:dyDescent="0.15">
      <c r="A3" s="153"/>
      <c r="B3" s="154"/>
      <c r="C3" s="154"/>
      <c r="D3" s="154"/>
      <c r="E3" s="154"/>
      <c r="F3" s="154"/>
      <c r="G3" s="154"/>
      <c r="H3" s="154"/>
      <c r="I3" s="154"/>
      <c r="K3" s="154"/>
      <c r="L3" s="154"/>
      <c r="M3" s="154"/>
      <c r="N3" s="154"/>
      <c r="O3" s="154"/>
      <c r="P3" s="154"/>
      <c r="Q3" s="154"/>
      <c r="R3" s="154"/>
      <c r="T3" s="154"/>
      <c r="U3" s="154"/>
      <c r="V3" s="154"/>
      <c r="W3" s="154"/>
      <c r="X3" s="154"/>
      <c r="Y3" s="154"/>
      <c r="Z3" s="154"/>
      <c r="AA3" s="154"/>
    </row>
    <row r="4" spans="1:27" ht="13.5" customHeight="1" x14ac:dyDescent="0.15">
      <c r="A4" s="155"/>
      <c r="B4" s="246" t="s">
        <v>16</v>
      </c>
      <c r="C4" s="290" t="s">
        <v>240</v>
      </c>
      <c r="D4" s="291"/>
      <c r="E4" s="291"/>
      <c r="F4" s="291"/>
      <c r="G4" s="292"/>
      <c r="H4" s="296" t="s">
        <v>6</v>
      </c>
      <c r="I4" s="293" t="s">
        <v>246</v>
      </c>
      <c r="K4" s="246" t="s">
        <v>16</v>
      </c>
      <c r="L4" s="290" t="s">
        <v>240</v>
      </c>
      <c r="M4" s="291"/>
      <c r="N4" s="291"/>
      <c r="O4" s="291"/>
      <c r="P4" s="292"/>
      <c r="Q4" s="296" t="s">
        <v>6</v>
      </c>
      <c r="R4" s="293" t="s">
        <v>241</v>
      </c>
      <c r="T4" s="246" t="s">
        <v>16</v>
      </c>
      <c r="U4" s="290" t="s">
        <v>240</v>
      </c>
      <c r="V4" s="291"/>
      <c r="W4" s="291"/>
      <c r="X4" s="291"/>
      <c r="Y4" s="292"/>
      <c r="Z4" s="296" t="s">
        <v>6</v>
      </c>
      <c r="AA4" s="293" t="s">
        <v>241</v>
      </c>
    </row>
    <row r="5" spans="1:27" x14ac:dyDescent="0.15">
      <c r="A5" s="155"/>
      <c r="B5" s="256"/>
      <c r="C5" s="156" t="s">
        <v>7</v>
      </c>
      <c r="D5" s="157" t="s">
        <v>8</v>
      </c>
      <c r="E5" s="158" t="s">
        <v>9</v>
      </c>
      <c r="F5" s="158" t="s">
        <v>10</v>
      </c>
      <c r="G5" s="158" t="s">
        <v>11</v>
      </c>
      <c r="H5" s="263"/>
      <c r="I5" s="294"/>
      <c r="K5" s="256"/>
      <c r="L5" s="156" t="s">
        <v>7</v>
      </c>
      <c r="M5" s="157" t="s">
        <v>8</v>
      </c>
      <c r="N5" s="158" t="s">
        <v>9</v>
      </c>
      <c r="O5" s="158" t="s">
        <v>10</v>
      </c>
      <c r="P5" s="158" t="s">
        <v>11</v>
      </c>
      <c r="Q5" s="263"/>
      <c r="R5" s="294"/>
      <c r="T5" s="256"/>
      <c r="U5" s="156" t="s">
        <v>7</v>
      </c>
      <c r="V5" s="157" t="s">
        <v>8</v>
      </c>
      <c r="W5" s="158" t="s">
        <v>9</v>
      </c>
      <c r="X5" s="158" t="s">
        <v>10</v>
      </c>
      <c r="Y5" s="158" t="s">
        <v>11</v>
      </c>
      <c r="Z5" s="263"/>
      <c r="AA5" s="294"/>
    </row>
    <row r="6" spans="1:27" ht="27" customHeight="1" x14ac:dyDescent="0.15">
      <c r="A6" s="155"/>
      <c r="B6" s="289"/>
      <c r="C6" s="159" t="s">
        <v>5</v>
      </c>
      <c r="D6" s="160" t="s">
        <v>1</v>
      </c>
      <c r="E6" s="160" t="s">
        <v>2</v>
      </c>
      <c r="F6" s="161" t="s">
        <v>242</v>
      </c>
      <c r="G6" s="162" t="s">
        <v>3</v>
      </c>
      <c r="H6" s="297"/>
      <c r="I6" s="295"/>
      <c r="K6" s="289"/>
      <c r="L6" s="159" t="s">
        <v>5</v>
      </c>
      <c r="M6" s="160" t="s">
        <v>1</v>
      </c>
      <c r="N6" s="160" t="s">
        <v>2</v>
      </c>
      <c r="O6" s="161" t="s">
        <v>242</v>
      </c>
      <c r="P6" s="162" t="s">
        <v>3</v>
      </c>
      <c r="Q6" s="297"/>
      <c r="R6" s="295"/>
      <c r="T6" s="289"/>
      <c r="U6" s="159" t="s">
        <v>5</v>
      </c>
      <c r="V6" s="160" t="s">
        <v>1</v>
      </c>
      <c r="W6" s="160" t="s">
        <v>2</v>
      </c>
      <c r="X6" s="161" t="s">
        <v>242</v>
      </c>
      <c r="Y6" s="162" t="s">
        <v>3</v>
      </c>
      <c r="Z6" s="297"/>
      <c r="AA6" s="295"/>
    </row>
    <row r="7" spans="1:27" ht="12.75" customHeight="1" x14ac:dyDescent="0.15">
      <c r="A7" s="155"/>
      <c r="B7" s="102" t="s">
        <v>35</v>
      </c>
      <c r="C7" s="163">
        <f t="shared" ref="C7:H7" si="0">SUM(C8:C14)</f>
        <v>2</v>
      </c>
      <c r="D7" s="164">
        <f t="shared" ref="D7:F7" si="1">SUM(D8:D14)</f>
        <v>2035</v>
      </c>
      <c r="E7" s="164">
        <f t="shared" si="1"/>
        <v>1699</v>
      </c>
      <c r="F7" s="164">
        <f t="shared" si="1"/>
        <v>641</v>
      </c>
      <c r="G7" s="165">
        <f>SUM(G8:G14)</f>
        <v>300</v>
      </c>
      <c r="H7" s="106">
        <f t="shared" si="0"/>
        <v>4677</v>
      </c>
      <c r="I7" s="106">
        <f t="shared" ref="I7" si="2">SUM(I8:I14)</f>
        <v>1202</v>
      </c>
      <c r="J7" s="166"/>
      <c r="K7" s="102" t="s">
        <v>36</v>
      </c>
      <c r="L7" s="163">
        <f t="shared" ref="L7:Q7" si="3">SUM(L8:L11)</f>
        <v>0</v>
      </c>
      <c r="M7" s="164">
        <f t="shared" ref="M7:O7" si="4">SUM(M8:M11)</f>
        <v>324</v>
      </c>
      <c r="N7" s="164">
        <f t="shared" si="4"/>
        <v>340</v>
      </c>
      <c r="O7" s="164">
        <f t="shared" si="4"/>
        <v>133</v>
      </c>
      <c r="P7" s="165">
        <f>SUM(P8:P11)</f>
        <v>39</v>
      </c>
      <c r="Q7" s="106">
        <f t="shared" si="3"/>
        <v>836</v>
      </c>
      <c r="R7" s="106">
        <f t="shared" ref="R7" si="5">SUM(R8:R11)</f>
        <v>221</v>
      </c>
      <c r="S7" s="166"/>
      <c r="T7" s="102" t="s">
        <v>37</v>
      </c>
      <c r="U7" s="163">
        <f t="shared" ref="U7:Z7" si="6">SUM(U8:U9)</f>
        <v>3</v>
      </c>
      <c r="V7" s="164">
        <f t="shared" ref="V7:X7" si="7">SUM(V8:V9)</f>
        <v>212</v>
      </c>
      <c r="W7" s="164">
        <f t="shared" si="7"/>
        <v>1091</v>
      </c>
      <c r="X7" s="164">
        <f t="shared" si="7"/>
        <v>124</v>
      </c>
      <c r="Y7" s="165">
        <f>SUM(Y8:Y9)</f>
        <v>129</v>
      </c>
      <c r="Z7" s="106">
        <f t="shared" si="6"/>
        <v>1559</v>
      </c>
      <c r="AA7" s="106">
        <f>SUM(AA8:AA9)</f>
        <v>146</v>
      </c>
    </row>
    <row r="8" spans="1:27" ht="12.75" customHeight="1" x14ac:dyDescent="0.15">
      <c r="A8" s="96"/>
      <c r="B8" s="113" t="s">
        <v>38</v>
      </c>
      <c r="C8" s="188">
        <v>0</v>
      </c>
      <c r="D8" s="189">
        <v>64</v>
      </c>
      <c r="E8" s="189">
        <v>104</v>
      </c>
      <c r="F8" s="189">
        <v>19</v>
      </c>
      <c r="G8" s="190">
        <v>26</v>
      </c>
      <c r="H8" s="167">
        <f>SUM(C8:G8)</f>
        <v>213</v>
      </c>
      <c r="I8" s="197">
        <v>44</v>
      </c>
      <c r="J8" s="166"/>
      <c r="K8" s="113" t="s">
        <v>39</v>
      </c>
      <c r="L8" s="188">
        <v>0</v>
      </c>
      <c r="M8" s="189">
        <v>76</v>
      </c>
      <c r="N8" s="189">
        <v>19</v>
      </c>
      <c r="O8" s="189">
        <v>9</v>
      </c>
      <c r="P8" s="190">
        <v>3</v>
      </c>
      <c r="Q8" s="167">
        <f t="shared" ref="Q8:Q11" si="8">SUM(L8:P8)</f>
        <v>107</v>
      </c>
      <c r="R8" s="197">
        <v>56</v>
      </c>
      <c r="S8" s="168"/>
      <c r="T8" s="113" t="s">
        <v>40</v>
      </c>
      <c r="U8" s="188">
        <v>3</v>
      </c>
      <c r="V8" s="189">
        <v>51</v>
      </c>
      <c r="W8" s="189">
        <v>921</v>
      </c>
      <c r="X8" s="189">
        <v>33</v>
      </c>
      <c r="Y8" s="190">
        <v>79</v>
      </c>
      <c r="Z8" s="167">
        <f t="shared" ref="Z8:Z9" si="9">SUM(U8:Y8)</f>
        <v>1087</v>
      </c>
      <c r="AA8" s="197">
        <v>38</v>
      </c>
    </row>
    <row r="9" spans="1:27" ht="12.75" customHeight="1" x14ac:dyDescent="0.15">
      <c r="A9" s="96"/>
      <c r="B9" s="113" t="s">
        <v>41</v>
      </c>
      <c r="C9" s="188">
        <v>0</v>
      </c>
      <c r="D9" s="189">
        <v>21</v>
      </c>
      <c r="E9" s="189">
        <v>7</v>
      </c>
      <c r="F9" s="189">
        <v>7</v>
      </c>
      <c r="G9" s="190">
        <v>2</v>
      </c>
      <c r="H9" s="167">
        <f t="shared" ref="H9:H14" si="10">SUM(C9:G9)</f>
        <v>37</v>
      </c>
      <c r="I9" s="197">
        <v>13</v>
      </c>
      <c r="J9" s="166"/>
      <c r="K9" s="113" t="s">
        <v>42</v>
      </c>
      <c r="L9" s="188">
        <v>0</v>
      </c>
      <c r="M9" s="189">
        <v>20</v>
      </c>
      <c r="N9" s="189">
        <v>24</v>
      </c>
      <c r="O9" s="189">
        <v>17</v>
      </c>
      <c r="P9" s="190">
        <v>3</v>
      </c>
      <c r="Q9" s="167">
        <f t="shared" si="8"/>
        <v>64</v>
      </c>
      <c r="R9" s="197">
        <v>21</v>
      </c>
      <c r="S9" s="168"/>
      <c r="T9" s="113" t="s">
        <v>43</v>
      </c>
      <c r="U9" s="188">
        <v>0</v>
      </c>
      <c r="V9" s="189">
        <v>161</v>
      </c>
      <c r="W9" s="189">
        <v>170</v>
      </c>
      <c r="X9" s="189">
        <v>91</v>
      </c>
      <c r="Y9" s="190">
        <v>50</v>
      </c>
      <c r="Z9" s="167">
        <f t="shared" si="9"/>
        <v>472</v>
      </c>
      <c r="AA9" s="197">
        <v>108</v>
      </c>
    </row>
    <row r="10" spans="1:27" ht="12.75" customHeight="1" x14ac:dyDescent="0.15">
      <c r="A10" s="96"/>
      <c r="B10" s="113" t="s">
        <v>44</v>
      </c>
      <c r="C10" s="188">
        <v>0</v>
      </c>
      <c r="D10" s="189">
        <v>16</v>
      </c>
      <c r="E10" s="189">
        <v>3</v>
      </c>
      <c r="F10" s="189">
        <v>1</v>
      </c>
      <c r="G10" s="190">
        <v>0</v>
      </c>
      <c r="H10" s="167">
        <f t="shared" si="10"/>
        <v>20</v>
      </c>
      <c r="I10" s="197">
        <v>14</v>
      </c>
      <c r="J10" s="166"/>
      <c r="K10" s="113" t="s">
        <v>45</v>
      </c>
      <c r="L10" s="188">
        <v>0</v>
      </c>
      <c r="M10" s="189">
        <v>38</v>
      </c>
      <c r="N10" s="189">
        <v>23</v>
      </c>
      <c r="O10" s="189">
        <v>18</v>
      </c>
      <c r="P10" s="190">
        <v>2</v>
      </c>
      <c r="Q10" s="167">
        <f t="shared" si="8"/>
        <v>81</v>
      </c>
      <c r="R10" s="197">
        <v>21</v>
      </c>
      <c r="S10" s="168"/>
      <c r="T10" s="102" t="s">
        <v>46</v>
      </c>
      <c r="U10" s="163">
        <f t="shared" ref="U10:AA10" si="11">SUM(U11:U12)</f>
        <v>0</v>
      </c>
      <c r="V10" s="164">
        <f t="shared" si="11"/>
        <v>91</v>
      </c>
      <c r="W10" s="164">
        <f t="shared" si="11"/>
        <v>138</v>
      </c>
      <c r="X10" s="164">
        <f t="shared" si="11"/>
        <v>67</v>
      </c>
      <c r="Y10" s="165">
        <f>SUM(Y11:Y12)</f>
        <v>38</v>
      </c>
      <c r="Z10" s="106">
        <f t="shared" si="11"/>
        <v>334</v>
      </c>
      <c r="AA10" s="106">
        <f t="shared" si="11"/>
        <v>73</v>
      </c>
    </row>
    <row r="11" spans="1:27" ht="12.75" customHeight="1" x14ac:dyDescent="0.15">
      <c r="A11" s="96"/>
      <c r="B11" s="113" t="s">
        <v>47</v>
      </c>
      <c r="C11" s="188">
        <v>0</v>
      </c>
      <c r="D11" s="189">
        <v>28</v>
      </c>
      <c r="E11" s="189">
        <v>16</v>
      </c>
      <c r="F11" s="189">
        <v>5</v>
      </c>
      <c r="G11" s="190">
        <v>0</v>
      </c>
      <c r="H11" s="167">
        <f t="shared" si="10"/>
        <v>49</v>
      </c>
      <c r="I11" s="197">
        <v>24</v>
      </c>
      <c r="J11" s="166"/>
      <c r="K11" s="115" t="s">
        <v>48</v>
      </c>
      <c r="L11" s="188">
        <v>0</v>
      </c>
      <c r="M11" s="189">
        <v>190</v>
      </c>
      <c r="N11" s="189">
        <v>274</v>
      </c>
      <c r="O11" s="189">
        <v>89</v>
      </c>
      <c r="P11" s="190">
        <v>31</v>
      </c>
      <c r="Q11" s="167">
        <f t="shared" si="8"/>
        <v>584</v>
      </c>
      <c r="R11" s="197">
        <v>123</v>
      </c>
      <c r="S11" s="168"/>
      <c r="T11" s="113" t="s">
        <v>49</v>
      </c>
      <c r="U11" s="188">
        <v>0</v>
      </c>
      <c r="V11" s="189">
        <v>34</v>
      </c>
      <c r="W11" s="189">
        <v>53</v>
      </c>
      <c r="X11" s="189">
        <v>21</v>
      </c>
      <c r="Y11" s="190">
        <v>10</v>
      </c>
      <c r="Z11" s="167">
        <f t="shared" ref="Z11:Z12" si="12">SUM(U11:Y11)</f>
        <v>118</v>
      </c>
      <c r="AA11" s="197">
        <v>21</v>
      </c>
    </row>
    <row r="12" spans="1:27" ht="12.75" customHeight="1" x14ac:dyDescent="0.15">
      <c r="A12" s="96"/>
      <c r="B12" s="113" t="s">
        <v>50</v>
      </c>
      <c r="C12" s="188">
        <v>0</v>
      </c>
      <c r="D12" s="189">
        <v>5</v>
      </c>
      <c r="E12" s="189">
        <v>0</v>
      </c>
      <c r="F12" s="189">
        <v>0</v>
      </c>
      <c r="G12" s="190">
        <v>0</v>
      </c>
      <c r="H12" s="167">
        <f t="shared" si="10"/>
        <v>5</v>
      </c>
      <c r="I12" s="197">
        <v>5</v>
      </c>
      <c r="J12" s="166"/>
      <c r="K12" s="102" t="s">
        <v>51</v>
      </c>
      <c r="L12" s="163">
        <f t="shared" ref="L12:R12" si="13">SUM(L13:L14)</f>
        <v>0</v>
      </c>
      <c r="M12" s="164">
        <f t="shared" si="13"/>
        <v>429</v>
      </c>
      <c r="N12" s="164">
        <f t="shared" si="13"/>
        <v>410</v>
      </c>
      <c r="O12" s="164">
        <f t="shared" si="13"/>
        <v>291</v>
      </c>
      <c r="P12" s="165">
        <f>SUM(P13:P14)</f>
        <v>75</v>
      </c>
      <c r="Q12" s="106">
        <f t="shared" si="13"/>
        <v>1205</v>
      </c>
      <c r="R12" s="106">
        <f t="shared" si="13"/>
        <v>308</v>
      </c>
      <c r="S12" s="166"/>
      <c r="T12" s="113" t="s">
        <v>52</v>
      </c>
      <c r="U12" s="188">
        <v>0</v>
      </c>
      <c r="V12" s="189">
        <v>57</v>
      </c>
      <c r="W12" s="189">
        <v>85</v>
      </c>
      <c r="X12" s="189">
        <v>46</v>
      </c>
      <c r="Y12" s="190">
        <v>28</v>
      </c>
      <c r="Z12" s="167">
        <f t="shared" si="12"/>
        <v>216</v>
      </c>
      <c r="AA12" s="197">
        <v>52</v>
      </c>
    </row>
    <row r="13" spans="1:27" ht="12.75" customHeight="1" x14ac:dyDescent="0.15">
      <c r="A13" s="96"/>
      <c r="B13" s="113" t="s">
        <v>53</v>
      </c>
      <c r="C13" s="188">
        <v>0</v>
      </c>
      <c r="D13" s="189">
        <v>5</v>
      </c>
      <c r="E13" s="189">
        <v>11</v>
      </c>
      <c r="F13" s="189">
        <v>1</v>
      </c>
      <c r="G13" s="190">
        <v>0</v>
      </c>
      <c r="H13" s="167">
        <f t="shared" si="10"/>
        <v>17</v>
      </c>
      <c r="I13" s="197">
        <v>11</v>
      </c>
      <c r="J13" s="166"/>
      <c r="K13" s="113" t="s">
        <v>54</v>
      </c>
      <c r="L13" s="188">
        <v>0</v>
      </c>
      <c r="M13" s="189">
        <v>134</v>
      </c>
      <c r="N13" s="189">
        <v>69</v>
      </c>
      <c r="O13" s="189">
        <v>85</v>
      </c>
      <c r="P13" s="190">
        <v>16</v>
      </c>
      <c r="Q13" s="167">
        <f t="shared" ref="Q13:Q14" si="14">SUM(L13:P13)</f>
        <v>304</v>
      </c>
      <c r="R13" s="197">
        <v>85</v>
      </c>
      <c r="S13" s="168"/>
      <c r="T13" s="102" t="s">
        <v>55</v>
      </c>
      <c r="U13" s="163">
        <f t="shared" ref="U13:AA13" si="15">SUM(U14:U15)</f>
        <v>0</v>
      </c>
      <c r="V13" s="164">
        <f t="shared" si="15"/>
        <v>117</v>
      </c>
      <c r="W13" s="164">
        <f t="shared" si="15"/>
        <v>290</v>
      </c>
      <c r="X13" s="164">
        <f t="shared" si="15"/>
        <v>115</v>
      </c>
      <c r="Y13" s="165">
        <f>SUM(Y14:Y15)</f>
        <v>72</v>
      </c>
      <c r="Z13" s="106">
        <f t="shared" si="15"/>
        <v>594</v>
      </c>
      <c r="AA13" s="106">
        <f t="shared" si="15"/>
        <v>108</v>
      </c>
    </row>
    <row r="14" spans="1:27" ht="12.75" customHeight="1" x14ac:dyDescent="0.15">
      <c r="A14" s="96"/>
      <c r="B14" s="115" t="s">
        <v>56</v>
      </c>
      <c r="C14" s="188">
        <v>2</v>
      </c>
      <c r="D14" s="189">
        <v>1896</v>
      </c>
      <c r="E14" s="189">
        <v>1558</v>
      </c>
      <c r="F14" s="189">
        <v>608</v>
      </c>
      <c r="G14" s="190">
        <v>272</v>
      </c>
      <c r="H14" s="167">
        <f t="shared" si="10"/>
        <v>4336</v>
      </c>
      <c r="I14" s="197">
        <v>1091</v>
      </c>
      <c r="J14" s="166"/>
      <c r="K14" s="119" t="s">
        <v>57</v>
      </c>
      <c r="L14" s="188">
        <v>0</v>
      </c>
      <c r="M14" s="189">
        <v>295</v>
      </c>
      <c r="N14" s="189">
        <v>341</v>
      </c>
      <c r="O14" s="189">
        <v>206</v>
      </c>
      <c r="P14" s="190">
        <v>59</v>
      </c>
      <c r="Q14" s="167">
        <f t="shared" si="14"/>
        <v>901</v>
      </c>
      <c r="R14" s="197">
        <v>223</v>
      </c>
      <c r="S14" s="168"/>
      <c r="T14" s="113" t="s">
        <v>58</v>
      </c>
      <c r="U14" s="188">
        <v>0</v>
      </c>
      <c r="V14" s="189">
        <v>20</v>
      </c>
      <c r="W14" s="189">
        <v>33</v>
      </c>
      <c r="X14" s="189">
        <v>12</v>
      </c>
      <c r="Y14" s="190">
        <v>8</v>
      </c>
      <c r="Z14" s="167">
        <f t="shared" ref="Z14:Z15" si="16">SUM(U14:Y14)</f>
        <v>73</v>
      </c>
      <c r="AA14" s="197">
        <v>16</v>
      </c>
    </row>
    <row r="15" spans="1:27" ht="12.75" customHeight="1" x14ac:dyDescent="0.15">
      <c r="A15" s="96"/>
      <c r="B15" s="102" t="s">
        <v>59</v>
      </c>
      <c r="C15" s="163">
        <f t="shared" ref="C15:I15" si="17">SUM(C16:C18)</f>
        <v>0</v>
      </c>
      <c r="D15" s="164">
        <f t="shared" si="17"/>
        <v>297</v>
      </c>
      <c r="E15" s="164">
        <f t="shared" si="17"/>
        <v>771</v>
      </c>
      <c r="F15" s="164">
        <f t="shared" si="17"/>
        <v>173</v>
      </c>
      <c r="G15" s="165">
        <f>SUM(G16:G18)</f>
        <v>145</v>
      </c>
      <c r="H15" s="106">
        <f t="shared" si="17"/>
        <v>1386</v>
      </c>
      <c r="I15" s="106">
        <f t="shared" si="17"/>
        <v>227</v>
      </c>
      <c r="J15" s="166"/>
      <c r="K15" s="102" t="s">
        <v>60</v>
      </c>
      <c r="L15" s="163">
        <f t="shared" ref="L15:R15" si="18">SUM(L16:L17)</f>
        <v>0</v>
      </c>
      <c r="M15" s="164">
        <f t="shared" si="18"/>
        <v>135</v>
      </c>
      <c r="N15" s="164">
        <f t="shared" si="18"/>
        <v>303</v>
      </c>
      <c r="O15" s="164">
        <f t="shared" si="18"/>
        <v>131</v>
      </c>
      <c r="P15" s="165">
        <f>SUM(P16:P17)</f>
        <v>79</v>
      </c>
      <c r="Q15" s="106">
        <f t="shared" si="18"/>
        <v>648</v>
      </c>
      <c r="R15" s="106">
        <f t="shared" si="18"/>
        <v>137</v>
      </c>
      <c r="S15" s="166"/>
      <c r="T15" s="113" t="s">
        <v>61</v>
      </c>
      <c r="U15" s="188">
        <v>0</v>
      </c>
      <c r="V15" s="189">
        <v>97</v>
      </c>
      <c r="W15" s="189">
        <v>257</v>
      </c>
      <c r="X15" s="189">
        <v>103</v>
      </c>
      <c r="Y15" s="190">
        <v>64</v>
      </c>
      <c r="Z15" s="167">
        <f t="shared" si="16"/>
        <v>521</v>
      </c>
      <c r="AA15" s="197">
        <v>92</v>
      </c>
    </row>
    <row r="16" spans="1:27" ht="12.75" customHeight="1" x14ac:dyDescent="0.15">
      <c r="A16" s="96"/>
      <c r="B16" s="113" t="s">
        <v>62</v>
      </c>
      <c r="C16" s="188">
        <v>0</v>
      </c>
      <c r="D16" s="189">
        <v>32</v>
      </c>
      <c r="E16" s="189">
        <v>67</v>
      </c>
      <c r="F16" s="189">
        <v>21</v>
      </c>
      <c r="G16" s="190">
        <v>13</v>
      </c>
      <c r="H16" s="167">
        <f t="shared" ref="H16:H18" si="19">SUM(C16:G16)</f>
        <v>133</v>
      </c>
      <c r="I16" s="197">
        <v>29</v>
      </c>
      <c r="J16" s="166"/>
      <c r="K16" s="113" t="s">
        <v>63</v>
      </c>
      <c r="L16" s="188">
        <v>0</v>
      </c>
      <c r="M16" s="189">
        <v>27</v>
      </c>
      <c r="N16" s="189">
        <v>54</v>
      </c>
      <c r="O16" s="189">
        <v>12</v>
      </c>
      <c r="P16" s="190">
        <v>6</v>
      </c>
      <c r="Q16" s="167">
        <f t="shared" ref="Q16:Q17" si="20">SUM(L16:P16)</f>
        <v>99</v>
      </c>
      <c r="R16" s="197">
        <v>20</v>
      </c>
      <c r="S16" s="168"/>
      <c r="T16" s="102" t="s">
        <v>64</v>
      </c>
      <c r="U16" s="163">
        <f t="shared" ref="U16:AA16" si="21">SUM(U17:U19)</f>
        <v>12</v>
      </c>
      <c r="V16" s="164">
        <f t="shared" si="21"/>
        <v>220</v>
      </c>
      <c r="W16" s="164">
        <f t="shared" si="21"/>
        <v>1654</v>
      </c>
      <c r="X16" s="164">
        <f t="shared" si="21"/>
        <v>289</v>
      </c>
      <c r="Y16" s="165">
        <f>SUM(Y17:Y19)</f>
        <v>220</v>
      </c>
      <c r="Z16" s="106">
        <f t="shared" si="21"/>
        <v>2395</v>
      </c>
      <c r="AA16" s="106">
        <f t="shared" si="21"/>
        <v>184</v>
      </c>
    </row>
    <row r="17" spans="1:27" ht="12.75" customHeight="1" x14ac:dyDescent="0.15">
      <c r="A17" s="96"/>
      <c r="B17" s="113" t="s">
        <v>65</v>
      </c>
      <c r="C17" s="188">
        <v>0</v>
      </c>
      <c r="D17" s="189">
        <v>63</v>
      </c>
      <c r="E17" s="189">
        <v>324</v>
      </c>
      <c r="F17" s="189">
        <v>34</v>
      </c>
      <c r="G17" s="190">
        <v>31</v>
      </c>
      <c r="H17" s="167">
        <f t="shared" si="19"/>
        <v>452</v>
      </c>
      <c r="I17" s="197">
        <v>37</v>
      </c>
      <c r="J17" s="166"/>
      <c r="K17" s="119" t="s">
        <v>66</v>
      </c>
      <c r="L17" s="188">
        <v>0</v>
      </c>
      <c r="M17" s="189">
        <v>108</v>
      </c>
      <c r="N17" s="189">
        <v>249</v>
      </c>
      <c r="O17" s="189">
        <v>119</v>
      </c>
      <c r="P17" s="190">
        <v>73</v>
      </c>
      <c r="Q17" s="167">
        <f t="shared" si="20"/>
        <v>549</v>
      </c>
      <c r="R17" s="197">
        <v>117</v>
      </c>
      <c r="S17" s="168"/>
      <c r="T17" s="113" t="s">
        <v>67</v>
      </c>
      <c r="U17" s="188">
        <v>0</v>
      </c>
      <c r="V17" s="189">
        <v>54</v>
      </c>
      <c r="W17" s="189">
        <v>137</v>
      </c>
      <c r="X17" s="189">
        <v>75</v>
      </c>
      <c r="Y17" s="190">
        <v>23</v>
      </c>
      <c r="Z17" s="167">
        <f t="shared" ref="Z17:Z19" si="22">SUM(U17:Y17)</f>
        <v>289</v>
      </c>
      <c r="AA17" s="197">
        <v>55</v>
      </c>
    </row>
    <row r="18" spans="1:27" ht="12.75" customHeight="1" x14ac:dyDescent="0.15">
      <c r="A18" s="96"/>
      <c r="B18" s="113" t="s">
        <v>68</v>
      </c>
      <c r="C18" s="188">
        <v>0</v>
      </c>
      <c r="D18" s="189">
        <v>202</v>
      </c>
      <c r="E18" s="189">
        <v>380</v>
      </c>
      <c r="F18" s="189">
        <v>118</v>
      </c>
      <c r="G18" s="190">
        <v>101</v>
      </c>
      <c r="H18" s="167">
        <f t="shared" si="19"/>
        <v>801</v>
      </c>
      <c r="I18" s="197">
        <v>161</v>
      </c>
      <c r="J18" s="166"/>
      <c r="K18" s="102" t="s">
        <v>69</v>
      </c>
      <c r="L18" s="163">
        <f t="shared" ref="L18:R18" si="23">SUM(L19:L20)</f>
        <v>0</v>
      </c>
      <c r="M18" s="164">
        <f t="shared" si="23"/>
        <v>121</v>
      </c>
      <c r="N18" s="164">
        <f t="shared" si="23"/>
        <v>251</v>
      </c>
      <c r="O18" s="164">
        <f t="shared" si="23"/>
        <v>101</v>
      </c>
      <c r="P18" s="165">
        <f>SUM(P19:P20)</f>
        <v>43</v>
      </c>
      <c r="Q18" s="106">
        <f t="shared" si="23"/>
        <v>516</v>
      </c>
      <c r="R18" s="106">
        <f t="shared" si="23"/>
        <v>99</v>
      </c>
      <c r="S18" s="166"/>
      <c r="T18" s="113" t="s">
        <v>70</v>
      </c>
      <c r="U18" s="188">
        <v>12</v>
      </c>
      <c r="V18" s="189">
        <v>46</v>
      </c>
      <c r="W18" s="189">
        <v>1221</v>
      </c>
      <c r="X18" s="189">
        <v>57</v>
      </c>
      <c r="Y18" s="190">
        <v>131</v>
      </c>
      <c r="Z18" s="167">
        <f t="shared" si="22"/>
        <v>1467</v>
      </c>
      <c r="AA18" s="197">
        <v>30</v>
      </c>
    </row>
    <row r="19" spans="1:27" ht="12.75" customHeight="1" x14ac:dyDescent="0.15">
      <c r="A19" s="96"/>
      <c r="B19" s="102" t="s">
        <v>71</v>
      </c>
      <c r="C19" s="163">
        <f t="shared" ref="C19:I19" si="24">SUM(C20:C21)</f>
        <v>0</v>
      </c>
      <c r="D19" s="164">
        <f t="shared" si="24"/>
        <v>254</v>
      </c>
      <c r="E19" s="164">
        <f t="shared" si="24"/>
        <v>804</v>
      </c>
      <c r="F19" s="164">
        <f t="shared" si="24"/>
        <v>374</v>
      </c>
      <c r="G19" s="165">
        <f>SUM(G20:G21)</f>
        <v>173</v>
      </c>
      <c r="H19" s="106">
        <f t="shared" si="24"/>
        <v>1605</v>
      </c>
      <c r="I19" s="106">
        <f t="shared" si="24"/>
        <v>259</v>
      </c>
      <c r="J19" s="166"/>
      <c r="K19" s="113" t="s">
        <v>72</v>
      </c>
      <c r="L19" s="188">
        <v>0</v>
      </c>
      <c r="M19" s="189">
        <v>14</v>
      </c>
      <c r="N19" s="189">
        <v>40</v>
      </c>
      <c r="O19" s="189">
        <v>19</v>
      </c>
      <c r="P19" s="190">
        <v>5</v>
      </c>
      <c r="Q19" s="167">
        <f t="shared" ref="Q19:Q20" si="25">SUM(L19:P19)</f>
        <v>78</v>
      </c>
      <c r="R19" s="197">
        <v>17</v>
      </c>
      <c r="S19" s="168"/>
      <c r="T19" s="113" t="s">
        <v>73</v>
      </c>
      <c r="U19" s="188">
        <v>0</v>
      </c>
      <c r="V19" s="189">
        <v>120</v>
      </c>
      <c r="W19" s="189">
        <v>296</v>
      </c>
      <c r="X19" s="189">
        <v>157</v>
      </c>
      <c r="Y19" s="190">
        <v>66</v>
      </c>
      <c r="Z19" s="167">
        <f t="shared" si="22"/>
        <v>639</v>
      </c>
      <c r="AA19" s="197">
        <v>99</v>
      </c>
    </row>
    <row r="20" spans="1:27" ht="12.75" customHeight="1" x14ac:dyDescent="0.15">
      <c r="A20" s="96"/>
      <c r="B20" s="113" t="s">
        <v>74</v>
      </c>
      <c r="C20" s="188">
        <v>0</v>
      </c>
      <c r="D20" s="189">
        <v>20</v>
      </c>
      <c r="E20" s="189">
        <v>80</v>
      </c>
      <c r="F20" s="189">
        <v>45</v>
      </c>
      <c r="G20" s="190">
        <v>23</v>
      </c>
      <c r="H20" s="167">
        <f t="shared" ref="H20:H21" si="26">SUM(C20:G20)</f>
        <v>168</v>
      </c>
      <c r="I20" s="197">
        <v>22</v>
      </c>
      <c r="J20" s="166"/>
      <c r="K20" s="119" t="s">
        <v>75</v>
      </c>
      <c r="L20" s="188">
        <v>0</v>
      </c>
      <c r="M20" s="189">
        <v>107</v>
      </c>
      <c r="N20" s="189">
        <v>211</v>
      </c>
      <c r="O20" s="189">
        <v>82</v>
      </c>
      <c r="P20" s="190">
        <v>38</v>
      </c>
      <c r="Q20" s="167">
        <f t="shared" si="25"/>
        <v>438</v>
      </c>
      <c r="R20" s="197">
        <v>82</v>
      </c>
      <c r="S20" s="168"/>
      <c r="T20" s="102" t="s">
        <v>76</v>
      </c>
      <c r="U20" s="163">
        <f t="shared" ref="U20:AA20" si="27">SUM(U21:U24)</f>
        <v>10</v>
      </c>
      <c r="V20" s="164">
        <f t="shared" si="27"/>
        <v>381</v>
      </c>
      <c r="W20" s="164">
        <f t="shared" si="27"/>
        <v>935</v>
      </c>
      <c r="X20" s="164">
        <f t="shared" si="27"/>
        <v>319</v>
      </c>
      <c r="Y20" s="165">
        <f>SUM(Y21:Y24)</f>
        <v>322</v>
      </c>
      <c r="Z20" s="106">
        <f t="shared" si="27"/>
        <v>1967</v>
      </c>
      <c r="AA20" s="106">
        <f t="shared" si="27"/>
        <v>340</v>
      </c>
    </row>
    <row r="21" spans="1:27" ht="12.75" customHeight="1" x14ac:dyDescent="0.15">
      <c r="A21" s="96"/>
      <c r="B21" s="113" t="s">
        <v>77</v>
      </c>
      <c r="C21" s="188">
        <v>0</v>
      </c>
      <c r="D21" s="189">
        <v>234</v>
      </c>
      <c r="E21" s="189">
        <v>724</v>
      </c>
      <c r="F21" s="189">
        <v>329</v>
      </c>
      <c r="G21" s="190">
        <v>150</v>
      </c>
      <c r="H21" s="167">
        <f t="shared" si="26"/>
        <v>1437</v>
      </c>
      <c r="I21" s="197">
        <v>237</v>
      </c>
      <c r="J21" s="166"/>
      <c r="K21" s="102" t="s">
        <v>78</v>
      </c>
      <c r="L21" s="163">
        <f t="shared" ref="L21:R21" si="28">SUM(L22:L23)</f>
        <v>0</v>
      </c>
      <c r="M21" s="164">
        <f t="shared" si="28"/>
        <v>120</v>
      </c>
      <c r="N21" s="164">
        <f t="shared" si="28"/>
        <v>321</v>
      </c>
      <c r="O21" s="164">
        <f t="shared" si="28"/>
        <v>154</v>
      </c>
      <c r="P21" s="165">
        <f>SUM(P22:P23)</f>
        <v>53</v>
      </c>
      <c r="Q21" s="106">
        <f t="shared" si="28"/>
        <v>648</v>
      </c>
      <c r="R21" s="106">
        <f t="shared" si="28"/>
        <v>117</v>
      </c>
      <c r="S21" s="166"/>
      <c r="T21" s="113" t="s">
        <v>79</v>
      </c>
      <c r="U21" s="188">
        <v>0</v>
      </c>
      <c r="V21" s="189">
        <v>57</v>
      </c>
      <c r="W21" s="189">
        <v>177</v>
      </c>
      <c r="X21" s="189">
        <v>63</v>
      </c>
      <c r="Y21" s="190">
        <v>37</v>
      </c>
      <c r="Z21" s="167">
        <f t="shared" ref="Z21:Z24" si="29">SUM(U21:Y21)</f>
        <v>334</v>
      </c>
      <c r="AA21" s="197">
        <v>94</v>
      </c>
    </row>
    <row r="22" spans="1:27" ht="12.75" customHeight="1" x14ac:dyDescent="0.15">
      <c r="A22" s="96"/>
      <c r="B22" s="102" t="s">
        <v>80</v>
      </c>
      <c r="C22" s="163">
        <f t="shared" ref="C22:I22" si="30">SUM(C23:C24)</f>
        <v>0</v>
      </c>
      <c r="D22" s="164">
        <f t="shared" si="30"/>
        <v>139</v>
      </c>
      <c r="E22" s="164">
        <f t="shared" si="30"/>
        <v>352</v>
      </c>
      <c r="F22" s="164">
        <f t="shared" si="30"/>
        <v>139</v>
      </c>
      <c r="G22" s="165">
        <f>SUM(G23:G24)</f>
        <v>66</v>
      </c>
      <c r="H22" s="106">
        <f t="shared" si="30"/>
        <v>696</v>
      </c>
      <c r="I22" s="106">
        <f t="shared" si="30"/>
        <v>133</v>
      </c>
      <c r="J22" s="166"/>
      <c r="K22" s="113" t="s">
        <v>81</v>
      </c>
      <c r="L22" s="188">
        <v>0</v>
      </c>
      <c r="M22" s="189">
        <v>11</v>
      </c>
      <c r="N22" s="189">
        <v>8</v>
      </c>
      <c r="O22" s="189">
        <v>1</v>
      </c>
      <c r="P22" s="190">
        <v>0</v>
      </c>
      <c r="Q22" s="167">
        <f t="shared" ref="Q22:Q23" si="31">SUM(L22:P22)</f>
        <v>20</v>
      </c>
      <c r="R22" s="197">
        <v>6</v>
      </c>
      <c r="S22" s="168"/>
      <c r="T22" s="113" t="s">
        <v>82</v>
      </c>
      <c r="U22" s="188">
        <v>0</v>
      </c>
      <c r="V22" s="189">
        <v>16</v>
      </c>
      <c r="W22" s="189">
        <v>71</v>
      </c>
      <c r="X22" s="189">
        <v>28</v>
      </c>
      <c r="Y22" s="190">
        <v>17</v>
      </c>
      <c r="Z22" s="167">
        <f t="shared" si="29"/>
        <v>132</v>
      </c>
      <c r="AA22" s="197">
        <v>19</v>
      </c>
    </row>
    <row r="23" spans="1:27" ht="12.75" customHeight="1" x14ac:dyDescent="0.15">
      <c r="A23" s="96"/>
      <c r="B23" s="113" t="s">
        <v>83</v>
      </c>
      <c r="C23" s="188">
        <v>0</v>
      </c>
      <c r="D23" s="189">
        <v>18</v>
      </c>
      <c r="E23" s="189">
        <v>85</v>
      </c>
      <c r="F23" s="189">
        <v>14</v>
      </c>
      <c r="G23" s="190">
        <v>8</v>
      </c>
      <c r="H23" s="167">
        <f t="shared" ref="H23:H24" si="32">SUM(C23:G23)</f>
        <v>125</v>
      </c>
      <c r="I23" s="197">
        <v>23</v>
      </c>
      <c r="J23" s="166"/>
      <c r="K23" s="119" t="s">
        <v>84</v>
      </c>
      <c r="L23" s="188">
        <v>0</v>
      </c>
      <c r="M23" s="189">
        <v>109</v>
      </c>
      <c r="N23" s="189">
        <v>313</v>
      </c>
      <c r="O23" s="189">
        <v>153</v>
      </c>
      <c r="P23" s="190">
        <v>53</v>
      </c>
      <c r="Q23" s="167">
        <f t="shared" si="31"/>
        <v>628</v>
      </c>
      <c r="R23" s="197">
        <v>111</v>
      </c>
      <c r="S23" s="168"/>
      <c r="T23" s="113" t="s">
        <v>85</v>
      </c>
      <c r="U23" s="188">
        <v>10</v>
      </c>
      <c r="V23" s="189">
        <v>117</v>
      </c>
      <c r="W23" s="189">
        <v>321</v>
      </c>
      <c r="X23" s="189">
        <v>51</v>
      </c>
      <c r="Y23" s="190">
        <v>118</v>
      </c>
      <c r="Z23" s="167">
        <f t="shared" si="29"/>
        <v>617</v>
      </c>
      <c r="AA23" s="197">
        <v>39</v>
      </c>
    </row>
    <row r="24" spans="1:27" ht="12.75" customHeight="1" x14ac:dyDescent="0.15">
      <c r="A24" s="96"/>
      <c r="B24" s="113" t="s">
        <v>86</v>
      </c>
      <c r="C24" s="188">
        <v>0</v>
      </c>
      <c r="D24" s="189">
        <v>121</v>
      </c>
      <c r="E24" s="189">
        <v>267</v>
      </c>
      <c r="F24" s="189">
        <v>125</v>
      </c>
      <c r="G24" s="190">
        <v>58</v>
      </c>
      <c r="H24" s="167">
        <f t="shared" si="32"/>
        <v>571</v>
      </c>
      <c r="I24" s="197">
        <v>110</v>
      </c>
      <c r="J24" s="166"/>
      <c r="K24" s="102" t="s">
        <v>87</v>
      </c>
      <c r="L24" s="163">
        <f t="shared" ref="L24:R24" si="33">SUM(L25:L27)</f>
        <v>0</v>
      </c>
      <c r="M24" s="164">
        <f t="shared" si="33"/>
        <v>212</v>
      </c>
      <c r="N24" s="164">
        <f t="shared" si="33"/>
        <v>588</v>
      </c>
      <c r="O24" s="164">
        <f t="shared" si="33"/>
        <v>330</v>
      </c>
      <c r="P24" s="165">
        <f>SUM(P25:P27)</f>
        <v>114</v>
      </c>
      <c r="Q24" s="106">
        <f t="shared" si="33"/>
        <v>1244</v>
      </c>
      <c r="R24" s="106">
        <f t="shared" si="33"/>
        <v>241</v>
      </c>
      <c r="S24" s="166"/>
      <c r="T24" s="113" t="s">
        <v>88</v>
      </c>
      <c r="U24" s="188">
        <v>0</v>
      </c>
      <c r="V24" s="189">
        <v>191</v>
      </c>
      <c r="W24" s="189">
        <v>366</v>
      </c>
      <c r="X24" s="189">
        <v>177</v>
      </c>
      <c r="Y24" s="190">
        <v>150</v>
      </c>
      <c r="Z24" s="167">
        <f t="shared" si="29"/>
        <v>884</v>
      </c>
      <c r="AA24" s="197">
        <v>188</v>
      </c>
    </row>
    <row r="25" spans="1:27" ht="12.75" customHeight="1" x14ac:dyDescent="0.15">
      <c r="A25" s="96"/>
      <c r="B25" s="102" t="s">
        <v>89</v>
      </c>
      <c r="C25" s="163">
        <f t="shared" ref="C25:I25" si="34">SUM(C26:C27)</f>
        <v>0</v>
      </c>
      <c r="D25" s="164">
        <f t="shared" si="34"/>
        <v>117</v>
      </c>
      <c r="E25" s="164">
        <f t="shared" si="34"/>
        <v>266</v>
      </c>
      <c r="F25" s="164">
        <f t="shared" si="34"/>
        <v>89</v>
      </c>
      <c r="G25" s="165">
        <f>SUM(G26:G27)</f>
        <v>51</v>
      </c>
      <c r="H25" s="106">
        <f t="shared" si="34"/>
        <v>523</v>
      </c>
      <c r="I25" s="106">
        <f t="shared" si="34"/>
        <v>103</v>
      </c>
      <c r="J25" s="166"/>
      <c r="K25" s="113" t="s">
        <v>90</v>
      </c>
      <c r="L25" s="188">
        <v>0</v>
      </c>
      <c r="M25" s="189">
        <v>15</v>
      </c>
      <c r="N25" s="189">
        <v>89</v>
      </c>
      <c r="O25" s="189">
        <v>38</v>
      </c>
      <c r="P25" s="190">
        <v>26</v>
      </c>
      <c r="Q25" s="167">
        <f t="shared" ref="Q25:Q27" si="35">SUM(L25:P25)</f>
        <v>168</v>
      </c>
      <c r="R25" s="197">
        <v>15</v>
      </c>
      <c r="S25" s="168"/>
      <c r="T25" s="102" t="s">
        <v>91</v>
      </c>
      <c r="U25" s="163">
        <f t="shared" ref="U25:AA25" si="36">SUM(U26:U27)</f>
        <v>0</v>
      </c>
      <c r="V25" s="164">
        <f t="shared" si="36"/>
        <v>354</v>
      </c>
      <c r="W25" s="164">
        <f t="shared" si="36"/>
        <v>969</v>
      </c>
      <c r="X25" s="164">
        <f t="shared" si="36"/>
        <v>197</v>
      </c>
      <c r="Y25" s="165">
        <f>SUM(Y26:Y27)</f>
        <v>72</v>
      </c>
      <c r="Z25" s="106">
        <f t="shared" si="36"/>
        <v>1592</v>
      </c>
      <c r="AA25" s="106">
        <f t="shared" si="36"/>
        <v>206</v>
      </c>
    </row>
    <row r="26" spans="1:27" ht="12.75" customHeight="1" x14ac:dyDescent="0.15">
      <c r="A26" s="96"/>
      <c r="B26" s="113" t="s">
        <v>92</v>
      </c>
      <c r="C26" s="188">
        <v>0</v>
      </c>
      <c r="D26" s="189">
        <v>21</v>
      </c>
      <c r="E26" s="189">
        <v>17</v>
      </c>
      <c r="F26" s="189">
        <v>1</v>
      </c>
      <c r="G26" s="190">
        <v>0</v>
      </c>
      <c r="H26" s="167">
        <f t="shared" ref="H26:H27" si="37">SUM(C26:G26)</f>
        <v>39</v>
      </c>
      <c r="I26" s="197">
        <v>15</v>
      </c>
      <c r="J26" s="166"/>
      <c r="K26" s="113" t="s">
        <v>93</v>
      </c>
      <c r="L26" s="188">
        <v>0</v>
      </c>
      <c r="M26" s="189">
        <v>13</v>
      </c>
      <c r="N26" s="189">
        <v>20</v>
      </c>
      <c r="O26" s="189">
        <v>24</v>
      </c>
      <c r="P26" s="190">
        <v>2</v>
      </c>
      <c r="Q26" s="167">
        <f t="shared" si="35"/>
        <v>59</v>
      </c>
      <c r="R26" s="197">
        <v>10</v>
      </c>
      <c r="S26" s="168"/>
      <c r="T26" s="113" t="s">
        <v>94</v>
      </c>
      <c r="U26" s="188">
        <v>0</v>
      </c>
      <c r="V26" s="189">
        <v>39</v>
      </c>
      <c r="W26" s="189">
        <v>61</v>
      </c>
      <c r="X26" s="189">
        <v>37</v>
      </c>
      <c r="Y26" s="190">
        <v>10</v>
      </c>
      <c r="Z26" s="167">
        <f t="shared" ref="Z26:Z27" si="38">SUM(U26:Y26)</f>
        <v>147</v>
      </c>
      <c r="AA26" s="197">
        <v>44</v>
      </c>
    </row>
    <row r="27" spans="1:27" ht="12.75" customHeight="1" x14ac:dyDescent="0.15">
      <c r="A27" s="96"/>
      <c r="B27" s="113" t="s">
        <v>95</v>
      </c>
      <c r="C27" s="188">
        <v>0</v>
      </c>
      <c r="D27" s="189">
        <v>96</v>
      </c>
      <c r="E27" s="189">
        <v>249</v>
      </c>
      <c r="F27" s="189">
        <v>88</v>
      </c>
      <c r="G27" s="190">
        <v>51</v>
      </c>
      <c r="H27" s="167">
        <f t="shared" si="37"/>
        <v>484</v>
      </c>
      <c r="I27" s="197">
        <v>88</v>
      </c>
      <c r="J27" s="166"/>
      <c r="K27" s="119" t="s">
        <v>96</v>
      </c>
      <c r="L27" s="188">
        <v>0</v>
      </c>
      <c r="M27" s="189">
        <v>184</v>
      </c>
      <c r="N27" s="189">
        <v>479</v>
      </c>
      <c r="O27" s="189">
        <v>268</v>
      </c>
      <c r="P27" s="190">
        <v>86</v>
      </c>
      <c r="Q27" s="167">
        <f t="shared" si="35"/>
        <v>1017</v>
      </c>
      <c r="R27" s="197">
        <v>216</v>
      </c>
      <c r="S27" s="168"/>
      <c r="T27" s="113" t="s">
        <v>97</v>
      </c>
      <c r="U27" s="188">
        <v>0</v>
      </c>
      <c r="V27" s="189">
        <v>315</v>
      </c>
      <c r="W27" s="189">
        <v>908</v>
      </c>
      <c r="X27" s="189">
        <v>160</v>
      </c>
      <c r="Y27" s="190">
        <v>62</v>
      </c>
      <c r="Z27" s="167">
        <f t="shared" si="38"/>
        <v>1445</v>
      </c>
      <c r="AA27" s="197">
        <v>162</v>
      </c>
    </row>
    <row r="28" spans="1:27" ht="12.75" customHeight="1" x14ac:dyDescent="0.15">
      <c r="A28" s="96"/>
      <c r="B28" s="102" t="s">
        <v>98</v>
      </c>
      <c r="C28" s="163">
        <f t="shared" ref="C28:I28" si="39">SUM(C29:C30)</f>
        <v>0</v>
      </c>
      <c r="D28" s="164">
        <f t="shared" si="39"/>
        <v>200</v>
      </c>
      <c r="E28" s="164">
        <f t="shared" si="39"/>
        <v>241</v>
      </c>
      <c r="F28" s="164">
        <f t="shared" si="39"/>
        <v>139</v>
      </c>
      <c r="G28" s="165">
        <f>SUM(G29:G30)</f>
        <v>51</v>
      </c>
      <c r="H28" s="106">
        <f t="shared" si="39"/>
        <v>631</v>
      </c>
      <c r="I28" s="106">
        <f t="shared" si="39"/>
        <v>203</v>
      </c>
      <c r="J28" s="166"/>
      <c r="K28" s="102" t="s">
        <v>99</v>
      </c>
      <c r="L28" s="163">
        <f t="shared" ref="L28:R28" si="40">SUM(L29:L30)</f>
        <v>0</v>
      </c>
      <c r="M28" s="164">
        <f t="shared" si="40"/>
        <v>191</v>
      </c>
      <c r="N28" s="164">
        <f t="shared" si="40"/>
        <v>320</v>
      </c>
      <c r="O28" s="164">
        <f t="shared" si="40"/>
        <v>326</v>
      </c>
      <c r="P28" s="165">
        <f>SUM(P29:P30)</f>
        <v>126</v>
      </c>
      <c r="Q28" s="106">
        <f t="shared" si="40"/>
        <v>963</v>
      </c>
      <c r="R28" s="106">
        <f t="shared" si="40"/>
        <v>266</v>
      </c>
      <c r="S28" s="166"/>
      <c r="T28" s="102" t="s">
        <v>100</v>
      </c>
      <c r="U28" s="163">
        <f t="shared" ref="U28:AA28" si="41">SUM(U29)</f>
        <v>0</v>
      </c>
      <c r="V28" s="169">
        <f t="shared" si="41"/>
        <v>224</v>
      </c>
      <c r="W28" s="169">
        <f t="shared" si="41"/>
        <v>284</v>
      </c>
      <c r="X28" s="169">
        <f t="shared" si="41"/>
        <v>116</v>
      </c>
      <c r="Y28" s="170">
        <f>SUM(Y29)</f>
        <v>58</v>
      </c>
      <c r="Z28" s="171">
        <f t="shared" si="41"/>
        <v>682</v>
      </c>
      <c r="AA28" s="171">
        <f t="shared" si="41"/>
        <v>197</v>
      </c>
    </row>
    <row r="29" spans="1:27" ht="12.75" customHeight="1" x14ac:dyDescent="0.15">
      <c r="A29" s="96"/>
      <c r="B29" s="113" t="s">
        <v>101</v>
      </c>
      <c r="C29" s="188">
        <v>0</v>
      </c>
      <c r="D29" s="189">
        <v>13</v>
      </c>
      <c r="E29" s="189">
        <v>18</v>
      </c>
      <c r="F29" s="189">
        <v>10</v>
      </c>
      <c r="G29" s="190">
        <v>1</v>
      </c>
      <c r="H29" s="167">
        <f t="shared" ref="H29:H30" si="42">SUM(C29:G29)</f>
        <v>42</v>
      </c>
      <c r="I29" s="197">
        <v>19</v>
      </c>
      <c r="J29" s="166"/>
      <c r="K29" s="113" t="s">
        <v>102</v>
      </c>
      <c r="L29" s="188">
        <v>0</v>
      </c>
      <c r="M29" s="189">
        <v>16</v>
      </c>
      <c r="N29" s="189">
        <v>26</v>
      </c>
      <c r="O29" s="189">
        <v>15</v>
      </c>
      <c r="P29" s="190">
        <v>5</v>
      </c>
      <c r="Q29" s="167">
        <f t="shared" ref="Q29:Q30" si="43">SUM(L29:P29)</f>
        <v>62</v>
      </c>
      <c r="R29" s="197">
        <v>13</v>
      </c>
      <c r="S29" s="168"/>
      <c r="T29" s="113" t="s">
        <v>247</v>
      </c>
      <c r="U29" s="188">
        <v>0</v>
      </c>
      <c r="V29" s="189">
        <v>224</v>
      </c>
      <c r="W29" s="189">
        <v>284</v>
      </c>
      <c r="X29" s="189">
        <v>116</v>
      </c>
      <c r="Y29" s="190">
        <v>58</v>
      </c>
      <c r="Z29" s="167">
        <f>SUM(U29:Y29)</f>
        <v>682</v>
      </c>
      <c r="AA29" s="197">
        <v>197</v>
      </c>
    </row>
    <row r="30" spans="1:27" ht="12.75" customHeight="1" x14ac:dyDescent="0.15">
      <c r="A30" s="96"/>
      <c r="B30" s="113" t="s">
        <v>103</v>
      </c>
      <c r="C30" s="188">
        <v>0</v>
      </c>
      <c r="D30" s="189">
        <v>187</v>
      </c>
      <c r="E30" s="189">
        <v>223</v>
      </c>
      <c r="F30" s="189">
        <v>129</v>
      </c>
      <c r="G30" s="190">
        <v>50</v>
      </c>
      <c r="H30" s="167">
        <f t="shared" si="42"/>
        <v>589</v>
      </c>
      <c r="I30" s="197">
        <v>184</v>
      </c>
      <c r="J30" s="166"/>
      <c r="K30" s="119" t="s">
        <v>104</v>
      </c>
      <c r="L30" s="188">
        <v>0</v>
      </c>
      <c r="M30" s="189">
        <v>175</v>
      </c>
      <c r="N30" s="189">
        <v>294</v>
      </c>
      <c r="O30" s="189">
        <v>311</v>
      </c>
      <c r="P30" s="190">
        <v>121</v>
      </c>
      <c r="Q30" s="167">
        <f t="shared" si="43"/>
        <v>901</v>
      </c>
      <c r="R30" s="197">
        <v>253</v>
      </c>
      <c r="S30" s="168"/>
      <c r="T30" s="102" t="s">
        <v>105</v>
      </c>
      <c r="U30" s="129">
        <f t="shared" ref="U30:AA30" si="44">SUM(U31:U32)</f>
        <v>3</v>
      </c>
      <c r="V30" s="130">
        <f t="shared" si="44"/>
        <v>184</v>
      </c>
      <c r="W30" s="130">
        <f t="shared" si="44"/>
        <v>581</v>
      </c>
      <c r="X30" s="130">
        <f t="shared" si="44"/>
        <v>76</v>
      </c>
      <c r="Y30" s="126">
        <f>SUM(Y31:Y32)</f>
        <v>72</v>
      </c>
      <c r="Z30" s="127">
        <f t="shared" si="44"/>
        <v>916</v>
      </c>
      <c r="AA30" s="106">
        <f t="shared" si="44"/>
        <v>137</v>
      </c>
    </row>
    <row r="31" spans="1:27" ht="12.75" customHeight="1" x14ac:dyDescent="0.15">
      <c r="A31" s="96"/>
      <c r="B31" s="102" t="s">
        <v>106</v>
      </c>
      <c r="C31" s="163">
        <f t="shared" ref="C31:I31" si="45">SUM(C32:C35)</f>
        <v>0</v>
      </c>
      <c r="D31" s="164">
        <f t="shared" si="45"/>
        <v>338</v>
      </c>
      <c r="E31" s="164">
        <f t="shared" si="45"/>
        <v>1067</v>
      </c>
      <c r="F31" s="164">
        <f t="shared" si="45"/>
        <v>311</v>
      </c>
      <c r="G31" s="165">
        <f>SUM(G32:G35)</f>
        <v>274</v>
      </c>
      <c r="H31" s="106">
        <f t="shared" si="45"/>
        <v>1990</v>
      </c>
      <c r="I31" s="106">
        <f t="shared" si="45"/>
        <v>341</v>
      </c>
      <c r="J31" s="166"/>
      <c r="K31" s="102" t="s">
        <v>107</v>
      </c>
      <c r="L31" s="129">
        <f t="shared" ref="L31:R31" si="46">SUM(L32:L36)</f>
        <v>0</v>
      </c>
      <c r="M31" s="130">
        <f t="shared" si="46"/>
        <v>305</v>
      </c>
      <c r="N31" s="130">
        <f t="shared" si="46"/>
        <v>520</v>
      </c>
      <c r="O31" s="130">
        <f t="shared" si="46"/>
        <v>180</v>
      </c>
      <c r="P31" s="126">
        <f>SUM(P32:P36)</f>
        <v>82</v>
      </c>
      <c r="Q31" s="127">
        <f t="shared" si="46"/>
        <v>1087</v>
      </c>
      <c r="R31" s="106">
        <f t="shared" si="46"/>
        <v>333</v>
      </c>
      <c r="S31" s="166"/>
      <c r="T31" s="113" t="s">
        <v>108</v>
      </c>
      <c r="U31" s="188">
        <v>0</v>
      </c>
      <c r="V31" s="189">
        <v>36</v>
      </c>
      <c r="W31" s="189">
        <v>74</v>
      </c>
      <c r="X31" s="189">
        <v>16</v>
      </c>
      <c r="Y31" s="190">
        <v>9</v>
      </c>
      <c r="Z31" s="167">
        <f t="shared" ref="Z31:Z32" si="47">SUM(U31:Y31)</f>
        <v>135</v>
      </c>
      <c r="AA31" s="197">
        <v>41</v>
      </c>
    </row>
    <row r="32" spans="1:27" ht="12.75" customHeight="1" x14ac:dyDescent="0.15">
      <c r="A32" s="96"/>
      <c r="B32" s="109" t="s">
        <v>248</v>
      </c>
      <c r="C32" s="188">
        <v>0</v>
      </c>
      <c r="D32" s="189">
        <v>8</v>
      </c>
      <c r="E32" s="189">
        <v>59</v>
      </c>
      <c r="F32" s="189">
        <v>7</v>
      </c>
      <c r="G32" s="190">
        <v>10</v>
      </c>
      <c r="H32" s="167">
        <f t="shared" ref="H32:H35" si="48">SUM(C32:G32)</f>
        <v>84</v>
      </c>
      <c r="I32" s="197">
        <v>8</v>
      </c>
      <c r="J32" s="166"/>
      <c r="K32" s="113" t="s">
        <v>110</v>
      </c>
      <c r="L32" s="188">
        <v>0</v>
      </c>
      <c r="M32" s="189">
        <v>39</v>
      </c>
      <c r="N32" s="189">
        <v>40</v>
      </c>
      <c r="O32" s="189">
        <v>35</v>
      </c>
      <c r="P32" s="190">
        <v>18</v>
      </c>
      <c r="Q32" s="167">
        <f t="shared" ref="Q32:Q36" si="49">SUM(L32:P32)</f>
        <v>132</v>
      </c>
      <c r="R32" s="197">
        <v>54</v>
      </c>
      <c r="S32" s="168"/>
      <c r="T32" s="113" t="s">
        <v>111</v>
      </c>
      <c r="U32" s="188">
        <v>3</v>
      </c>
      <c r="V32" s="189">
        <v>148</v>
      </c>
      <c r="W32" s="189">
        <v>507</v>
      </c>
      <c r="X32" s="189">
        <v>60</v>
      </c>
      <c r="Y32" s="190">
        <v>63</v>
      </c>
      <c r="Z32" s="167">
        <f t="shared" si="47"/>
        <v>781</v>
      </c>
      <c r="AA32" s="197">
        <v>96</v>
      </c>
    </row>
    <row r="33" spans="1:27" ht="12.75" customHeight="1" x14ac:dyDescent="0.15">
      <c r="A33" s="96"/>
      <c r="B33" s="113" t="s">
        <v>109</v>
      </c>
      <c r="C33" s="188">
        <v>0</v>
      </c>
      <c r="D33" s="189">
        <v>25</v>
      </c>
      <c r="E33" s="189">
        <v>71</v>
      </c>
      <c r="F33" s="189">
        <v>37</v>
      </c>
      <c r="G33" s="190">
        <v>57</v>
      </c>
      <c r="H33" s="167">
        <f t="shared" si="48"/>
        <v>190</v>
      </c>
      <c r="I33" s="197">
        <v>29</v>
      </c>
      <c r="J33" s="166"/>
      <c r="K33" s="113" t="s">
        <v>113</v>
      </c>
      <c r="L33" s="188">
        <v>0</v>
      </c>
      <c r="M33" s="189">
        <v>92</v>
      </c>
      <c r="N33" s="189">
        <v>62</v>
      </c>
      <c r="O33" s="189">
        <v>21</v>
      </c>
      <c r="P33" s="190">
        <v>15</v>
      </c>
      <c r="Q33" s="167">
        <f t="shared" si="49"/>
        <v>190</v>
      </c>
      <c r="R33" s="197">
        <v>86</v>
      </c>
      <c r="S33" s="168"/>
      <c r="T33" s="102" t="s">
        <v>114</v>
      </c>
      <c r="U33" s="163">
        <f t="shared" ref="U33:AA33" si="50">SUM(U34:U35)</f>
        <v>0</v>
      </c>
      <c r="V33" s="164">
        <f t="shared" si="50"/>
        <v>202</v>
      </c>
      <c r="W33" s="164">
        <f t="shared" si="50"/>
        <v>497</v>
      </c>
      <c r="X33" s="164">
        <f t="shared" si="50"/>
        <v>147</v>
      </c>
      <c r="Y33" s="165">
        <f>SUM(Y34:Y35)</f>
        <v>123</v>
      </c>
      <c r="Z33" s="106">
        <f t="shared" si="50"/>
        <v>969</v>
      </c>
      <c r="AA33" s="106">
        <f t="shared" si="50"/>
        <v>193</v>
      </c>
    </row>
    <row r="34" spans="1:27" ht="12.75" customHeight="1" x14ac:dyDescent="0.15">
      <c r="A34" s="96"/>
      <c r="B34" s="113" t="s">
        <v>112</v>
      </c>
      <c r="C34" s="188">
        <v>0</v>
      </c>
      <c r="D34" s="189">
        <v>87</v>
      </c>
      <c r="E34" s="189">
        <v>189</v>
      </c>
      <c r="F34" s="189">
        <v>39</v>
      </c>
      <c r="G34" s="190">
        <v>24</v>
      </c>
      <c r="H34" s="167">
        <f t="shared" si="48"/>
        <v>339</v>
      </c>
      <c r="I34" s="197">
        <v>61</v>
      </c>
      <c r="J34" s="166"/>
      <c r="K34" s="113" t="s">
        <v>116</v>
      </c>
      <c r="L34" s="188">
        <v>0</v>
      </c>
      <c r="M34" s="189">
        <v>5</v>
      </c>
      <c r="N34" s="189">
        <v>32</v>
      </c>
      <c r="O34" s="189">
        <v>9</v>
      </c>
      <c r="P34" s="190">
        <v>2</v>
      </c>
      <c r="Q34" s="167">
        <f t="shared" si="49"/>
        <v>48</v>
      </c>
      <c r="R34" s="197">
        <v>6</v>
      </c>
      <c r="S34" s="166"/>
      <c r="T34" s="113" t="s">
        <v>117</v>
      </c>
      <c r="U34" s="188">
        <v>0</v>
      </c>
      <c r="V34" s="189">
        <v>29</v>
      </c>
      <c r="W34" s="189">
        <v>14</v>
      </c>
      <c r="X34" s="189">
        <v>11</v>
      </c>
      <c r="Y34" s="190">
        <v>4</v>
      </c>
      <c r="Z34" s="167">
        <f t="shared" ref="Z34:Z35" si="51">SUM(U34:Y34)</f>
        <v>58</v>
      </c>
      <c r="AA34" s="197">
        <v>42</v>
      </c>
    </row>
    <row r="35" spans="1:27" ht="12.75" customHeight="1" x14ac:dyDescent="0.15">
      <c r="A35" s="96"/>
      <c r="B35" s="113" t="s">
        <v>115</v>
      </c>
      <c r="C35" s="188">
        <v>0</v>
      </c>
      <c r="D35" s="189">
        <v>218</v>
      </c>
      <c r="E35" s="189">
        <v>748</v>
      </c>
      <c r="F35" s="189">
        <v>228</v>
      </c>
      <c r="G35" s="190">
        <v>183</v>
      </c>
      <c r="H35" s="167">
        <f t="shared" si="48"/>
        <v>1377</v>
      </c>
      <c r="I35" s="197">
        <v>243</v>
      </c>
      <c r="J35" s="166"/>
      <c r="K35" s="113" t="s">
        <v>119</v>
      </c>
      <c r="L35" s="188">
        <v>0</v>
      </c>
      <c r="M35" s="189">
        <v>39</v>
      </c>
      <c r="N35" s="189">
        <v>18</v>
      </c>
      <c r="O35" s="189">
        <v>14</v>
      </c>
      <c r="P35" s="190">
        <v>4</v>
      </c>
      <c r="Q35" s="167">
        <f t="shared" si="49"/>
        <v>75</v>
      </c>
      <c r="R35" s="197">
        <v>47</v>
      </c>
      <c r="S35" s="168"/>
      <c r="T35" s="113" t="s">
        <v>120</v>
      </c>
      <c r="U35" s="188">
        <v>0</v>
      </c>
      <c r="V35" s="189">
        <v>173</v>
      </c>
      <c r="W35" s="189">
        <v>483</v>
      </c>
      <c r="X35" s="189">
        <v>136</v>
      </c>
      <c r="Y35" s="190">
        <v>119</v>
      </c>
      <c r="Z35" s="167">
        <f t="shared" si="51"/>
        <v>911</v>
      </c>
      <c r="AA35" s="197">
        <v>151</v>
      </c>
    </row>
    <row r="36" spans="1:27" ht="12.75" customHeight="1" x14ac:dyDescent="0.15">
      <c r="A36" s="96"/>
      <c r="B36" s="102" t="s">
        <v>118</v>
      </c>
      <c r="C36" s="163">
        <f t="shared" ref="C36:I36" si="52">SUM(C37:C39)</f>
        <v>11</v>
      </c>
      <c r="D36" s="164">
        <f t="shared" si="52"/>
        <v>478</v>
      </c>
      <c r="E36" s="164">
        <f t="shared" si="52"/>
        <v>1578</v>
      </c>
      <c r="F36" s="164">
        <f t="shared" si="52"/>
        <v>223</v>
      </c>
      <c r="G36" s="165">
        <f>SUM(G37:G39)</f>
        <v>249</v>
      </c>
      <c r="H36" s="106">
        <f t="shared" si="52"/>
        <v>2539</v>
      </c>
      <c r="I36" s="106">
        <f t="shared" si="52"/>
        <v>307</v>
      </c>
      <c r="J36" s="166"/>
      <c r="K36" s="119" t="s">
        <v>122</v>
      </c>
      <c r="L36" s="188">
        <v>0</v>
      </c>
      <c r="M36" s="189">
        <v>130</v>
      </c>
      <c r="N36" s="189">
        <v>368</v>
      </c>
      <c r="O36" s="189">
        <v>101</v>
      </c>
      <c r="P36" s="190">
        <v>43</v>
      </c>
      <c r="Q36" s="167">
        <f t="shared" si="49"/>
        <v>642</v>
      </c>
      <c r="R36" s="197">
        <v>140</v>
      </c>
      <c r="S36" s="168"/>
      <c r="T36" s="102" t="s">
        <v>123</v>
      </c>
      <c r="U36" s="163">
        <f t="shared" ref="U36:AA36" si="53">SUM(U37:U38)</f>
        <v>0</v>
      </c>
      <c r="V36" s="164">
        <f t="shared" si="53"/>
        <v>82</v>
      </c>
      <c r="W36" s="164">
        <f t="shared" si="53"/>
        <v>268</v>
      </c>
      <c r="X36" s="164">
        <f t="shared" si="53"/>
        <v>109</v>
      </c>
      <c r="Y36" s="165">
        <f>SUM(Y37:Y38)</f>
        <v>55</v>
      </c>
      <c r="Z36" s="106">
        <f t="shared" si="53"/>
        <v>514</v>
      </c>
      <c r="AA36" s="106">
        <f t="shared" si="53"/>
        <v>86</v>
      </c>
    </row>
    <row r="37" spans="1:27" ht="12.75" customHeight="1" x14ac:dyDescent="0.15">
      <c r="A37" s="96"/>
      <c r="B37" s="113" t="s">
        <v>121</v>
      </c>
      <c r="C37" s="188">
        <v>0</v>
      </c>
      <c r="D37" s="189">
        <v>13</v>
      </c>
      <c r="E37" s="189">
        <v>3</v>
      </c>
      <c r="F37" s="189">
        <v>1</v>
      </c>
      <c r="G37" s="190">
        <v>1</v>
      </c>
      <c r="H37" s="167">
        <f t="shared" ref="H37:H39" si="54">SUM(C37:G37)</f>
        <v>18</v>
      </c>
      <c r="I37" s="197">
        <v>13</v>
      </c>
      <c r="J37" s="166"/>
      <c r="K37" s="102" t="s">
        <v>125</v>
      </c>
      <c r="L37" s="163">
        <f t="shared" ref="L37:R37" si="55">SUM(L38:L44)</f>
        <v>6</v>
      </c>
      <c r="M37" s="164">
        <f t="shared" si="55"/>
        <v>639</v>
      </c>
      <c r="N37" s="164">
        <f t="shared" si="55"/>
        <v>3297</v>
      </c>
      <c r="O37" s="164">
        <f t="shared" si="55"/>
        <v>406</v>
      </c>
      <c r="P37" s="165">
        <f>SUM(P38:P44)</f>
        <v>363</v>
      </c>
      <c r="Q37" s="106">
        <f t="shared" si="55"/>
        <v>4711</v>
      </c>
      <c r="R37" s="106">
        <f t="shared" si="55"/>
        <v>679</v>
      </c>
      <c r="S37" s="166"/>
      <c r="T37" s="113" t="s">
        <v>126</v>
      </c>
      <c r="U37" s="188">
        <v>0</v>
      </c>
      <c r="V37" s="189">
        <v>44</v>
      </c>
      <c r="W37" s="189">
        <v>135</v>
      </c>
      <c r="X37" s="189">
        <v>39</v>
      </c>
      <c r="Y37" s="190">
        <v>24</v>
      </c>
      <c r="Z37" s="167">
        <f t="shared" ref="Z37:Z38" si="56">SUM(U37:Y37)</f>
        <v>242</v>
      </c>
      <c r="AA37" s="197">
        <v>40</v>
      </c>
    </row>
    <row r="38" spans="1:27" ht="12.75" customHeight="1" x14ac:dyDescent="0.15">
      <c r="A38" s="96"/>
      <c r="B38" s="113" t="s">
        <v>124</v>
      </c>
      <c r="C38" s="188">
        <v>0</v>
      </c>
      <c r="D38" s="189">
        <v>22</v>
      </c>
      <c r="E38" s="189">
        <v>22</v>
      </c>
      <c r="F38" s="189">
        <v>10</v>
      </c>
      <c r="G38" s="190">
        <v>13</v>
      </c>
      <c r="H38" s="167">
        <f t="shared" si="54"/>
        <v>67</v>
      </c>
      <c r="I38" s="197">
        <v>18</v>
      </c>
      <c r="J38" s="166"/>
      <c r="K38" s="113" t="s">
        <v>128</v>
      </c>
      <c r="L38" s="188">
        <v>0</v>
      </c>
      <c r="M38" s="189">
        <v>61</v>
      </c>
      <c r="N38" s="189">
        <v>109</v>
      </c>
      <c r="O38" s="189">
        <v>12</v>
      </c>
      <c r="P38" s="190">
        <v>5</v>
      </c>
      <c r="Q38" s="167">
        <f t="shared" ref="Q38:Q44" si="57">SUM(L38:P38)</f>
        <v>187</v>
      </c>
      <c r="R38" s="197">
        <v>52</v>
      </c>
      <c r="S38" s="168"/>
      <c r="T38" s="113" t="s">
        <v>129</v>
      </c>
      <c r="U38" s="188">
        <v>0</v>
      </c>
      <c r="V38" s="189">
        <v>38</v>
      </c>
      <c r="W38" s="189">
        <v>133</v>
      </c>
      <c r="X38" s="189">
        <v>70</v>
      </c>
      <c r="Y38" s="190">
        <v>31</v>
      </c>
      <c r="Z38" s="167">
        <f t="shared" si="56"/>
        <v>272</v>
      </c>
      <c r="AA38" s="197">
        <v>46</v>
      </c>
    </row>
    <row r="39" spans="1:27" ht="12.75" customHeight="1" x14ac:dyDescent="0.15">
      <c r="A39" s="96"/>
      <c r="B39" s="113" t="s">
        <v>127</v>
      </c>
      <c r="C39" s="188">
        <v>11</v>
      </c>
      <c r="D39" s="189">
        <v>443</v>
      </c>
      <c r="E39" s="189">
        <v>1553</v>
      </c>
      <c r="F39" s="189">
        <v>212</v>
      </c>
      <c r="G39" s="190">
        <v>235</v>
      </c>
      <c r="H39" s="167">
        <f t="shared" si="54"/>
        <v>2454</v>
      </c>
      <c r="I39" s="197">
        <v>276</v>
      </c>
      <c r="J39" s="166"/>
      <c r="K39" s="113" t="s">
        <v>131</v>
      </c>
      <c r="L39" s="188">
        <v>0</v>
      </c>
      <c r="M39" s="189">
        <v>41</v>
      </c>
      <c r="N39" s="189">
        <v>116</v>
      </c>
      <c r="O39" s="189">
        <v>51</v>
      </c>
      <c r="P39" s="190">
        <v>30</v>
      </c>
      <c r="Q39" s="167">
        <f t="shared" si="57"/>
        <v>238</v>
      </c>
      <c r="R39" s="197">
        <v>36</v>
      </c>
      <c r="S39" s="168"/>
      <c r="T39" s="102" t="s">
        <v>132</v>
      </c>
      <c r="U39" s="163">
        <f t="shared" ref="U39:AA39" si="58">SUM(U40:U44)</f>
        <v>4</v>
      </c>
      <c r="V39" s="164">
        <f t="shared" si="58"/>
        <v>445</v>
      </c>
      <c r="W39" s="164">
        <f t="shared" si="58"/>
        <v>2214</v>
      </c>
      <c r="X39" s="164">
        <f t="shared" si="58"/>
        <v>308</v>
      </c>
      <c r="Y39" s="165">
        <f>SUM(Y40:Y44)</f>
        <v>208</v>
      </c>
      <c r="Z39" s="106">
        <f t="shared" si="58"/>
        <v>3179</v>
      </c>
      <c r="AA39" s="106">
        <f t="shared" si="58"/>
        <v>314</v>
      </c>
    </row>
    <row r="40" spans="1:27" ht="12.75" customHeight="1" x14ac:dyDescent="0.15">
      <c r="A40" s="96"/>
      <c r="B40" s="102" t="s">
        <v>130</v>
      </c>
      <c r="C40" s="163">
        <f t="shared" ref="C40:I40" si="59">SUM(C41:C42)</f>
        <v>0</v>
      </c>
      <c r="D40" s="164">
        <f t="shared" si="59"/>
        <v>434</v>
      </c>
      <c r="E40" s="164">
        <f t="shared" si="59"/>
        <v>971</v>
      </c>
      <c r="F40" s="164">
        <f t="shared" si="59"/>
        <v>362</v>
      </c>
      <c r="G40" s="165">
        <f>SUM(G41:G42)</f>
        <v>194</v>
      </c>
      <c r="H40" s="106">
        <f t="shared" si="59"/>
        <v>1961</v>
      </c>
      <c r="I40" s="106">
        <f t="shared" si="59"/>
        <v>388</v>
      </c>
      <c r="J40" s="166"/>
      <c r="K40" s="113" t="s">
        <v>134</v>
      </c>
      <c r="L40" s="188">
        <v>0</v>
      </c>
      <c r="M40" s="189">
        <v>8</v>
      </c>
      <c r="N40" s="189">
        <v>54</v>
      </c>
      <c r="O40" s="189">
        <v>17</v>
      </c>
      <c r="P40" s="190">
        <v>5</v>
      </c>
      <c r="Q40" s="167">
        <f t="shared" si="57"/>
        <v>84</v>
      </c>
      <c r="R40" s="197">
        <v>24</v>
      </c>
      <c r="S40" s="168"/>
      <c r="T40" s="113" t="s">
        <v>135</v>
      </c>
      <c r="U40" s="188">
        <v>4</v>
      </c>
      <c r="V40" s="189">
        <v>202</v>
      </c>
      <c r="W40" s="189">
        <v>897</v>
      </c>
      <c r="X40" s="189">
        <v>109</v>
      </c>
      <c r="Y40" s="190">
        <v>92</v>
      </c>
      <c r="Z40" s="167">
        <f t="shared" ref="Z40:Z44" si="60">SUM(U40:Y40)</f>
        <v>1304</v>
      </c>
      <c r="AA40" s="197">
        <v>91</v>
      </c>
    </row>
    <row r="41" spans="1:27" ht="12.75" customHeight="1" x14ac:dyDescent="0.15">
      <c r="A41" s="96"/>
      <c r="B41" s="113" t="s">
        <v>133</v>
      </c>
      <c r="C41" s="188">
        <v>0</v>
      </c>
      <c r="D41" s="189">
        <v>41</v>
      </c>
      <c r="E41" s="189">
        <v>7</v>
      </c>
      <c r="F41" s="189">
        <v>1</v>
      </c>
      <c r="G41" s="190">
        <v>1</v>
      </c>
      <c r="H41" s="167">
        <f t="shared" ref="H41:H42" si="61">SUM(C41:G41)</f>
        <v>50</v>
      </c>
      <c r="I41" s="197">
        <v>39</v>
      </c>
      <c r="J41" s="166"/>
      <c r="K41" s="113" t="s">
        <v>137</v>
      </c>
      <c r="L41" s="188">
        <v>0</v>
      </c>
      <c r="M41" s="189">
        <v>5</v>
      </c>
      <c r="N41" s="189">
        <v>2</v>
      </c>
      <c r="O41" s="189">
        <v>0</v>
      </c>
      <c r="P41" s="190">
        <v>0</v>
      </c>
      <c r="Q41" s="167">
        <f t="shared" si="57"/>
        <v>7</v>
      </c>
      <c r="R41" s="197">
        <v>7</v>
      </c>
      <c r="S41" s="168"/>
      <c r="T41" s="113" t="s">
        <v>138</v>
      </c>
      <c r="U41" s="188">
        <v>0</v>
      </c>
      <c r="V41" s="189">
        <v>34</v>
      </c>
      <c r="W41" s="189">
        <v>91</v>
      </c>
      <c r="X41" s="189">
        <v>15</v>
      </c>
      <c r="Y41" s="190">
        <v>16</v>
      </c>
      <c r="Z41" s="167">
        <f t="shared" si="60"/>
        <v>156</v>
      </c>
      <c r="AA41" s="197">
        <v>38</v>
      </c>
    </row>
    <row r="42" spans="1:27" ht="12.75" customHeight="1" x14ac:dyDescent="0.15">
      <c r="A42" s="96"/>
      <c r="B42" s="113" t="s">
        <v>136</v>
      </c>
      <c r="C42" s="188">
        <v>0</v>
      </c>
      <c r="D42" s="189">
        <v>393</v>
      </c>
      <c r="E42" s="189">
        <v>964</v>
      </c>
      <c r="F42" s="189">
        <v>361</v>
      </c>
      <c r="G42" s="190">
        <v>193</v>
      </c>
      <c r="H42" s="167">
        <f t="shared" si="61"/>
        <v>1911</v>
      </c>
      <c r="I42" s="197">
        <v>349</v>
      </c>
      <c r="J42" s="166"/>
      <c r="K42" s="113" t="s">
        <v>140</v>
      </c>
      <c r="L42" s="188">
        <v>0</v>
      </c>
      <c r="M42" s="189">
        <v>20</v>
      </c>
      <c r="N42" s="189">
        <v>142</v>
      </c>
      <c r="O42" s="189">
        <v>28</v>
      </c>
      <c r="P42" s="190">
        <v>30</v>
      </c>
      <c r="Q42" s="167">
        <f t="shared" si="57"/>
        <v>220</v>
      </c>
      <c r="R42" s="197">
        <v>23</v>
      </c>
      <c r="S42" s="168"/>
      <c r="T42" s="113" t="s">
        <v>141</v>
      </c>
      <c r="U42" s="188">
        <v>0</v>
      </c>
      <c r="V42" s="189">
        <v>9</v>
      </c>
      <c r="W42" s="189">
        <v>2</v>
      </c>
      <c r="X42" s="189">
        <v>2</v>
      </c>
      <c r="Y42" s="190">
        <v>0</v>
      </c>
      <c r="Z42" s="167">
        <f t="shared" si="60"/>
        <v>13</v>
      </c>
      <c r="AA42" s="197">
        <v>2</v>
      </c>
    </row>
    <row r="43" spans="1:27" ht="12.75" customHeight="1" x14ac:dyDescent="0.15">
      <c r="A43" s="96"/>
      <c r="B43" s="102" t="s">
        <v>139</v>
      </c>
      <c r="C43" s="163">
        <f t="shared" ref="C43:I43" si="62">SUM(C44:C48)</f>
        <v>0</v>
      </c>
      <c r="D43" s="164">
        <f t="shared" si="62"/>
        <v>129</v>
      </c>
      <c r="E43" s="164">
        <f t="shared" si="62"/>
        <v>308</v>
      </c>
      <c r="F43" s="164">
        <f t="shared" si="62"/>
        <v>147</v>
      </c>
      <c r="G43" s="165">
        <f>SUM(G44:G48)</f>
        <v>37</v>
      </c>
      <c r="H43" s="106">
        <f t="shared" si="62"/>
        <v>621</v>
      </c>
      <c r="I43" s="106">
        <f t="shared" si="62"/>
        <v>131</v>
      </c>
      <c r="J43" s="166"/>
      <c r="K43" s="113" t="s">
        <v>143</v>
      </c>
      <c r="L43" s="188">
        <v>0</v>
      </c>
      <c r="M43" s="189">
        <v>41</v>
      </c>
      <c r="N43" s="189">
        <v>247</v>
      </c>
      <c r="O43" s="189">
        <v>25</v>
      </c>
      <c r="P43" s="190">
        <v>14</v>
      </c>
      <c r="Q43" s="167">
        <f t="shared" si="57"/>
        <v>327</v>
      </c>
      <c r="R43" s="197">
        <v>54</v>
      </c>
      <c r="S43" s="168"/>
      <c r="T43" s="113" t="s">
        <v>144</v>
      </c>
      <c r="U43" s="188">
        <v>0</v>
      </c>
      <c r="V43" s="189">
        <v>7</v>
      </c>
      <c r="W43" s="189">
        <v>19</v>
      </c>
      <c r="X43" s="189">
        <v>4</v>
      </c>
      <c r="Y43" s="190">
        <v>2</v>
      </c>
      <c r="Z43" s="167">
        <f t="shared" si="60"/>
        <v>32</v>
      </c>
      <c r="AA43" s="197">
        <v>14</v>
      </c>
    </row>
    <row r="44" spans="1:27" ht="12.75" customHeight="1" x14ac:dyDescent="0.15">
      <c r="A44" s="96"/>
      <c r="B44" s="113" t="s">
        <v>142</v>
      </c>
      <c r="C44" s="188">
        <v>0</v>
      </c>
      <c r="D44" s="189">
        <v>10</v>
      </c>
      <c r="E44" s="189">
        <v>37</v>
      </c>
      <c r="F44" s="189">
        <v>18</v>
      </c>
      <c r="G44" s="190">
        <v>4</v>
      </c>
      <c r="H44" s="167">
        <f t="shared" ref="H44:H48" si="63">SUM(C44:G44)</f>
        <v>69</v>
      </c>
      <c r="I44" s="197">
        <v>18</v>
      </c>
      <c r="J44" s="166"/>
      <c r="K44" s="119" t="s">
        <v>146</v>
      </c>
      <c r="L44" s="188">
        <v>6</v>
      </c>
      <c r="M44" s="189">
        <v>463</v>
      </c>
      <c r="N44" s="189">
        <v>2627</v>
      </c>
      <c r="O44" s="189">
        <v>273</v>
      </c>
      <c r="P44" s="190">
        <v>279</v>
      </c>
      <c r="Q44" s="167">
        <f t="shared" si="57"/>
        <v>3648</v>
      </c>
      <c r="R44" s="197">
        <v>483</v>
      </c>
      <c r="S44" s="168"/>
      <c r="T44" s="113" t="s">
        <v>147</v>
      </c>
      <c r="U44" s="188">
        <v>0</v>
      </c>
      <c r="V44" s="189">
        <v>193</v>
      </c>
      <c r="W44" s="189">
        <v>1205</v>
      </c>
      <c r="X44" s="189">
        <v>178</v>
      </c>
      <c r="Y44" s="190">
        <v>98</v>
      </c>
      <c r="Z44" s="167">
        <f t="shared" si="60"/>
        <v>1674</v>
      </c>
      <c r="AA44" s="197">
        <v>169</v>
      </c>
    </row>
    <row r="45" spans="1:27" ht="12.75" customHeight="1" x14ac:dyDescent="0.15">
      <c r="A45" s="96"/>
      <c r="B45" s="113" t="s">
        <v>145</v>
      </c>
      <c r="C45" s="188">
        <v>0</v>
      </c>
      <c r="D45" s="189">
        <v>4</v>
      </c>
      <c r="E45" s="189">
        <v>22</v>
      </c>
      <c r="F45" s="189">
        <v>6</v>
      </c>
      <c r="G45" s="190">
        <v>3</v>
      </c>
      <c r="H45" s="167">
        <f t="shared" si="63"/>
        <v>35</v>
      </c>
      <c r="I45" s="197">
        <v>11</v>
      </c>
      <c r="J45" s="166"/>
      <c r="K45" s="102" t="s">
        <v>149</v>
      </c>
      <c r="L45" s="163">
        <f t="shared" ref="L45:R45" si="64">SUM(L46:L47)</f>
        <v>0</v>
      </c>
      <c r="M45" s="164">
        <f t="shared" si="64"/>
        <v>364</v>
      </c>
      <c r="N45" s="164">
        <f t="shared" si="64"/>
        <v>982</v>
      </c>
      <c r="O45" s="164">
        <f t="shared" si="64"/>
        <v>195</v>
      </c>
      <c r="P45" s="165">
        <f>SUM(P46:P47)</f>
        <v>118</v>
      </c>
      <c r="Q45" s="106">
        <f t="shared" si="64"/>
        <v>1659</v>
      </c>
      <c r="R45" s="106">
        <f t="shared" si="64"/>
        <v>289</v>
      </c>
      <c r="S45" s="166"/>
      <c r="T45" s="102" t="s">
        <v>150</v>
      </c>
      <c r="U45" s="163">
        <f t="shared" ref="U45:AA45" si="65">SUM(U46:U47)</f>
        <v>0</v>
      </c>
      <c r="V45" s="164">
        <f t="shared" si="65"/>
        <v>67</v>
      </c>
      <c r="W45" s="164">
        <f t="shared" si="65"/>
        <v>193</v>
      </c>
      <c r="X45" s="164">
        <f t="shared" si="65"/>
        <v>82</v>
      </c>
      <c r="Y45" s="165">
        <f>SUM(Y46:Y47)</f>
        <v>48</v>
      </c>
      <c r="Z45" s="106">
        <f t="shared" si="65"/>
        <v>390</v>
      </c>
      <c r="AA45" s="106">
        <f t="shared" si="65"/>
        <v>76</v>
      </c>
    </row>
    <row r="46" spans="1:27" ht="12.75" customHeight="1" x14ac:dyDescent="0.15">
      <c r="A46" s="96"/>
      <c r="B46" s="113" t="s">
        <v>148</v>
      </c>
      <c r="C46" s="188">
        <v>0</v>
      </c>
      <c r="D46" s="189">
        <v>4</v>
      </c>
      <c r="E46" s="189">
        <v>5</v>
      </c>
      <c r="F46" s="189">
        <v>4</v>
      </c>
      <c r="G46" s="190">
        <v>1</v>
      </c>
      <c r="H46" s="167">
        <f t="shared" si="63"/>
        <v>14</v>
      </c>
      <c r="I46" s="197">
        <v>5</v>
      </c>
      <c r="J46" s="166"/>
      <c r="K46" s="113" t="s">
        <v>152</v>
      </c>
      <c r="L46" s="188">
        <v>0</v>
      </c>
      <c r="M46" s="189">
        <v>24</v>
      </c>
      <c r="N46" s="189">
        <v>45</v>
      </c>
      <c r="O46" s="189">
        <v>3</v>
      </c>
      <c r="P46" s="190">
        <v>4</v>
      </c>
      <c r="Q46" s="167">
        <f t="shared" ref="Q46:Q47" si="66">SUM(L46:P46)</f>
        <v>76</v>
      </c>
      <c r="R46" s="197">
        <v>33</v>
      </c>
      <c r="S46" s="168"/>
      <c r="T46" s="113" t="s">
        <v>245</v>
      </c>
      <c r="U46" s="188">
        <v>0</v>
      </c>
      <c r="V46" s="189">
        <v>4</v>
      </c>
      <c r="W46" s="189">
        <v>10</v>
      </c>
      <c r="X46" s="189">
        <v>4</v>
      </c>
      <c r="Y46" s="190">
        <v>3</v>
      </c>
      <c r="Z46" s="167">
        <f t="shared" ref="Z46:Z47" si="67">SUM(U46:Y46)</f>
        <v>21</v>
      </c>
      <c r="AA46" s="197">
        <v>10</v>
      </c>
    </row>
    <row r="47" spans="1:27" ht="12.75" customHeight="1" x14ac:dyDescent="0.15">
      <c r="A47" s="96"/>
      <c r="B47" s="113" t="s">
        <v>151</v>
      </c>
      <c r="C47" s="188">
        <v>0</v>
      </c>
      <c r="D47" s="189">
        <v>7</v>
      </c>
      <c r="E47" s="189">
        <v>25</v>
      </c>
      <c r="F47" s="189">
        <v>4</v>
      </c>
      <c r="G47" s="190">
        <v>0</v>
      </c>
      <c r="H47" s="167">
        <f t="shared" si="63"/>
        <v>36</v>
      </c>
      <c r="I47" s="197">
        <v>6</v>
      </c>
      <c r="J47" s="166"/>
      <c r="K47" s="119" t="s">
        <v>155</v>
      </c>
      <c r="L47" s="188">
        <v>0</v>
      </c>
      <c r="M47" s="189">
        <v>340</v>
      </c>
      <c r="N47" s="189">
        <v>937</v>
      </c>
      <c r="O47" s="189">
        <v>192</v>
      </c>
      <c r="P47" s="190">
        <v>114</v>
      </c>
      <c r="Q47" s="167">
        <f t="shared" si="66"/>
        <v>1583</v>
      </c>
      <c r="R47" s="197">
        <v>256</v>
      </c>
      <c r="S47" s="168"/>
      <c r="T47" s="113" t="s">
        <v>153</v>
      </c>
      <c r="U47" s="188">
        <v>0</v>
      </c>
      <c r="V47" s="189">
        <v>63</v>
      </c>
      <c r="W47" s="189">
        <v>183</v>
      </c>
      <c r="X47" s="189">
        <v>78</v>
      </c>
      <c r="Y47" s="190">
        <v>45</v>
      </c>
      <c r="Z47" s="167">
        <f t="shared" si="67"/>
        <v>369</v>
      </c>
      <c r="AA47" s="197">
        <v>66</v>
      </c>
    </row>
    <row r="48" spans="1:27" ht="12.75" customHeight="1" x14ac:dyDescent="0.15">
      <c r="A48" s="96"/>
      <c r="B48" s="113" t="s">
        <v>154</v>
      </c>
      <c r="C48" s="188">
        <v>0</v>
      </c>
      <c r="D48" s="189">
        <v>104</v>
      </c>
      <c r="E48" s="189">
        <v>219</v>
      </c>
      <c r="F48" s="189">
        <v>115</v>
      </c>
      <c r="G48" s="190">
        <v>29</v>
      </c>
      <c r="H48" s="167">
        <f t="shared" si="63"/>
        <v>467</v>
      </c>
      <c r="I48" s="197">
        <v>91</v>
      </c>
      <c r="J48" s="166"/>
      <c r="K48" s="102" t="s">
        <v>158</v>
      </c>
      <c r="L48" s="163">
        <f t="shared" ref="L48:R48" si="68">SUM(L49:L50)</f>
        <v>0</v>
      </c>
      <c r="M48" s="164">
        <f t="shared" si="68"/>
        <v>66</v>
      </c>
      <c r="N48" s="164">
        <f t="shared" si="68"/>
        <v>174</v>
      </c>
      <c r="O48" s="164">
        <f t="shared" si="68"/>
        <v>55</v>
      </c>
      <c r="P48" s="165">
        <f>SUM(P49:P50)</f>
        <v>53</v>
      </c>
      <c r="Q48" s="106">
        <f t="shared" si="68"/>
        <v>348</v>
      </c>
      <c r="R48" s="106">
        <f t="shared" si="68"/>
        <v>77</v>
      </c>
      <c r="S48" s="166"/>
      <c r="T48" s="102" t="s">
        <v>156</v>
      </c>
      <c r="U48" s="163">
        <f t="shared" ref="U48:AA48" si="69">SUM(U49:U51)</f>
        <v>0</v>
      </c>
      <c r="V48" s="164">
        <f t="shared" si="69"/>
        <v>149</v>
      </c>
      <c r="W48" s="164">
        <f t="shared" si="69"/>
        <v>341</v>
      </c>
      <c r="X48" s="164">
        <f t="shared" si="69"/>
        <v>148</v>
      </c>
      <c r="Y48" s="165">
        <f>SUM(Y49:Y51)</f>
        <v>87</v>
      </c>
      <c r="Z48" s="106">
        <f t="shared" si="69"/>
        <v>725</v>
      </c>
      <c r="AA48" s="106">
        <f t="shared" si="69"/>
        <v>150</v>
      </c>
    </row>
    <row r="49" spans="1:27" ht="12.75" customHeight="1" x14ac:dyDescent="0.15">
      <c r="A49" s="96"/>
      <c r="B49" s="102" t="s">
        <v>157</v>
      </c>
      <c r="C49" s="163">
        <f t="shared" ref="C49:I49" si="70">SUM(C50:C58)</f>
        <v>0</v>
      </c>
      <c r="D49" s="164">
        <f t="shared" si="70"/>
        <v>322</v>
      </c>
      <c r="E49" s="164">
        <f t="shared" si="70"/>
        <v>825</v>
      </c>
      <c r="F49" s="164">
        <f t="shared" si="70"/>
        <v>149</v>
      </c>
      <c r="G49" s="165">
        <f>SUM(G50:G58)</f>
        <v>103</v>
      </c>
      <c r="H49" s="106">
        <f t="shared" si="70"/>
        <v>1399</v>
      </c>
      <c r="I49" s="106">
        <f t="shared" si="70"/>
        <v>297</v>
      </c>
      <c r="J49" s="166"/>
      <c r="K49" s="113" t="s">
        <v>161</v>
      </c>
      <c r="L49" s="188">
        <v>0</v>
      </c>
      <c r="M49" s="189">
        <v>15</v>
      </c>
      <c r="N49" s="189">
        <v>51</v>
      </c>
      <c r="O49" s="189">
        <v>12</v>
      </c>
      <c r="P49" s="190">
        <v>18</v>
      </c>
      <c r="Q49" s="167">
        <f t="shared" ref="Q49:Q50" si="71">SUM(L49:P49)</f>
        <v>96</v>
      </c>
      <c r="R49" s="197">
        <v>10</v>
      </c>
      <c r="S49" s="168"/>
      <c r="T49" s="113" t="s">
        <v>159</v>
      </c>
      <c r="U49" s="188">
        <v>0</v>
      </c>
      <c r="V49" s="189">
        <v>16</v>
      </c>
      <c r="W49" s="189">
        <v>74</v>
      </c>
      <c r="X49" s="189">
        <v>23</v>
      </c>
      <c r="Y49" s="190">
        <v>18</v>
      </c>
      <c r="Z49" s="167">
        <f t="shared" ref="Z49:Z51" si="72">SUM(U49:Y49)</f>
        <v>131</v>
      </c>
      <c r="AA49" s="197">
        <v>21</v>
      </c>
    </row>
    <row r="50" spans="1:27" ht="12.75" customHeight="1" x14ac:dyDescent="0.15">
      <c r="A50" s="96"/>
      <c r="B50" s="113" t="s">
        <v>160</v>
      </c>
      <c r="C50" s="188">
        <v>0</v>
      </c>
      <c r="D50" s="189">
        <v>22</v>
      </c>
      <c r="E50" s="189">
        <v>58</v>
      </c>
      <c r="F50" s="189">
        <v>7</v>
      </c>
      <c r="G50" s="190">
        <v>3</v>
      </c>
      <c r="H50" s="167">
        <f t="shared" ref="H50:H58" si="73">SUM(C50:G50)</f>
        <v>90</v>
      </c>
      <c r="I50" s="197">
        <v>23</v>
      </c>
      <c r="J50" s="166"/>
      <c r="K50" s="119" t="s">
        <v>164</v>
      </c>
      <c r="L50" s="188">
        <v>0</v>
      </c>
      <c r="M50" s="189">
        <v>51</v>
      </c>
      <c r="N50" s="189">
        <v>123</v>
      </c>
      <c r="O50" s="189">
        <v>43</v>
      </c>
      <c r="P50" s="190">
        <v>35</v>
      </c>
      <c r="Q50" s="167">
        <f t="shared" si="71"/>
        <v>252</v>
      </c>
      <c r="R50" s="197">
        <v>67</v>
      </c>
      <c r="S50" s="168"/>
      <c r="T50" s="113" t="s">
        <v>162</v>
      </c>
      <c r="U50" s="188">
        <v>0</v>
      </c>
      <c r="V50" s="189">
        <v>22</v>
      </c>
      <c r="W50" s="189">
        <v>21</v>
      </c>
      <c r="X50" s="189">
        <v>6</v>
      </c>
      <c r="Y50" s="190">
        <v>5</v>
      </c>
      <c r="Z50" s="167">
        <f t="shared" si="72"/>
        <v>54</v>
      </c>
      <c r="AA50" s="197">
        <v>15</v>
      </c>
    </row>
    <row r="51" spans="1:27" ht="12.75" customHeight="1" x14ac:dyDescent="0.15">
      <c r="A51" s="96"/>
      <c r="B51" s="113" t="s">
        <v>163</v>
      </c>
      <c r="C51" s="188">
        <v>0</v>
      </c>
      <c r="D51" s="189">
        <v>15</v>
      </c>
      <c r="E51" s="189">
        <v>22</v>
      </c>
      <c r="F51" s="189">
        <v>4</v>
      </c>
      <c r="G51" s="190">
        <v>0</v>
      </c>
      <c r="H51" s="167">
        <f t="shared" si="73"/>
        <v>41</v>
      </c>
      <c r="I51" s="197">
        <v>13</v>
      </c>
      <c r="J51" s="166"/>
      <c r="K51" s="102" t="s">
        <v>167</v>
      </c>
      <c r="L51" s="163">
        <f t="shared" ref="L51:R51" si="74">SUM(L52:L53)</f>
        <v>0</v>
      </c>
      <c r="M51" s="164">
        <f t="shared" si="74"/>
        <v>94</v>
      </c>
      <c r="N51" s="164">
        <f t="shared" si="74"/>
        <v>402</v>
      </c>
      <c r="O51" s="164">
        <f t="shared" si="74"/>
        <v>108</v>
      </c>
      <c r="P51" s="165">
        <f>SUM(P52:P53)</f>
        <v>70</v>
      </c>
      <c r="Q51" s="106">
        <f t="shared" si="74"/>
        <v>674</v>
      </c>
      <c r="R51" s="106">
        <f t="shared" si="74"/>
        <v>88</v>
      </c>
      <c r="S51" s="166"/>
      <c r="T51" s="113" t="s">
        <v>165</v>
      </c>
      <c r="U51" s="188">
        <v>0</v>
      </c>
      <c r="V51" s="189">
        <v>111</v>
      </c>
      <c r="W51" s="189">
        <v>246</v>
      </c>
      <c r="X51" s="189">
        <v>119</v>
      </c>
      <c r="Y51" s="190">
        <v>64</v>
      </c>
      <c r="Z51" s="167">
        <f t="shared" si="72"/>
        <v>540</v>
      </c>
      <c r="AA51" s="197">
        <v>114</v>
      </c>
    </row>
    <row r="52" spans="1:27" ht="12.75" customHeight="1" x14ac:dyDescent="0.15">
      <c r="A52" s="96"/>
      <c r="B52" s="113" t="s">
        <v>166</v>
      </c>
      <c r="C52" s="188">
        <v>0</v>
      </c>
      <c r="D52" s="189">
        <v>18</v>
      </c>
      <c r="E52" s="189">
        <v>83</v>
      </c>
      <c r="F52" s="189">
        <v>3</v>
      </c>
      <c r="G52" s="190">
        <v>1</v>
      </c>
      <c r="H52" s="167">
        <f t="shared" si="73"/>
        <v>105</v>
      </c>
      <c r="I52" s="197">
        <v>12</v>
      </c>
      <c r="J52" s="166"/>
      <c r="K52" s="113" t="s">
        <v>170</v>
      </c>
      <c r="L52" s="188">
        <v>0</v>
      </c>
      <c r="M52" s="189">
        <v>12</v>
      </c>
      <c r="N52" s="189">
        <v>44</v>
      </c>
      <c r="O52" s="189">
        <v>19</v>
      </c>
      <c r="P52" s="190">
        <v>17</v>
      </c>
      <c r="Q52" s="167">
        <f t="shared" ref="Q52:Q53" si="75">SUM(L52:P52)</f>
        <v>92</v>
      </c>
      <c r="R52" s="197">
        <v>20</v>
      </c>
      <c r="S52" s="168"/>
      <c r="T52" s="102" t="s">
        <v>168</v>
      </c>
      <c r="U52" s="163">
        <f t="shared" ref="U52:AA52" si="76">SUM(U53:U54)</f>
        <v>0</v>
      </c>
      <c r="V52" s="164">
        <f t="shared" si="76"/>
        <v>199</v>
      </c>
      <c r="W52" s="164">
        <f t="shared" si="76"/>
        <v>327</v>
      </c>
      <c r="X52" s="164">
        <f t="shared" si="76"/>
        <v>224</v>
      </c>
      <c r="Y52" s="165">
        <f>SUM(Y53:Y54)</f>
        <v>151</v>
      </c>
      <c r="Z52" s="106">
        <f t="shared" si="76"/>
        <v>901</v>
      </c>
      <c r="AA52" s="106">
        <f t="shared" si="76"/>
        <v>246</v>
      </c>
    </row>
    <row r="53" spans="1:27" ht="12.75" customHeight="1" x14ac:dyDescent="0.15">
      <c r="A53" s="96"/>
      <c r="B53" s="113" t="s">
        <v>169</v>
      </c>
      <c r="C53" s="188">
        <v>0</v>
      </c>
      <c r="D53" s="189">
        <v>7</v>
      </c>
      <c r="E53" s="189">
        <v>12</v>
      </c>
      <c r="F53" s="189">
        <v>1</v>
      </c>
      <c r="G53" s="190">
        <v>2</v>
      </c>
      <c r="H53" s="167">
        <f t="shared" si="73"/>
        <v>22</v>
      </c>
      <c r="I53" s="197">
        <v>10</v>
      </c>
      <c r="J53" s="166"/>
      <c r="K53" s="119" t="s">
        <v>173</v>
      </c>
      <c r="L53" s="188">
        <v>0</v>
      </c>
      <c r="M53" s="189">
        <v>82</v>
      </c>
      <c r="N53" s="189">
        <v>358</v>
      </c>
      <c r="O53" s="189">
        <v>89</v>
      </c>
      <c r="P53" s="190">
        <v>53</v>
      </c>
      <c r="Q53" s="167">
        <f t="shared" si="75"/>
        <v>582</v>
      </c>
      <c r="R53" s="197">
        <v>68</v>
      </c>
      <c r="S53" s="168"/>
      <c r="T53" s="113" t="s">
        <v>171</v>
      </c>
      <c r="U53" s="188">
        <v>0</v>
      </c>
      <c r="V53" s="189">
        <v>7</v>
      </c>
      <c r="W53" s="189">
        <v>26</v>
      </c>
      <c r="X53" s="189">
        <v>15</v>
      </c>
      <c r="Y53" s="190">
        <v>18</v>
      </c>
      <c r="Z53" s="167">
        <f t="shared" ref="Z53:Z54" si="77">SUM(U53:Y53)</f>
        <v>66</v>
      </c>
      <c r="AA53" s="197">
        <v>17</v>
      </c>
    </row>
    <row r="54" spans="1:27" ht="12.75" customHeight="1" x14ac:dyDescent="0.15">
      <c r="A54" s="96"/>
      <c r="B54" s="113" t="s">
        <v>172</v>
      </c>
      <c r="C54" s="188">
        <v>0</v>
      </c>
      <c r="D54" s="189">
        <v>9</v>
      </c>
      <c r="E54" s="189">
        <v>32</v>
      </c>
      <c r="F54" s="189">
        <v>4</v>
      </c>
      <c r="G54" s="190">
        <v>2</v>
      </c>
      <c r="H54" s="167">
        <f t="shared" si="73"/>
        <v>47</v>
      </c>
      <c r="I54" s="197">
        <v>12</v>
      </c>
      <c r="J54" s="166"/>
      <c r="K54" s="102" t="s">
        <v>176</v>
      </c>
      <c r="L54" s="163">
        <f t="shared" ref="L54:R54" si="78">SUM(L55:L66)</f>
        <v>0</v>
      </c>
      <c r="M54" s="164">
        <f t="shared" si="78"/>
        <v>173</v>
      </c>
      <c r="N54" s="164">
        <f t="shared" si="78"/>
        <v>1111</v>
      </c>
      <c r="O54" s="164">
        <f t="shared" si="78"/>
        <v>176</v>
      </c>
      <c r="P54" s="165">
        <f>SUM(P55:P66)</f>
        <v>105</v>
      </c>
      <c r="Q54" s="106">
        <f t="shared" si="78"/>
        <v>1565</v>
      </c>
      <c r="R54" s="106">
        <f t="shared" si="78"/>
        <v>250</v>
      </c>
      <c r="S54" s="166"/>
      <c r="T54" s="113" t="s">
        <v>174</v>
      </c>
      <c r="U54" s="188">
        <v>0</v>
      </c>
      <c r="V54" s="189">
        <v>192</v>
      </c>
      <c r="W54" s="189">
        <v>301</v>
      </c>
      <c r="X54" s="189">
        <v>209</v>
      </c>
      <c r="Y54" s="190">
        <v>133</v>
      </c>
      <c r="Z54" s="167">
        <f t="shared" si="77"/>
        <v>835</v>
      </c>
      <c r="AA54" s="197">
        <v>229</v>
      </c>
    </row>
    <row r="55" spans="1:27" ht="12.75" customHeight="1" x14ac:dyDescent="0.15">
      <c r="A55" s="96"/>
      <c r="B55" s="113" t="s">
        <v>175</v>
      </c>
      <c r="C55" s="188">
        <v>0</v>
      </c>
      <c r="D55" s="189">
        <v>10</v>
      </c>
      <c r="E55" s="189">
        <v>5</v>
      </c>
      <c r="F55" s="189">
        <v>2</v>
      </c>
      <c r="G55" s="190">
        <v>0</v>
      </c>
      <c r="H55" s="167">
        <f t="shared" si="73"/>
        <v>17</v>
      </c>
      <c r="I55" s="197">
        <v>12</v>
      </c>
      <c r="J55" s="166"/>
      <c r="K55" s="113" t="s">
        <v>179</v>
      </c>
      <c r="L55" s="188">
        <v>0</v>
      </c>
      <c r="M55" s="189">
        <v>64</v>
      </c>
      <c r="N55" s="189">
        <v>219</v>
      </c>
      <c r="O55" s="189">
        <v>27</v>
      </c>
      <c r="P55" s="190">
        <v>1</v>
      </c>
      <c r="Q55" s="167">
        <f t="shared" ref="Q55:Q66" si="79">SUM(L55:P55)</f>
        <v>311</v>
      </c>
      <c r="R55" s="197">
        <v>83</v>
      </c>
      <c r="S55" s="168"/>
      <c r="T55" s="102" t="s">
        <v>177</v>
      </c>
      <c r="U55" s="163">
        <f t="shared" ref="U55:AA55" si="80">SUM(U56:U57)</f>
        <v>5</v>
      </c>
      <c r="V55" s="164">
        <f t="shared" si="80"/>
        <v>195</v>
      </c>
      <c r="W55" s="164">
        <f t="shared" si="80"/>
        <v>1619</v>
      </c>
      <c r="X55" s="164">
        <f t="shared" si="80"/>
        <v>261</v>
      </c>
      <c r="Y55" s="165">
        <f>SUM(Y56:Y57)</f>
        <v>203</v>
      </c>
      <c r="Z55" s="106">
        <f t="shared" si="80"/>
        <v>2283</v>
      </c>
      <c r="AA55" s="106">
        <f t="shared" si="80"/>
        <v>126</v>
      </c>
    </row>
    <row r="56" spans="1:27" ht="12.75" customHeight="1" x14ac:dyDescent="0.15">
      <c r="A56" s="96"/>
      <c r="B56" s="113" t="s">
        <v>178</v>
      </c>
      <c r="C56" s="181">
        <v>0</v>
      </c>
      <c r="D56" s="182">
        <v>3</v>
      </c>
      <c r="E56" s="182">
        <v>2</v>
      </c>
      <c r="F56" s="182">
        <v>0</v>
      </c>
      <c r="G56" s="183">
        <v>0</v>
      </c>
      <c r="H56" s="167">
        <f t="shared" si="73"/>
        <v>5</v>
      </c>
      <c r="I56" s="197">
        <v>4</v>
      </c>
      <c r="J56" s="166"/>
      <c r="K56" s="113" t="s">
        <v>182</v>
      </c>
      <c r="L56" s="188">
        <v>0</v>
      </c>
      <c r="M56" s="189">
        <v>11</v>
      </c>
      <c r="N56" s="189">
        <v>112</v>
      </c>
      <c r="O56" s="189">
        <v>13</v>
      </c>
      <c r="P56" s="190">
        <v>6</v>
      </c>
      <c r="Q56" s="167">
        <f t="shared" si="79"/>
        <v>142</v>
      </c>
      <c r="R56" s="197">
        <v>27</v>
      </c>
      <c r="S56" s="168"/>
      <c r="T56" s="113" t="s">
        <v>180</v>
      </c>
      <c r="U56" s="188">
        <v>5</v>
      </c>
      <c r="V56" s="189">
        <v>115</v>
      </c>
      <c r="W56" s="189">
        <v>1064</v>
      </c>
      <c r="X56" s="189">
        <v>74</v>
      </c>
      <c r="Y56" s="190">
        <v>145</v>
      </c>
      <c r="Z56" s="167">
        <f t="shared" ref="Z56:Z57" si="81">SUM(U56:Y56)</f>
        <v>1403</v>
      </c>
      <c r="AA56" s="197">
        <v>44</v>
      </c>
    </row>
    <row r="57" spans="1:27" ht="12.75" customHeight="1" x14ac:dyDescent="0.15">
      <c r="A57" s="96"/>
      <c r="B57" s="109" t="s">
        <v>181</v>
      </c>
      <c r="C57" s="198">
        <v>0</v>
      </c>
      <c r="D57" s="199">
        <v>18</v>
      </c>
      <c r="E57" s="199">
        <v>9</v>
      </c>
      <c r="F57" s="199">
        <v>1</v>
      </c>
      <c r="G57" s="200">
        <v>0</v>
      </c>
      <c r="H57" s="167">
        <f t="shared" si="73"/>
        <v>28</v>
      </c>
      <c r="I57" s="197">
        <v>8</v>
      </c>
      <c r="J57" s="166"/>
      <c r="K57" s="113" t="s">
        <v>185</v>
      </c>
      <c r="L57" s="188">
        <v>0</v>
      </c>
      <c r="M57" s="189">
        <v>25</v>
      </c>
      <c r="N57" s="189">
        <v>39</v>
      </c>
      <c r="O57" s="189">
        <v>2</v>
      </c>
      <c r="P57" s="190">
        <v>6</v>
      </c>
      <c r="Q57" s="167">
        <f t="shared" si="79"/>
        <v>72</v>
      </c>
      <c r="R57" s="197">
        <v>16</v>
      </c>
      <c r="S57" s="168"/>
      <c r="T57" s="113" t="s">
        <v>183</v>
      </c>
      <c r="U57" s="188">
        <v>0</v>
      </c>
      <c r="V57" s="189">
        <v>80</v>
      </c>
      <c r="W57" s="189">
        <v>555</v>
      </c>
      <c r="X57" s="189">
        <v>187</v>
      </c>
      <c r="Y57" s="190">
        <v>58</v>
      </c>
      <c r="Z57" s="167">
        <f t="shared" si="81"/>
        <v>880</v>
      </c>
      <c r="AA57" s="197">
        <v>82</v>
      </c>
    </row>
    <row r="58" spans="1:27" ht="12.75" customHeight="1" x14ac:dyDescent="0.15">
      <c r="A58" s="96"/>
      <c r="B58" s="109" t="s">
        <v>184</v>
      </c>
      <c r="C58" s="188">
        <v>0</v>
      </c>
      <c r="D58" s="189">
        <v>220</v>
      </c>
      <c r="E58" s="189">
        <v>602</v>
      </c>
      <c r="F58" s="189">
        <v>127</v>
      </c>
      <c r="G58" s="190">
        <v>95</v>
      </c>
      <c r="H58" s="167">
        <f t="shared" si="73"/>
        <v>1044</v>
      </c>
      <c r="I58" s="197">
        <v>203</v>
      </c>
      <c r="J58" s="166"/>
      <c r="K58" s="113" t="s">
        <v>188</v>
      </c>
      <c r="L58" s="188">
        <v>0</v>
      </c>
      <c r="M58" s="189">
        <v>0</v>
      </c>
      <c r="N58" s="189">
        <v>14</v>
      </c>
      <c r="O58" s="189">
        <v>0</v>
      </c>
      <c r="P58" s="190">
        <v>0</v>
      </c>
      <c r="Q58" s="167">
        <f t="shared" si="79"/>
        <v>14</v>
      </c>
      <c r="R58" s="197">
        <v>6</v>
      </c>
      <c r="S58" s="168"/>
      <c r="T58" s="102" t="s">
        <v>186</v>
      </c>
      <c r="U58" s="163">
        <f t="shared" ref="U58:AA58" si="82">SUM(U59:U60)</f>
        <v>0</v>
      </c>
      <c r="V58" s="164">
        <f t="shared" si="82"/>
        <v>89</v>
      </c>
      <c r="W58" s="164">
        <f t="shared" si="82"/>
        <v>312</v>
      </c>
      <c r="X58" s="164">
        <f t="shared" si="82"/>
        <v>91</v>
      </c>
      <c r="Y58" s="165">
        <f>SUM(Y59:Y60)</f>
        <v>53</v>
      </c>
      <c r="Z58" s="106">
        <f t="shared" si="82"/>
        <v>545</v>
      </c>
      <c r="AA58" s="106">
        <f t="shared" si="82"/>
        <v>90</v>
      </c>
    </row>
    <row r="59" spans="1:27" ht="12.75" customHeight="1" x14ac:dyDescent="0.15">
      <c r="A59" s="96"/>
      <c r="B59" s="105" t="s">
        <v>187</v>
      </c>
      <c r="C59" s="163">
        <f t="shared" ref="C59:I59" si="83">SUM(C60:C66)</f>
        <v>15</v>
      </c>
      <c r="D59" s="164">
        <f t="shared" si="83"/>
        <v>460</v>
      </c>
      <c r="E59" s="164">
        <f t="shared" si="83"/>
        <v>1286</v>
      </c>
      <c r="F59" s="164">
        <f t="shared" si="83"/>
        <v>161</v>
      </c>
      <c r="G59" s="165">
        <f>SUM(G60:G66)</f>
        <v>233</v>
      </c>
      <c r="H59" s="105">
        <f t="shared" si="83"/>
        <v>2155</v>
      </c>
      <c r="I59" s="106">
        <f t="shared" si="83"/>
        <v>327</v>
      </c>
      <c r="J59" s="166"/>
      <c r="K59" s="113" t="s">
        <v>191</v>
      </c>
      <c r="L59" s="188">
        <v>0</v>
      </c>
      <c r="M59" s="189">
        <v>0</v>
      </c>
      <c r="N59" s="189">
        <v>2</v>
      </c>
      <c r="O59" s="189">
        <v>0</v>
      </c>
      <c r="P59" s="190">
        <v>0</v>
      </c>
      <c r="Q59" s="167">
        <f t="shared" si="79"/>
        <v>2</v>
      </c>
      <c r="R59" s="197">
        <v>1</v>
      </c>
      <c r="S59" s="168"/>
      <c r="T59" s="113" t="s">
        <v>189</v>
      </c>
      <c r="U59" s="188">
        <v>0</v>
      </c>
      <c r="V59" s="189">
        <v>11</v>
      </c>
      <c r="W59" s="189">
        <v>56</v>
      </c>
      <c r="X59" s="189">
        <v>10</v>
      </c>
      <c r="Y59" s="190">
        <v>6</v>
      </c>
      <c r="Z59" s="167">
        <f t="shared" ref="Z59:Z60" si="84">SUM(U59:Y59)</f>
        <v>83</v>
      </c>
      <c r="AA59" s="197">
        <v>14</v>
      </c>
    </row>
    <row r="60" spans="1:27" ht="12.75" customHeight="1" x14ac:dyDescent="0.15">
      <c r="A60" s="96"/>
      <c r="B60" s="109" t="s">
        <v>190</v>
      </c>
      <c r="C60" s="188">
        <v>5</v>
      </c>
      <c r="D60" s="189">
        <v>70</v>
      </c>
      <c r="E60" s="189">
        <v>611</v>
      </c>
      <c r="F60" s="189">
        <v>35</v>
      </c>
      <c r="G60" s="190">
        <v>79</v>
      </c>
      <c r="H60" s="167">
        <f t="shared" ref="H60:H66" si="85">SUM(C60:G60)</f>
        <v>800</v>
      </c>
      <c r="I60" s="197">
        <v>44</v>
      </c>
      <c r="J60" s="166"/>
      <c r="K60" s="113" t="s">
        <v>194</v>
      </c>
      <c r="L60" s="188">
        <v>0</v>
      </c>
      <c r="M60" s="189">
        <v>8</v>
      </c>
      <c r="N60" s="189">
        <v>53</v>
      </c>
      <c r="O60" s="189">
        <v>26</v>
      </c>
      <c r="P60" s="190">
        <v>20</v>
      </c>
      <c r="Q60" s="167">
        <f t="shared" si="79"/>
        <v>107</v>
      </c>
      <c r="R60" s="197">
        <v>10</v>
      </c>
      <c r="S60" s="168"/>
      <c r="T60" s="113" t="s">
        <v>192</v>
      </c>
      <c r="U60" s="188">
        <v>0</v>
      </c>
      <c r="V60" s="189">
        <v>78</v>
      </c>
      <c r="W60" s="189">
        <v>256</v>
      </c>
      <c r="X60" s="189">
        <v>81</v>
      </c>
      <c r="Y60" s="190">
        <v>47</v>
      </c>
      <c r="Z60" s="167">
        <f t="shared" si="84"/>
        <v>462</v>
      </c>
      <c r="AA60" s="197">
        <v>76</v>
      </c>
    </row>
    <row r="61" spans="1:27" ht="12.75" customHeight="1" x14ac:dyDescent="0.15">
      <c r="A61" s="96"/>
      <c r="B61" s="109" t="s">
        <v>193</v>
      </c>
      <c r="C61" s="188">
        <v>0</v>
      </c>
      <c r="D61" s="189">
        <v>61</v>
      </c>
      <c r="E61" s="189">
        <v>81</v>
      </c>
      <c r="F61" s="189">
        <v>14</v>
      </c>
      <c r="G61" s="190">
        <v>12</v>
      </c>
      <c r="H61" s="167">
        <f t="shared" si="85"/>
        <v>168</v>
      </c>
      <c r="I61" s="197">
        <v>22</v>
      </c>
      <c r="J61" s="166"/>
      <c r="K61" s="113" t="s">
        <v>197</v>
      </c>
      <c r="L61" s="188">
        <v>0</v>
      </c>
      <c r="M61" s="189">
        <v>3</v>
      </c>
      <c r="N61" s="189">
        <v>112</v>
      </c>
      <c r="O61" s="189">
        <v>14</v>
      </c>
      <c r="P61" s="190">
        <v>11</v>
      </c>
      <c r="Q61" s="167">
        <f t="shared" si="79"/>
        <v>140</v>
      </c>
      <c r="R61" s="197">
        <v>9</v>
      </c>
      <c r="S61" s="168"/>
      <c r="T61" s="102" t="s">
        <v>195</v>
      </c>
      <c r="U61" s="163">
        <f t="shared" ref="U61:AA61" si="86">SUM(U62:U63)</f>
        <v>0</v>
      </c>
      <c r="V61" s="164">
        <f t="shared" si="86"/>
        <v>220</v>
      </c>
      <c r="W61" s="164">
        <f t="shared" si="86"/>
        <v>403</v>
      </c>
      <c r="X61" s="164">
        <f t="shared" si="86"/>
        <v>198</v>
      </c>
      <c r="Y61" s="165">
        <f>SUM(Y62:Y63)</f>
        <v>145</v>
      </c>
      <c r="Z61" s="106">
        <f t="shared" si="86"/>
        <v>966</v>
      </c>
      <c r="AA61" s="106">
        <f t="shared" si="86"/>
        <v>210</v>
      </c>
    </row>
    <row r="62" spans="1:27" ht="12.75" customHeight="1" x14ac:dyDescent="0.15">
      <c r="A62" s="96"/>
      <c r="B62" s="109" t="s">
        <v>196</v>
      </c>
      <c r="C62" s="188">
        <v>0</v>
      </c>
      <c r="D62" s="189">
        <v>13</v>
      </c>
      <c r="E62" s="189">
        <v>46</v>
      </c>
      <c r="F62" s="189">
        <v>11</v>
      </c>
      <c r="G62" s="190">
        <v>15</v>
      </c>
      <c r="H62" s="167">
        <f t="shared" si="85"/>
        <v>85</v>
      </c>
      <c r="I62" s="197">
        <v>11</v>
      </c>
      <c r="J62" s="166"/>
      <c r="K62" s="113" t="s">
        <v>200</v>
      </c>
      <c r="L62" s="188">
        <v>0</v>
      </c>
      <c r="M62" s="189">
        <v>1</v>
      </c>
      <c r="N62" s="189">
        <v>47</v>
      </c>
      <c r="O62" s="189">
        <v>13</v>
      </c>
      <c r="P62" s="190">
        <v>4</v>
      </c>
      <c r="Q62" s="167">
        <f t="shared" si="79"/>
        <v>65</v>
      </c>
      <c r="R62" s="197">
        <v>12</v>
      </c>
      <c r="S62" s="168"/>
      <c r="T62" s="113" t="s">
        <v>198</v>
      </c>
      <c r="U62" s="188">
        <v>0</v>
      </c>
      <c r="V62" s="189">
        <v>27</v>
      </c>
      <c r="W62" s="189">
        <v>64</v>
      </c>
      <c r="X62" s="189">
        <v>29</v>
      </c>
      <c r="Y62" s="190">
        <v>18</v>
      </c>
      <c r="Z62" s="167">
        <f t="shared" ref="Z62:Z63" si="87">SUM(U62:Y62)</f>
        <v>138</v>
      </c>
      <c r="AA62" s="197">
        <v>47</v>
      </c>
    </row>
    <row r="63" spans="1:27" ht="12.75" customHeight="1" x14ac:dyDescent="0.15">
      <c r="A63" s="96"/>
      <c r="B63" s="109" t="s">
        <v>199</v>
      </c>
      <c r="C63" s="188">
        <v>0</v>
      </c>
      <c r="D63" s="189">
        <v>5</v>
      </c>
      <c r="E63" s="189">
        <v>3</v>
      </c>
      <c r="F63" s="189">
        <v>0</v>
      </c>
      <c r="G63" s="190">
        <v>0</v>
      </c>
      <c r="H63" s="167">
        <f t="shared" si="85"/>
        <v>8</v>
      </c>
      <c r="I63" s="197">
        <v>6</v>
      </c>
      <c r="J63" s="166"/>
      <c r="K63" s="113" t="s">
        <v>203</v>
      </c>
      <c r="L63" s="188">
        <v>0</v>
      </c>
      <c r="M63" s="189">
        <v>0</v>
      </c>
      <c r="N63" s="189">
        <v>17</v>
      </c>
      <c r="O63" s="189">
        <v>3</v>
      </c>
      <c r="P63" s="190">
        <v>0</v>
      </c>
      <c r="Q63" s="167">
        <f t="shared" si="79"/>
        <v>20</v>
      </c>
      <c r="R63" s="197">
        <v>4</v>
      </c>
      <c r="S63" s="168"/>
      <c r="T63" s="113" t="s">
        <v>201</v>
      </c>
      <c r="U63" s="188">
        <v>0</v>
      </c>
      <c r="V63" s="189">
        <v>193</v>
      </c>
      <c r="W63" s="189">
        <v>339</v>
      </c>
      <c r="X63" s="189">
        <v>169</v>
      </c>
      <c r="Y63" s="190">
        <v>127</v>
      </c>
      <c r="Z63" s="167">
        <f t="shared" si="87"/>
        <v>828</v>
      </c>
      <c r="AA63" s="197">
        <v>163</v>
      </c>
    </row>
    <row r="64" spans="1:27" ht="12.75" customHeight="1" x14ac:dyDescent="0.15">
      <c r="A64" s="96"/>
      <c r="B64" s="109" t="s">
        <v>202</v>
      </c>
      <c r="C64" s="188">
        <v>0</v>
      </c>
      <c r="D64" s="189">
        <v>9</v>
      </c>
      <c r="E64" s="189">
        <v>14</v>
      </c>
      <c r="F64" s="189">
        <v>1</v>
      </c>
      <c r="G64" s="190">
        <v>0</v>
      </c>
      <c r="H64" s="167">
        <f t="shared" si="85"/>
        <v>24</v>
      </c>
      <c r="I64" s="197">
        <v>8</v>
      </c>
      <c r="J64" s="166"/>
      <c r="K64" s="113" t="s">
        <v>206</v>
      </c>
      <c r="L64" s="188">
        <v>0</v>
      </c>
      <c r="M64" s="189">
        <v>2</v>
      </c>
      <c r="N64" s="189">
        <v>17</v>
      </c>
      <c r="O64" s="189">
        <v>1</v>
      </c>
      <c r="P64" s="190">
        <v>2</v>
      </c>
      <c r="Q64" s="167">
        <f t="shared" si="79"/>
        <v>22</v>
      </c>
      <c r="R64" s="197">
        <v>6</v>
      </c>
      <c r="S64" s="168"/>
      <c r="T64" s="102" t="s">
        <v>204</v>
      </c>
      <c r="U64" s="163">
        <f t="shared" ref="U64:AA64" si="88">SUM(U65:U66)</f>
        <v>0</v>
      </c>
      <c r="V64" s="164">
        <f t="shared" si="88"/>
        <v>199</v>
      </c>
      <c r="W64" s="164">
        <f t="shared" si="88"/>
        <v>175</v>
      </c>
      <c r="X64" s="164">
        <f t="shared" si="88"/>
        <v>55</v>
      </c>
      <c r="Y64" s="165">
        <f>SUM(Y65:Y66)</f>
        <v>11</v>
      </c>
      <c r="Z64" s="106">
        <f t="shared" si="88"/>
        <v>440</v>
      </c>
      <c r="AA64" s="106">
        <f t="shared" si="88"/>
        <v>148</v>
      </c>
    </row>
    <row r="65" spans="1:27" ht="12.75" customHeight="1" x14ac:dyDescent="0.15">
      <c r="A65" s="96"/>
      <c r="B65" s="109" t="s">
        <v>205</v>
      </c>
      <c r="C65" s="188">
        <v>0</v>
      </c>
      <c r="D65" s="189">
        <v>22</v>
      </c>
      <c r="E65" s="189">
        <v>5</v>
      </c>
      <c r="F65" s="189">
        <v>2</v>
      </c>
      <c r="G65" s="190">
        <v>1</v>
      </c>
      <c r="H65" s="167">
        <f t="shared" si="85"/>
        <v>30</v>
      </c>
      <c r="I65" s="197">
        <v>20</v>
      </c>
      <c r="J65" s="166"/>
      <c r="K65" s="113" t="s">
        <v>209</v>
      </c>
      <c r="L65" s="188">
        <v>0</v>
      </c>
      <c r="M65" s="189">
        <v>0</v>
      </c>
      <c r="N65" s="189">
        <v>20</v>
      </c>
      <c r="O65" s="189">
        <v>0</v>
      </c>
      <c r="P65" s="190">
        <v>0</v>
      </c>
      <c r="Q65" s="167">
        <f t="shared" si="79"/>
        <v>20</v>
      </c>
      <c r="R65" s="197">
        <v>6</v>
      </c>
      <c r="S65" s="168"/>
      <c r="T65" s="113" t="s">
        <v>244</v>
      </c>
      <c r="U65" s="188">
        <v>0</v>
      </c>
      <c r="V65" s="189">
        <v>5</v>
      </c>
      <c r="W65" s="189">
        <v>1</v>
      </c>
      <c r="X65" s="189">
        <v>0</v>
      </c>
      <c r="Y65" s="190">
        <v>0</v>
      </c>
      <c r="Z65" s="167">
        <f t="shared" ref="Z65:Z66" si="89">SUM(U65:Y65)</f>
        <v>6</v>
      </c>
      <c r="AA65" s="197">
        <v>4</v>
      </c>
    </row>
    <row r="66" spans="1:27" ht="12.75" customHeight="1" x14ac:dyDescent="0.15">
      <c r="A66" s="96"/>
      <c r="B66" s="109" t="s">
        <v>208</v>
      </c>
      <c r="C66" s="188">
        <v>10</v>
      </c>
      <c r="D66" s="189">
        <v>280</v>
      </c>
      <c r="E66" s="189">
        <v>526</v>
      </c>
      <c r="F66" s="189">
        <v>98</v>
      </c>
      <c r="G66" s="190">
        <v>126</v>
      </c>
      <c r="H66" s="167">
        <f t="shared" si="85"/>
        <v>1040</v>
      </c>
      <c r="I66" s="197">
        <v>216</v>
      </c>
      <c r="J66" s="166"/>
      <c r="K66" s="119" t="s">
        <v>212</v>
      </c>
      <c r="L66" s="188">
        <v>0</v>
      </c>
      <c r="M66" s="189">
        <v>59</v>
      </c>
      <c r="N66" s="189">
        <v>459</v>
      </c>
      <c r="O66" s="189">
        <v>77</v>
      </c>
      <c r="P66" s="190">
        <v>55</v>
      </c>
      <c r="Q66" s="167">
        <f t="shared" si="79"/>
        <v>650</v>
      </c>
      <c r="R66" s="197">
        <v>70</v>
      </c>
      <c r="S66" s="166"/>
      <c r="T66" s="113" t="s">
        <v>210</v>
      </c>
      <c r="U66" s="188">
        <v>0</v>
      </c>
      <c r="V66" s="189">
        <v>194</v>
      </c>
      <c r="W66" s="189">
        <v>174</v>
      </c>
      <c r="X66" s="189">
        <v>55</v>
      </c>
      <c r="Y66" s="190">
        <v>11</v>
      </c>
      <c r="Z66" s="167">
        <f t="shared" si="89"/>
        <v>434</v>
      </c>
      <c r="AA66" s="197">
        <v>144</v>
      </c>
    </row>
    <row r="67" spans="1:27" ht="12.75" customHeight="1" x14ac:dyDescent="0.15">
      <c r="A67" s="96"/>
      <c r="B67" s="105" t="s">
        <v>211</v>
      </c>
      <c r="C67" s="163">
        <f t="shared" ref="C67:I67" si="90">SUM(C68:C69)</f>
        <v>0</v>
      </c>
      <c r="D67" s="164">
        <f t="shared" si="90"/>
        <v>111</v>
      </c>
      <c r="E67" s="164">
        <f t="shared" si="90"/>
        <v>1143</v>
      </c>
      <c r="F67" s="164">
        <f t="shared" si="90"/>
        <v>135</v>
      </c>
      <c r="G67" s="165">
        <f>SUM(G68:G69)</f>
        <v>118</v>
      </c>
      <c r="H67" s="105">
        <f t="shared" si="90"/>
        <v>1507</v>
      </c>
      <c r="I67" s="106">
        <f t="shared" si="90"/>
        <v>171</v>
      </c>
      <c r="J67" s="166"/>
      <c r="K67" s="102" t="s">
        <v>215</v>
      </c>
      <c r="L67" s="129">
        <f t="shared" ref="L67:R67" si="91">SUM(L68:L75)</f>
        <v>4</v>
      </c>
      <c r="M67" s="130">
        <f t="shared" si="91"/>
        <v>370</v>
      </c>
      <c r="N67" s="130">
        <f t="shared" si="91"/>
        <v>3205</v>
      </c>
      <c r="O67" s="130">
        <f t="shared" si="91"/>
        <v>493</v>
      </c>
      <c r="P67" s="126">
        <f>SUM(P68:P75)</f>
        <v>465</v>
      </c>
      <c r="Q67" s="127">
        <f t="shared" si="91"/>
        <v>4537</v>
      </c>
      <c r="R67" s="106">
        <f t="shared" si="91"/>
        <v>332</v>
      </c>
      <c r="S67" s="166"/>
      <c r="T67" s="172" t="s">
        <v>243</v>
      </c>
      <c r="U67" s="138">
        <f>SUM(C7:C81,L7:L78,U7:U66)/2</f>
        <v>78</v>
      </c>
      <c r="V67" s="139">
        <f t="shared" ref="V67:AA67" si="92">SUM(D7:D81,M7:M78,V7:V66)/2</f>
        <v>12742</v>
      </c>
      <c r="W67" s="139">
        <f t="shared" si="92"/>
        <v>37547</v>
      </c>
      <c r="X67" s="139">
        <f t="shared" si="92"/>
        <v>9300</v>
      </c>
      <c r="Y67" s="135">
        <f t="shared" si="92"/>
        <v>6072</v>
      </c>
      <c r="Z67" s="136">
        <f t="shared" si="92"/>
        <v>65739</v>
      </c>
      <c r="AA67" s="173">
        <f t="shared" si="92"/>
        <v>10872</v>
      </c>
    </row>
    <row r="68" spans="1:27" ht="12.75" customHeight="1" x14ac:dyDescent="0.15">
      <c r="A68" s="96"/>
      <c r="B68" s="109" t="s">
        <v>214</v>
      </c>
      <c r="C68" s="188">
        <v>0</v>
      </c>
      <c r="D68" s="189">
        <v>12</v>
      </c>
      <c r="E68" s="189">
        <v>95</v>
      </c>
      <c r="F68" s="189">
        <v>20</v>
      </c>
      <c r="G68" s="190">
        <v>24</v>
      </c>
      <c r="H68" s="167">
        <f t="shared" ref="H68:H69" si="93">SUM(C68:G68)</f>
        <v>151</v>
      </c>
      <c r="I68" s="197">
        <v>12</v>
      </c>
      <c r="J68" s="166"/>
      <c r="K68" s="113" t="s">
        <v>217</v>
      </c>
      <c r="L68" s="188">
        <v>0</v>
      </c>
      <c r="M68" s="189">
        <v>32</v>
      </c>
      <c r="N68" s="189">
        <v>223</v>
      </c>
      <c r="O68" s="189">
        <v>23</v>
      </c>
      <c r="P68" s="190">
        <v>6</v>
      </c>
      <c r="Q68" s="167">
        <f t="shared" ref="Q68:Q75" si="94">SUM(L68:P68)</f>
        <v>284</v>
      </c>
      <c r="R68" s="197">
        <v>57</v>
      </c>
    </row>
    <row r="69" spans="1:27" ht="12.75" customHeight="1" x14ac:dyDescent="0.15">
      <c r="A69" s="96"/>
      <c r="B69" s="109" t="s">
        <v>216</v>
      </c>
      <c r="C69" s="188">
        <v>0</v>
      </c>
      <c r="D69" s="189">
        <v>99</v>
      </c>
      <c r="E69" s="189">
        <v>1048</v>
      </c>
      <c r="F69" s="189">
        <v>115</v>
      </c>
      <c r="G69" s="190">
        <v>94</v>
      </c>
      <c r="H69" s="167">
        <f t="shared" si="93"/>
        <v>1356</v>
      </c>
      <c r="I69" s="197">
        <v>159</v>
      </c>
      <c r="J69" s="166"/>
      <c r="K69" s="113" t="s">
        <v>219</v>
      </c>
      <c r="L69" s="188">
        <v>0</v>
      </c>
      <c r="M69" s="189">
        <v>75</v>
      </c>
      <c r="N69" s="189">
        <v>385</v>
      </c>
      <c r="O69" s="189">
        <v>59</v>
      </c>
      <c r="P69" s="190">
        <v>64</v>
      </c>
      <c r="Q69" s="167">
        <f t="shared" si="94"/>
        <v>583</v>
      </c>
      <c r="R69" s="197">
        <v>66</v>
      </c>
    </row>
    <row r="70" spans="1:27" ht="12.75" customHeight="1" x14ac:dyDescent="0.15">
      <c r="A70" s="96"/>
      <c r="B70" s="105" t="s">
        <v>218</v>
      </c>
      <c r="C70" s="163">
        <f t="shared" ref="C70:I70" si="95">SUM(C71:C81)</f>
        <v>3</v>
      </c>
      <c r="D70" s="164">
        <f t="shared" si="95"/>
        <v>203</v>
      </c>
      <c r="E70" s="164">
        <f t="shared" si="95"/>
        <v>1505</v>
      </c>
      <c r="F70" s="164">
        <f t="shared" si="95"/>
        <v>183</v>
      </c>
      <c r="G70" s="165">
        <f>SUM(G71:G81)</f>
        <v>172</v>
      </c>
      <c r="H70" s="105">
        <f t="shared" si="95"/>
        <v>2066</v>
      </c>
      <c r="I70" s="106">
        <f t="shared" si="95"/>
        <v>246</v>
      </c>
      <c r="J70" s="166"/>
      <c r="K70" s="113" t="s">
        <v>221</v>
      </c>
      <c r="L70" s="188">
        <v>0</v>
      </c>
      <c r="M70" s="189">
        <v>17</v>
      </c>
      <c r="N70" s="189">
        <v>81</v>
      </c>
      <c r="O70" s="189">
        <v>17</v>
      </c>
      <c r="P70" s="190">
        <v>12</v>
      </c>
      <c r="Q70" s="167">
        <f t="shared" si="94"/>
        <v>127</v>
      </c>
      <c r="R70" s="197">
        <v>21</v>
      </c>
    </row>
    <row r="71" spans="1:27" ht="12.75" customHeight="1" x14ac:dyDescent="0.15">
      <c r="A71" s="96"/>
      <c r="B71" s="109" t="s">
        <v>220</v>
      </c>
      <c r="C71" s="188">
        <v>0</v>
      </c>
      <c r="D71" s="189">
        <v>75</v>
      </c>
      <c r="E71" s="189">
        <v>410</v>
      </c>
      <c r="F71" s="189">
        <v>40</v>
      </c>
      <c r="G71" s="190">
        <v>25</v>
      </c>
      <c r="H71" s="167">
        <f t="shared" ref="H71:H81" si="96">SUM(C71:G71)</f>
        <v>550</v>
      </c>
      <c r="I71" s="197">
        <v>106</v>
      </c>
      <c r="J71" s="166"/>
      <c r="K71" s="113" t="s">
        <v>223</v>
      </c>
      <c r="L71" s="188">
        <v>0</v>
      </c>
      <c r="M71" s="189">
        <v>4</v>
      </c>
      <c r="N71" s="189">
        <v>1</v>
      </c>
      <c r="O71" s="189">
        <v>1</v>
      </c>
      <c r="P71" s="190">
        <v>0</v>
      </c>
      <c r="Q71" s="167">
        <f t="shared" si="94"/>
        <v>6</v>
      </c>
      <c r="R71" s="197">
        <v>5</v>
      </c>
    </row>
    <row r="72" spans="1:27" ht="12.75" customHeight="1" x14ac:dyDescent="0.15">
      <c r="A72" s="96"/>
      <c r="B72" s="109" t="s">
        <v>222</v>
      </c>
      <c r="C72" s="188">
        <v>3</v>
      </c>
      <c r="D72" s="189">
        <v>46</v>
      </c>
      <c r="E72" s="189">
        <v>696</v>
      </c>
      <c r="F72" s="189">
        <v>39</v>
      </c>
      <c r="G72" s="190">
        <v>94</v>
      </c>
      <c r="H72" s="167">
        <f t="shared" si="96"/>
        <v>878</v>
      </c>
      <c r="I72" s="197">
        <v>44</v>
      </c>
      <c r="J72" s="166"/>
      <c r="K72" s="113" t="s">
        <v>225</v>
      </c>
      <c r="L72" s="188">
        <v>0</v>
      </c>
      <c r="M72" s="189">
        <v>5</v>
      </c>
      <c r="N72" s="189">
        <v>60</v>
      </c>
      <c r="O72" s="189">
        <v>18</v>
      </c>
      <c r="P72" s="190">
        <v>15</v>
      </c>
      <c r="Q72" s="167">
        <f t="shared" si="94"/>
        <v>98</v>
      </c>
      <c r="R72" s="197">
        <v>7</v>
      </c>
    </row>
    <row r="73" spans="1:27" ht="12.75" customHeight="1" x14ac:dyDescent="0.15">
      <c r="A73" s="96"/>
      <c r="B73" s="109" t="s">
        <v>224</v>
      </c>
      <c r="C73" s="188">
        <v>0</v>
      </c>
      <c r="D73" s="189">
        <v>21</v>
      </c>
      <c r="E73" s="189">
        <v>56</v>
      </c>
      <c r="F73" s="189">
        <v>26</v>
      </c>
      <c r="G73" s="190">
        <v>9</v>
      </c>
      <c r="H73" s="167">
        <f t="shared" si="96"/>
        <v>112</v>
      </c>
      <c r="I73" s="197">
        <v>20</v>
      </c>
      <c r="J73" s="166"/>
      <c r="K73" s="113" t="s">
        <v>227</v>
      </c>
      <c r="L73" s="188">
        <v>4</v>
      </c>
      <c r="M73" s="189">
        <v>53</v>
      </c>
      <c r="N73" s="189">
        <v>1268</v>
      </c>
      <c r="O73" s="189">
        <v>53</v>
      </c>
      <c r="P73" s="190">
        <v>123</v>
      </c>
      <c r="Q73" s="167">
        <f t="shared" si="94"/>
        <v>1501</v>
      </c>
      <c r="R73" s="197">
        <v>18</v>
      </c>
    </row>
    <row r="74" spans="1:27" ht="12.75" customHeight="1" x14ac:dyDescent="0.15">
      <c r="A74" s="96"/>
      <c r="B74" s="109" t="s">
        <v>226</v>
      </c>
      <c r="C74" s="188">
        <v>0</v>
      </c>
      <c r="D74" s="189">
        <v>11</v>
      </c>
      <c r="E74" s="189">
        <v>23</v>
      </c>
      <c r="F74" s="189">
        <v>7</v>
      </c>
      <c r="G74" s="190">
        <v>4</v>
      </c>
      <c r="H74" s="167">
        <f t="shared" si="96"/>
        <v>45</v>
      </c>
      <c r="I74" s="197">
        <v>17</v>
      </c>
      <c r="J74" s="166"/>
      <c r="K74" s="113" t="s">
        <v>229</v>
      </c>
      <c r="L74" s="188">
        <v>0</v>
      </c>
      <c r="M74" s="189">
        <v>6</v>
      </c>
      <c r="N74" s="189">
        <v>15</v>
      </c>
      <c r="O74" s="189">
        <v>8</v>
      </c>
      <c r="P74" s="190">
        <v>2</v>
      </c>
      <c r="Q74" s="167">
        <f t="shared" si="94"/>
        <v>31</v>
      </c>
      <c r="R74" s="197">
        <v>4</v>
      </c>
    </row>
    <row r="75" spans="1:27" ht="12.75" customHeight="1" x14ac:dyDescent="0.15">
      <c r="A75" s="96"/>
      <c r="B75" s="109" t="s">
        <v>228</v>
      </c>
      <c r="C75" s="188">
        <v>0</v>
      </c>
      <c r="D75" s="189">
        <v>2</v>
      </c>
      <c r="E75" s="189">
        <v>4</v>
      </c>
      <c r="F75" s="189">
        <v>3</v>
      </c>
      <c r="G75" s="190">
        <v>1</v>
      </c>
      <c r="H75" s="167">
        <f t="shared" si="96"/>
        <v>10</v>
      </c>
      <c r="I75" s="197">
        <v>5</v>
      </c>
      <c r="J75" s="166"/>
      <c r="K75" s="119" t="s">
        <v>231</v>
      </c>
      <c r="L75" s="188">
        <v>0</v>
      </c>
      <c r="M75" s="189">
        <v>178</v>
      </c>
      <c r="N75" s="189">
        <v>1172</v>
      </c>
      <c r="O75" s="189">
        <v>314</v>
      </c>
      <c r="P75" s="190">
        <v>243</v>
      </c>
      <c r="Q75" s="167">
        <f t="shared" si="94"/>
        <v>1907</v>
      </c>
      <c r="R75" s="197">
        <v>154</v>
      </c>
    </row>
    <row r="76" spans="1:27" ht="12.75" customHeight="1" x14ac:dyDescent="0.15">
      <c r="A76" s="96"/>
      <c r="B76" s="109" t="s">
        <v>230</v>
      </c>
      <c r="C76" s="188">
        <v>0</v>
      </c>
      <c r="D76" s="189">
        <v>7</v>
      </c>
      <c r="E76" s="189">
        <v>23</v>
      </c>
      <c r="F76" s="189">
        <v>2</v>
      </c>
      <c r="G76" s="190">
        <v>1</v>
      </c>
      <c r="H76" s="167">
        <f t="shared" si="96"/>
        <v>33</v>
      </c>
      <c r="I76" s="197">
        <v>3</v>
      </c>
      <c r="J76" s="166"/>
      <c r="K76" s="102" t="s">
        <v>233</v>
      </c>
      <c r="L76" s="163">
        <f t="shared" ref="L76:R76" si="97">SUM(L77:L78)</f>
        <v>0</v>
      </c>
      <c r="M76" s="164">
        <f t="shared" si="97"/>
        <v>52</v>
      </c>
      <c r="N76" s="164">
        <f t="shared" si="97"/>
        <v>216</v>
      </c>
      <c r="O76" s="164">
        <f t="shared" si="97"/>
        <v>69</v>
      </c>
      <c r="P76" s="165">
        <f>SUM(P77:P78)</f>
        <v>54</v>
      </c>
      <c r="Q76" s="106">
        <f t="shared" si="97"/>
        <v>391</v>
      </c>
      <c r="R76" s="106">
        <f t="shared" si="97"/>
        <v>70</v>
      </c>
      <c r="S76" s="108"/>
    </row>
    <row r="77" spans="1:27" ht="12.75" customHeight="1" x14ac:dyDescent="0.15">
      <c r="A77" s="96"/>
      <c r="B77" s="109" t="s">
        <v>232</v>
      </c>
      <c r="C77" s="188">
        <v>0</v>
      </c>
      <c r="D77" s="189">
        <v>3</v>
      </c>
      <c r="E77" s="189">
        <v>3</v>
      </c>
      <c r="F77" s="189">
        <v>1</v>
      </c>
      <c r="G77" s="190">
        <v>1</v>
      </c>
      <c r="H77" s="167">
        <f t="shared" si="96"/>
        <v>8</v>
      </c>
      <c r="I77" s="197">
        <v>4</v>
      </c>
      <c r="J77" s="166"/>
      <c r="K77" s="113" t="s">
        <v>235</v>
      </c>
      <c r="L77" s="188">
        <v>0</v>
      </c>
      <c r="M77" s="189">
        <v>2</v>
      </c>
      <c r="N77" s="189">
        <v>10</v>
      </c>
      <c r="O77" s="189">
        <v>2</v>
      </c>
      <c r="P77" s="190">
        <v>2</v>
      </c>
      <c r="Q77" s="167">
        <f t="shared" ref="Q77:Q78" si="98">SUM(L77:P77)</f>
        <v>16</v>
      </c>
      <c r="R77" s="197">
        <v>4</v>
      </c>
    </row>
    <row r="78" spans="1:27" ht="12.75" customHeight="1" x14ac:dyDescent="0.15">
      <c r="A78" s="96"/>
      <c r="B78" s="109" t="s">
        <v>234</v>
      </c>
      <c r="C78" s="188">
        <v>0</v>
      </c>
      <c r="D78" s="189">
        <v>1</v>
      </c>
      <c r="E78" s="189">
        <v>0</v>
      </c>
      <c r="F78" s="189">
        <v>1</v>
      </c>
      <c r="G78" s="190">
        <v>0</v>
      </c>
      <c r="H78" s="167">
        <f t="shared" si="96"/>
        <v>2</v>
      </c>
      <c r="I78" s="197">
        <v>2</v>
      </c>
      <c r="J78" s="166"/>
      <c r="K78" s="115" t="s">
        <v>237</v>
      </c>
      <c r="L78" s="191">
        <v>0</v>
      </c>
      <c r="M78" s="192">
        <v>50</v>
      </c>
      <c r="N78" s="192">
        <v>206</v>
      </c>
      <c r="O78" s="192">
        <v>67</v>
      </c>
      <c r="P78" s="193">
        <v>52</v>
      </c>
      <c r="Q78" s="145">
        <f t="shared" si="98"/>
        <v>375</v>
      </c>
      <c r="R78" s="201">
        <v>66</v>
      </c>
    </row>
    <row r="79" spans="1:27" ht="12.75" customHeight="1" x14ac:dyDescent="0.15">
      <c r="A79" s="96"/>
      <c r="B79" s="109" t="s">
        <v>236</v>
      </c>
      <c r="C79" s="188">
        <v>0</v>
      </c>
      <c r="D79" s="189">
        <v>8</v>
      </c>
      <c r="E79" s="189">
        <v>146</v>
      </c>
      <c r="F79" s="189">
        <v>31</v>
      </c>
      <c r="G79" s="190">
        <v>21</v>
      </c>
      <c r="H79" s="167">
        <f t="shared" si="96"/>
        <v>206</v>
      </c>
      <c r="I79" s="197">
        <v>12</v>
      </c>
      <c r="J79" s="166"/>
    </row>
    <row r="80" spans="1:27" ht="12.75" customHeight="1" x14ac:dyDescent="0.15">
      <c r="A80" s="96"/>
      <c r="B80" s="109" t="s">
        <v>238</v>
      </c>
      <c r="C80" s="188">
        <v>0</v>
      </c>
      <c r="D80" s="189">
        <v>3</v>
      </c>
      <c r="E80" s="189">
        <v>13</v>
      </c>
      <c r="F80" s="189">
        <v>4</v>
      </c>
      <c r="G80" s="190">
        <v>1</v>
      </c>
      <c r="H80" s="167">
        <f t="shared" si="96"/>
        <v>21</v>
      </c>
      <c r="I80" s="197">
        <v>3</v>
      </c>
      <c r="J80" s="108"/>
    </row>
    <row r="81" spans="1:27" ht="12.75" customHeight="1" x14ac:dyDescent="0.15">
      <c r="A81" s="96"/>
      <c r="B81" s="118" t="s">
        <v>239</v>
      </c>
      <c r="C81" s="191">
        <v>0</v>
      </c>
      <c r="D81" s="192">
        <v>26</v>
      </c>
      <c r="E81" s="192">
        <v>131</v>
      </c>
      <c r="F81" s="192">
        <v>29</v>
      </c>
      <c r="G81" s="193">
        <v>15</v>
      </c>
      <c r="H81" s="145">
        <f t="shared" si="96"/>
        <v>201</v>
      </c>
      <c r="I81" s="201">
        <v>30</v>
      </c>
      <c r="U81" s="174"/>
      <c r="V81" s="174"/>
      <c r="W81" s="174"/>
      <c r="X81" s="174"/>
      <c r="Y81" s="174"/>
      <c r="Z81" s="174"/>
      <c r="AA81" s="174"/>
    </row>
    <row r="82" spans="1:27" ht="12.75" customHeight="1" x14ac:dyDescent="0.15">
      <c r="A82" s="96"/>
    </row>
    <row r="83" spans="1:27" ht="12.75" customHeight="1" x14ac:dyDescent="0.15"/>
  </sheetData>
  <sheetProtection algorithmName="SHA-512" hashValue="X2JBxgY5jRF9OoGBTgc0+lArXDmnl4KSe1HYrQ8SIxwQP4WFjJ6ruiubW45b4EatTgRWf+yNr+2DEtCkB9k7Aw==" saltValue="vQ9bLwbr0gRNpgBAe4Ih2A==" spinCount="100000" sheet="1" objects="1" scenarios="1" formatCells="0"/>
  <mergeCells count="15">
    <mergeCell ref="B2:I2"/>
    <mergeCell ref="K2:R2"/>
    <mergeCell ref="T2:AA2"/>
    <mergeCell ref="B4:B6"/>
    <mergeCell ref="C4:G4"/>
    <mergeCell ref="R4:R6"/>
    <mergeCell ref="T4:T6"/>
    <mergeCell ref="U4:Y4"/>
    <mergeCell ref="Z4:Z6"/>
    <mergeCell ref="AA4:AA6"/>
    <mergeCell ref="H4:H6"/>
    <mergeCell ref="I4:I6"/>
    <mergeCell ref="K4:K6"/>
    <mergeCell ref="L4:P4"/>
    <mergeCell ref="Q4:Q6"/>
  </mergeCells>
  <phoneticPr fontId="7"/>
  <dataValidations count="2">
    <dataValidation imeMode="off" allowBlank="1" showInputMessage="1" showErrorMessage="1" sqref="S7:T67 J7:J79 B7:B81 A8:A82 K7:K78" xr:uid="{00000000-0002-0000-0300-000000000000}"/>
    <dataValidation imeMode="on" allowBlank="1" showInputMessage="1" showErrorMessage="1" sqref="W17:Y19 W37:Y38 N19:P20 N25:P27 N49:P50 D8:G14 C15:I15 D60:G66 N46:P47 U65:Y66 C16:G18 D7:H7 C20:G21 C23:G24 C26:G27 C29:G30 C32:G35 C37:G39 C41:G42 C44:G48 C68:G69 N22:P23 N29:P30 N38:P44 N52:P53 N8:P11 N13:P14 N16:P17 L77:P78 W40:Y44 W46:Y47 W8:Y9 W11:Y12 W14:Y15 W21:Y24 U7:V55 W31:Y32 W34:Y35 W49:Y51 W53:Y54 U59:Y60 U62:Y63 C7:C14 C70:H70 L76:Q76 I7:I14 C19:H19 C22:H22 C25:H25 C28:H28 C36:H36 C40:H40 C43:H43 C49:H49 D59:H59 C67:H67 N7:Q7 N12:Q12 N15:Q15 N18:Q18 N21:Q21 N24:Q24 N28:Q28 N31:Q31 N37:Q37 N45:Q45 N48:Q48 N51:Q51 N54:Q54 U64:Z64 C31:H31 W7:Z7 W10:Z10 W13:Z13 W16:Z16 W20:Z20 W25:Z25 W30:Z30 W33:Z33 W36:Z36 W39:Z39 W45:Z45 W48:Z48 W52:Z52 W55:Z55 U58:Z58 U61:Z61 L67:Q67 W26:Y29 AA7:AA27 D50:G58 C50:C66 U56:Y57 AA29:AA66 C71:G81 I16:I81 N32:P36 L68:P75 L7:M66 R7:R78 N55:P66" xr:uid="{00000000-0002-0000-03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5" firstPageNumber="31" fitToWidth="3" orientation="portrait" useFirstPageNumber="1" r:id="rId1"/>
  <headerFooter alignWithMargins="0"/>
  <colBreaks count="2" manualBreakCount="2">
    <brk id="9" max="80" man="1"/>
    <brk id="18" max="80" man="1"/>
  </colBreaks>
  <ignoredErrors>
    <ignoredError sqref="J34:K34 J33:K33 S33:T33 J71:K74 W70:AA70 J18:K18 J16:K16 J21:K21 J20:K20 J24:K24 J23:K23 J27:K27 J26:K26 J30:K30 J29:K29 J35:K35 J32:K32 J39:K39 J37:K37 J42:K42 J41:K41 J48:K48 J45:K45 J58:K58 J51:K51 J66:K66 J60:K65 J69:K69 J68:K68 J81:AA81 J17:K17 S17:T17 S16:T16 S20:T20 S19:T19 S23:T23 S22:T22 S27:T27 S25:T25 S26:T26 S30:T30 S29:T29 S36:T36 S34:T34 S35:T35 S32:T32 J44:K44 S44:T44 S40:T40 S39:T39 J38:K38 S38:T38 S43:T43 S42:T42 S41:T41 J47:K47 S47:T47 J46:K46 S46:T46 J50:K50 S50:T50 S49:T49 J54:K54 J53:K53 S53:T53 J52:K52 S52:T52 S66:T66 S59:T59 S58:T58 S61:T61 J55:K57 S55:T55 J76:K76 J75:K75 S75:AA75 S71:AA74 S70:T70 S69:AA69 S68:AA68 J79:AA80 J78:K78 S78:AA78 J77:K77 S77:AA77 S57:T57 S56:T56 S60:T60 S64:T64 S63:T63 S62:T62 S65:T65 J15:K15 J70:K70 J19:K19 J22:K22 J25:K25 J28:K28 J31:K31 J36:K36 J40:K40 J43:K43 J49:K49 J59:K59 J67:K67 S18:T18 S21:T21 S24:T24 S37:T37 S48:T48 S45:T45 S51:T51 S54:T54 S76:AA76 S15:T15 S28:T28 S31:T31 S67:T67 H15:H81 Q12:Q78 Z10:Z6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表3.1</vt:lpstr>
      <vt:lpstr>表3.2</vt:lpstr>
      <vt:lpstr>表3.3</vt:lpstr>
      <vt:lpstr>表3.4</vt:lpstr>
      <vt:lpstr>表3.1!Print_Area</vt:lpstr>
      <vt:lpstr>表3.2!Print_Area</vt:lpstr>
      <vt:lpstr>表3.3!Print_Area</vt:lpstr>
      <vt:lpstr>表3.4!Print_Area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YOSHIDA MITSUO</cp:lastModifiedBy>
  <cp:lastPrinted>2021-01-13T07:44:26Z</cp:lastPrinted>
  <dcterms:created xsi:type="dcterms:W3CDTF">2008-04-11T00:14:33Z</dcterms:created>
  <dcterms:modified xsi:type="dcterms:W3CDTF">2024-01-04T06:09:10Z</dcterms:modified>
</cp:coreProperties>
</file>