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 defaultThemeVersion="124226"/>
  <xr:revisionPtr revIDLastSave="0" documentId="8_{B9E62F26-D72A-48BB-AB34-E5C61060317A}" xr6:coauthVersionLast="47" xr6:coauthVersionMax="47" xr10:uidLastSave="{00000000-0000-0000-0000-000000000000}"/>
  <bookViews>
    <workbookView xWindow="-28920" yWindow="780" windowWidth="29040" windowHeight="15720" tabRatio="906" xr2:uid="{00000000-000D-0000-FFFF-FFFF00000000}"/>
  </bookViews>
  <sheets>
    <sheet name="表Ⅱ・8" sheetId="45" r:id="rId1"/>
    <sheet name="表Ⅲ・2" sheetId="6" r:id="rId2"/>
    <sheet name="表Ⅲ・3" sheetId="7" r:id="rId3"/>
    <sheet name="表Ⅲ・4" sheetId="8" r:id="rId4"/>
    <sheet name="表Ⅲ・5" sheetId="9" r:id="rId5"/>
    <sheet name="表Ⅲ・6" sheetId="10" r:id="rId6"/>
    <sheet name="表Ⅲ・7" sheetId="11" r:id="rId7"/>
    <sheet name="表Ⅲ・8" sheetId="15" r:id="rId8"/>
    <sheet name="表Ⅲ・9" sheetId="24" r:id="rId9"/>
    <sheet name="表Ⅲ・1" sheetId="4" r:id="rId10"/>
    <sheet name="図表番号の目次‗本編" sheetId="30" state="hidden" r:id="rId11"/>
    <sheet name="×表Ⅱ・4" sheetId="1" state="hidden" r:id="rId12"/>
    <sheet name="表V・1" sheetId="26" r:id="rId13"/>
    <sheet name="表V・2" sheetId="27" r:id="rId14"/>
    <sheet name="表V2 (2)" sheetId="48" state="hidden" r:id="rId15"/>
    <sheet name="表V・3" sheetId="29" r:id="rId16"/>
    <sheet name="表Ⅵ・1" sheetId="41" r:id="rId17"/>
    <sheet name="表Ⅵ2 (2)" sheetId="47" state="hidden" r:id="rId18"/>
    <sheet name="表Ⅵ・2・３・４" sheetId="42" r:id="rId19"/>
    <sheet name="表Ⅵ・５・６・７" sheetId="44" r:id="rId20"/>
    <sheet name="旧分類　赤字要確認" sheetId="31" state="hidden" r:id="rId21"/>
    <sheet name="×00_全国25" sheetId="36" state="hidden" r:id="rId22"/>
  </sheets>
  <externalReferences>
    <externalReference r:id="rId23"/>
    <externalReference r:id="rId24"/>
    <externalReference r:id="rId25"/>
    <externalReference r:id="rId26"/>
  </externalReferences>
  <definedNames>
    <definedName name="_xlnm._FilterDatabase" localSheetId="9" hidden="1">表Ⅲ・1!$B$6:$I$54</definedName>
    <definedName name="_xlnm._FilterDatabase" localSheetId="2" hidden="1">表Ⅲ・3!$H$5:$H$23</definedName>
    <definedName name="_xlnm._FilterDatabase" localSheetId="6" hidden="1">表Ⅲ・7!$B$5:$AA$87</definedName>
    <definedName name="_xlnm._FilterDatabase" localSheetId="7" hidden="1">表Ⅲ・8!$B$5:$Z$89</definedName>
    <definedName name="_xlnm._FilterDatabase" localSheetId="16" hidden="1">表Ⅵ・1!$B$6:$S$54</definedName>
    <definedName name="_xlnm._FilterDatabase" localSheetId="18" hidden="1">表Ⅵ・2・３・４!$B$11:$M$92</definedName>
    <definedName name="_xlnm._FilterDatabase" localSheetId="17" hidden="1">'表Ⅵ2 (2)'!$B$11:$M$92</definedName>
    <definedName name="_xlnm._FilterDatabase" localSheetId="12" hidden="1">表V・1!$B$6:$Q$54</definedName>
    <definedName name="_xlnm._FilterDatabase" localSheetId="13" hidden="1">表V・2!$B$9:$U$90</definedName>
    <definedName name="_xlnm._FilterDatabase" localSheetId="14" hidden="1">'表V2 (2)'!$B$9:$U$90</definedName>
    <definedName name="OLE_LINK7" localSheetId="11">×表Ⅱ・4!#REF!</definedName>
    <definedName name="_xlnm.Print_Area" localSheetId="21">×00_全国25!$A$1:$Z$81</definedName>
    <definedName name="_xlnm.Print_Area" localSheetId="20">'旧分類　赤字要確認'!$A$1:$N$80</definedName>
    <definedName name="_xlnm.Print_Area" localSheetId="9">表Ⅲ・1!$B$6:$J$59</definedName>
    <definedName name="_xlnm.Print_Area" localSheetId="1">表Ⅲ・2!$B$3:$G$87</definedName>
    <definedName name="_xlnm.Print_Area" localSheetId="2">表Ⅲ・3!$B$3:$F$24</definedName>
    <definedName name="_xlnm.Print_Area" localSheetId="3">表Ⅲ・4!$B$3:$F$13</definedName>
    <definedName name="_xlnm.Print_Area" localSheetId="4">表Ⅲ・5!$A$3:$Z$88</definedName>
    <definedName name="_xlnm.Print_Area" localSheetId="5">表Ⅲ・6!$C$3:$X$53</definedName>
    <definedName name="_xlnm.Print_Area" localSheetId="6">表Ⅲ・7!$B$3:$AA$86</definedName>
    <definedName name="_xlnm.Print_Area" localSheetId="7">表Ⅲ・8!$B$3:$Z$87</definedName>
    <definedName name="_xlnm.Print_Area" localSheetId="8">表Ⅲ・9!$B$2:$L$46</definedName>
    <definedName name="_xlnm.Print_Area" localSheetId="16">表Ⅵ・1!$B$6:$J$59</definedName>
    <definedName name="_xlnm.Print_Area" localSheetId="19">表Ⅵ・５・６・７!$A$1:$O$146</definedName>
    <definedName name="_xlnm.Print_Area" localSheetId="12">表V・1!$B$6:$H$59</definedName>
    <definedName name="_xlnm.Print_Area" localSheetId="15">表V・3!$A$1:$O$50</definedName>
    <definedName name="_xlnm.Print_Titles" localSheetId="21">×00_全国25!#REF!</definedName>
    <definedName name="_xlnm.Print_Titles" localSheetId="4">表Ⅲ・5!$A:$B</definedName>
    <definedName name="_xlnm.Print_Titles" localSheetId="18">表Ⅵ・2・３・４!$9:$10</definedName>
    <definedName name="_xlnm.Print_Titles" localSheetId="19">表Ⅵ・５・６・７!$7:$7</definedName>
    <definedName name="_xlnm.Print_Titles" localSheetId="17">'表Ⅵ2 (2)'!$9:$10</definedName>
    <definedName name="_xlnm.Print_Titles" localSheetId="13">表V・2!$7:$8</definedName>
    <definedName name="_xlnm.Print_Titles" localSheetId="15">表V・3!$7:$7</definedName>
    <definedName name="_xlnm.Print_Titles" localSheetId="14">'表V2 (2)'!$7:$8</definedName>
    <definedName name="RZK_DD" localSheetId="4">#REF!</definedName>
    <definedName name="RZK_DD" localSheetId="7">#REF!</definedName>
    <definedName name="RZK_DD" localSheetId="8">#REF!</definedName>
    <definedName name="RZK_DD">#REF!</definedName>
    <definedName name="RZK_TTL" localSheetId="4">#REF!</definedName>
    <definedName name="RZK_TTL" localSheetId="7">#REF!</definedName>
    <definedName name="RZK_TTL" localSheetId="8">#REF!</definedName>
    <definedName name="RZK_TTL">#REF!</definedName>
    <definedName name="san" localSheetId="7">#REF!</definedName>
    <definedName name="san" localSheetId="8">#REF!</definedName>
    <definedName name="san">#REF!</definedName>
    <definedName name="デ１">[1]デフレータ!#REF!</definedName>
    <definedName name="デフレータ" localSheetId="4">[1]デフレータ!#REF!</definedName>
    <definedName name="デフレータ" localSheetId="7">[1]デフレータ!#REF!</definedName>
    <definedName name="デフレータ" localSheetId="8">[1]デフレータ!#REF!</definedName>
    <definedName name="デフレータ">[1]デフレータ!#REF!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184" i="42" l="1"/>
  <c r="AF184" i="42"/>
  <c r="AB184" i="42"/>
  <c r="X184" i="42"/>
  <c r="T184" i="42"/>
  <c r="G184" i="42"/>
  <c r="M93" i="42"/>
  <c r="L93" i="42"/>
  <c r="I93" i="42"/>
  <c r="H93" i="42"/>
  <c r="F93" i="42"/>
  <c r="G93" i="42"/>
  <c r="P91" i="27" l="1"/>
  <c r="L91" i="27"/>
  <c r="H91" i="27"/>
  <c r="AJ184" i="42" l="1"/>
  <c r="F184" i="42"/>
  <c r="R184" i="42" l="1"/>
  <c r="S57" i="41" l="1"/>
  <c r="R56" i="41"/>
  <c r="R55" i="41"/>
  <c r="P56" i="26"/>
  <c r="P55" i="26"/>
  <c r="R57" i="4"/>
  <c r="R56" i="4"/>
  <c r="R55" i="4"/>
  <c r="Q56" i="4"/>
  <c r="Q55" i="4"/>
  <c r="Q57" i="4" s="1"/>
  <c r="P55" i="4"/>
  <c r="R57" i="41" l="1"/>
  <c r="P57" i="26"/>
  <c r="P22" i="24" l="1"/>
  <c r="P8" i="24" l="1"/>
  <c r="C6" i="24" s="1"/>
  <c r="W184" i="42" l="1"/>
  <c r="AM184" i="42"/>
  <c r="S184" i="42"/>
  <c r="Y27" i="24" l="1"/>
  <c r="X27" i="24"/>
  <c r="W27" i="24"/>
  <c r="V27" i="24"/>
  <c r="U27" i="24"/>
  <c r="T27" i="24"/>
  <c r="S27" i="24"/>
  <c r="R27" i="24"/>
  <c r="Q27" i="24"/>
  <c r="P27" i="24"/>
  <c r="Y26" i="24"/>
  <c r="X26" i="24"/>
  <c r="W26" i="24"/>
  <c r="V26" i="24"/>
  <c r="U26" i="24"/>
  <c r="T26" i="24"/>
  <c r="S26" i="24"/>
  <c r="R26" i="24"/>
  <c r="Q26" i="24"/>
  <c r="P26" i="24"/>
  <c r="Y25" i="24"/>
  <c r="X25" i="24"/>
  <c r="W25" i="24"/>
  <c r="V25" i="24"/>
  <c r="U25" i="24"/>
  <c r="T25" i="24"/>
  <c r="S25" i="24"/>
  <c r="R25" i="24"/>
  <c r="Q25" i="24"/>
  <c r="P25" i="24"/>
  <c r="Y24" i="24"/>
  <c r="X24" i="24"/>
  <c r="W24" i="24"/>
  <c r="V24" i="24"/>
  <c r="U24" i="24"/>
  <c r="T24" i="24"/>
  <c r="S24" i="24"/>
  <c r="R24" i="24"/>
  <c r="Q24" i="24"/>
  <c r="P24" i="24"/>
  <c r="Y23" i="24"/>
  <c r="X23" i="24"/>
  <c r="W23" i="24"/>
  <c r="V23" i="24"/>
  <c r="U23" i="24"/>
  <c r="T23" i="24"/>
  <c r="S23" i="24"/>
  <c r="R23" i="24"/>
  <c r="Q23" i="24"/>
  <c r="P23" i="24"/>
  <c r="Y22" i="24"/>
  <c r="X22" i="24"/>
  <c r="W22" i="24"/>
  <c r="V22" i="24"/>
  <c r="U22" i="24"/>
  <c r="T22" i="24"/>
  <c r="S22" i="24"/>
  <c r="R22" i="24"/>
  <c r="Q22" i="24"/>
  <c r="Y21" i="24"/>
  <c r="X21" i="24"/>
  <c r="W21" i="24"/>
  <c r="V21" i="24"/>
  <c r="U21" i="24"/>
  <c r="T21" i="24"/>
  <c r="S21" i="24"/>
  <c r="R21" i="24"/>
  <c r="Q21" i="24"/>
  <c r="P21" i="24"/>
  <c r="Y20" i="24"/>
  <c r="X20" i="24"/>
  <c r="W20" i="24"/>
  <c r="V20" i="24"/>
  <c r="U20" i="24"/>
  <c r="T20" i="24"/>
  <c r="S20" i="24"/>
  <c r="R20" i="24"/>
  <c r="Q20" i="24"/>
  <c r="P20" i="24"/>
  <c r="Y19" i="24"/>
  <c r="X19" i="24"/>
  <c r="W19" i="24"/>
  <c r="V19" i="24"/>
  <c r="U19" i="24"/>
  <c r="T19" i="24"/>
  <c r="S19" i="24"/>
  <c r="R19" i="24"/>
  <c r="Q19" i="24"/>
  <c r="P19" i="24"/>
  <c r="Y18" i="24"/>
  <c r="X18" i="24"/>
  <c r="W18" i="24"/>
  <c r="V18" i="24"/>
  <c r="U18" i="24"/>
  <c r="T18" i="24"/>
  <c r="S18" i="24"/>
  <c r="R18" i="24"/>
  <c r="Q18" i="24"/>
  <c r="P18" i="24"/>
  <c r="Y17" i="24"/>
  <c r="X17" i="24"/>
  <c r="W17" i="24"/>
  <c r="V17" i="24"/>
  <c r="U17" i="24"/>
  <c r="T17" i="24"/>
  <c r="S17" i="24"/>
  <c r="R17" i="24"/>
  <c r="Q17" i="24"/>
  <c r="P17" i="24"/>
  <c r="Y16" i="24"/>
  <c r="X16" i="24"/>
  <c r="W16" i="24"/>
  <c r="V16" i="24"/>
  <c r="U16" i="24"/>
  <c r="T16" i="24"/>
  <c r="S16" i="24"/>
  <c r="R16" i="24"/>
  <c r="Q16" i="24"/>
  <c r="P16" i="24"/>
  <c r="Y15" i="24"/>
  <c r="X15" i="24"/>
  <c r="W15" i="24"/>
  <c r="V15" i="24"/>
  <c r="U15" i="24"/>
  <c r="T15" i="24"/>
  <c r="S15" i="24"/>
  <c r="R15" i="24"/>
  <c r="Q15" i="24"/>
  <c r="P15" i="24"/>
  <c r="Y14" i="24"/>
  <c r="X14" i="24"/>
  <c r="W14" i="24"/>
  <c r="V14" i="24"/>
  <c r="U14" i="24"/>
  <c r="T14" i="24"/>
  <c r="S14" i="24"/>
  <c r="R14" i="24"/>
  <c r="Q14" i="24"/>
  <c r="P14" i="24"/>
  <c r="Y13" i="24"/>
  <c r="X13" i="24"/>
  <c r="W13" i="24"/>
  <c r="V13" i="24"/>
  <c r="U13" i="24"/>
  <c r="T13" i="24"/>
  <c r="S13" i="24"/>
  <c r="R13" i="24"/>
  <c r="Q13" i="24"/>
  <c r="P13" i="24"/>
  <c r="Y12" i="24"/>
  <c r="X12" i="24"/>
  <c r="W12" i="24"/>
  <c r="V12" i="24"/>
  <c r="U12" i="24"/>
  <c r="T12" i="24"/>
  <c r="S12" i="24"/>
  <c r="R12" i="24"/>
  <c r="Q12" i="24"/>
  <c r="P12" i="24"/>
  <c r="Y11" i="24"/>
  <c r="X11" i="24"/>
  <c r="W11" i="24"/>
  <c r="V11" i="24"/>
  <c r="U11" i="24"/>
  <c r="T11" i="24"/>
  <c r="S11" i="24"/>
  <c r="R11" i="24"/>
  <c r="Q11" i="24"/>
  <c r="P11" i="24"/>
  <c r="Y10" i="24"/>
  <c r="X10" i="24"/>
  <c r="W10" i="24"/>
  <c r="V10" i="24"/>
  <c r="U10" i="24"/>
  <c r="T10" i="24"/>
  <c r="S10" i="24"/>
  <c r="R10" i="24"/>
  <c r="Q10" i="24"/>
  <c r="P10" i="24"/>
  <c r="Y9" i="24"/>
  <c r="X9" i="24"/>
  <c r="W9" i="24"/>
  <c r="V9" i="24"/>
  <c r="U9" i="24"/>
  <c r="T9" i="24"/>
  <c r="S9" i="24"/>
  <c r="R9" i="24"/>
  <c r="Q9" i="24"/>
  <c r="P9" i="24"/>
  <c r="Y8" i="24"/>
  <c r="X8" i="24"/>
  <c r="W8" i="24"/>
  <c r="V8" i="24"/>
  <c r="U8" i="24"/>
  <c r="T8" i="24"/>
  <c r="S8" i="24"/>
  <c r="R8" i="24"/>
  <c r="Q8" i="24"/>
  <c r="Q56" i="41" l="1"/>
  <c r="Q55" i="41"/>
  <c r="Q57" i="41" s="1"/>
  <c r="O56" i="26"/>
  <c r="O55" i="26"/>
  <c r="O57" i="26" s="1"/>
  <c r="P56" i="4"/>
  <c r="P57" i="4" l="1"/>
  <c r="K93" i="42"/>
  <c r="AA184" i="42" l="1"/>
  <c r="AH184" i="42"/>
  <c r="AL184" i="42"/>
  <c r="AI184" i="42"/>
  <c r="AE184" i="42"/>
  <c r="AD184" i="42"/>
  <c r="Z184" i="42"/>
  <c r="V184" i="42"/>
  <c r="S189" i="42" l="1"/>
  <c r="D55" i="4" l="1"/>
  <c r="D56" i="4"/>
  <c r="S92" i="48"/>
  <c r="O92" i="48"/>
  <c r="K92" i="48"/>
  <c r="G92" i="48"/>
  <c r="S187" i="47"/>
  <c r="S188" i="47" s="1"/>
  <c r="AM185" i="47"/>
  <c r="AE185" i="47"/>
  <c r="AA185" i="47"/>
  <c r="S185" i="47"/>
  <c r="AO183" i="47"/>
  <c r="AM183" i="47"/>
  <c r="AL183" i="47"/>
  <c r="AI183" i="47"/>
  <c r="AI185" i="47" s="1"/>
  <c r="AH183" i="47"/>
  <c r="AK183" i="47" s="1"/>
  <c r="AG183" i="47"/>
  <c r="AE183" i="47"/>
  <c r="AD183" i="47"/>
  <c r="AA183" i="47"/>
  <c r="Z183" i="47"/>
  <c r="AC183" i="47" s="1"/>
  <c r="Y183" i="47"/>
  <c r="W183" i="47"/>
  <c r="W185" i="47" s="1"/>
  <c r="V183" i="47"/>
  <c r="S183" i="47"/>
  <c r="R183" i="47"/>
  <c r="U183" i="47" s="1"/>
  <c r="F183" i="47"/>
  <c r="K94" i="47"/>
  <c r="G94" i="47"/>
  <c r="L93" i="47"/>
  <c r="J93" i="47"/>
  <c r="H93" i="47"/>
  <c r="F93" i="47"/>
  <c r="D57" i="4" l="1"/>
  <c r="P56" i="41"/>
  <c r="P55" i="41"/>
  <c r="P57" i="41" s="1"/>
  <c r="O56" i="4" l="1"/>
  <c r="O55" i="4"/>
  <c r="O57" i="4" l="1"/>
  <c r="N56" i="26" l="1"/>
  <c r="N55" i="26"/>
  <c r="N57" i="26" l="1"/>
  <c r="Y184" i="42"/>
  <c r="J93" i="42"/>
  <c r="AO184" i="42" l="1"/>
  <c r="AK184" i="42"/>
  <c r="AG184" i="42"/>
  <c r="S190" i="42"/>
  <c r="U184" i="42"/>
  <c r="AC184" i="42"/>
  <c r="S56" i="41" l="1"/>
  <c r="O56" i="41"/>
  <c r="N56" i="41"/>
  <c r="M56" i="41"/>
  <c r="L56" i="41"/>
  <c r="K56" i="41"/>
  <c r="J56" i="41"/>
  <c r="I56" i="41"/>
  <c r="H56" i="41"/>
  <c r="G56" i="41"/>
  <c r="F56" i="41"/>
  <c r="E56" i="41"/>
  <c r="S55" i="41"/>
  <c r="O55" i="41"/>
  <c r="N55" i="41"/>
  <c r="M55" i="41"/>
  <c r="L55" i="41"/>
  <c r="K55" i="41"/>
  <c r="K57" i="41" s="1"/>
  <c r="J55" i="41"/>
  <c r="I55" i="41"/>
  <c r="H55" i="41"/>
  <c r="G55" i="41"/>
  <c r="F55" i="41"/>
  <c r="E55" i="41"/>
  <c r="E57" i="41" s="1"/>
  <c r="I57" i="41" l="1"/>
  <c r="G57" i="41"/>
  <c r="L57" i="41"/>
  <c r="H57" i="41"/>
  <c r="M57" i="41"/>
  <c r="F57" i="41"/>
  <c r="N57" i="41"/>
  <c r="O57" i="41"/>
  <c r="J57" i="41"/>
  <c r="M56" i="26" l="1"/>
  <c r="M55" i="26"/>
  <c r="M57" i="26" l="1"/>
  <c r="N56" i="4" l="1"/>
  <c r="N55" i="4"/>
  <c r="N57" i="4" l="1"/>
  <c r="S95" i="27" l="1"/>
  <c r="O95" i="27"/>
  <c r="K95" i="27"/>
  <c r="G95" i="27"/>
  <c r="D44" i="24" l="1"/>
  <c r="L56" i="26" l="1"/>
  <c r="L55" i="26"/>
  <c r="M56" i="4"/>
  <c r="M55" i="4"/>
  <c r="L55" i="4"/>
  <c r="L57" i="26" l="1"/>
  <c r="M57" i="4"/>
  <c r="AI46" i="24"/>
  <c r="AP46" i="24"/>
  <c r="AO46" i="24"/>
  <c r="AN46" i="24"/>
  <c r="AM46" i="24"/>
  <c r="AL46" i="24"/>
  <c r="AK46" i="24"/>
  <c r="AJ46" i="24"/>
  <c r="AH46" i="24"/>
  <c r="AP44" i="24"/>
  <c r="AO44" i="24"/>
  <c r="AN44" i="24"/>
  <c r="AM44" i="24"/>
  <c r="AL44" i="24"/>
  <c r="AK44" i="24"/>
  <c r="AJ44" i="24"/>
  <c r="AI44" i="24"/>
  <c r="AH44" i="24"/>
  <c r="AP42" i="24"/>
  <c r="AO42" i="24"/>
  <c r="AN42" i="24"/>
  <c r="AM42" i="24"/>
  <c r="AL42" i="24"/>
  <c r="AK42" i="24"/>
  <c r="AJ42" i="24"/>
  <c r="AI42" i="24"/>
  <c r="AH42" i="24"/>
  <c r="AP40" i="24"/>
  <c r="AO40" i="24"/>
  <c r="AN40" i="24"/>
  <c r="AM40" i="24"/>
  <c r="AL40" i="24"/>
  <c r="AK40" i="24"/>
  <c r="AJ40" i="24"/>
  <c r="AI40" i="24"/>
  <c r="AH40" i="24"/>
  <c r="AP38" i="24"/>
  <c r="AO38" i="24"/>
  <c r="AN38" i="24"/>
  <c r="AM38" i="24"/>
  <c r="AL38" i="24"/>
  <c r="AK38" i="24"/>
  <c r="AJ38" i="24"/>
  <c r="AI38" i="24"/>
  <c r="AH38" i="24"/>
  <c r="AP36" i="24"/>
  <c r="AO36" i="24"/>
  <c r="AN36" i="24"/>
  <c r="AM36" i="24"/>
  <c r="AL36" i="24"/>
  <c r="AK36" i="24"/>
  <c r="AJ36" i="24"/>
  <c r="AI36" i="24"/>
  <c r="AH36" i="24"/>
  <c r="AP34" i="24"/>
  <c r="AO34" i="24"/>
  <c r="AN34" i="24"/>
  <c r="AM34" i="24"/>
  <c r="AL34" i="24"/>
  <c r="AK34" i="24"/>
  <c r="AJ34" i="24"/>
  <c r="AI34" i="24"/>
  <c r="AH34" i="24"/>
  <c r="AP32" i="24"/>
  <c r="AO32" i="24"/>
  <c r="AN32" i="24"/>
  <c r="AM32" i="24"/>
  <c r="AL32" i="24"/>
  <c r="AK32" i="24"/>
  <c r="AJ32" i="24"/>
  <c r="AI32" i="24"/>
  <c r="AH32" i="24"/>
  <c r="AP30" i="24"/>
  <c r="AO30" i="24"/>
  <c r="AN30" i="24"/>
  <c r="AM30" i="24"/>
  <c r="AL30" i="24"/>
  <c r="AK30" i="24"/>
  <c r="AJ30" i="24"/>
  <c r="AI30" i="24"/>
  <c r="AH30" i="24"/>
  <c r="AP28" i="24"/>
  <c r="AO28" i="24"/>
  <c r="AN28" i="24"/>
  <c r="AM28" i="24"/>
  <c r="AL28" i="24"/>
  <c r="AK28" i="24"/>
  <c r="AJ28" i="24"/>
  <c r="AI28" i="24"/>
  <c r="AH28" i="24"/>
  <c r="AP26" i="24"/>
  <c r="AO26" i="24"/>
  <c r="AN26" i="24"/>
  <c r="AM26" i="24"/>
  <c r="AL26" i="24"/>
  <c r="AK26" i="24"/>
  <c r="AJ26" i="24"/>
  <c r="AI26" i="24"/>
  <c r="AH26" i="24"/>
  <c r="AP24" i="24"/>
  <c r="AO24" i="24"/>
  <c r="AN24" i="24"/>
  <c r="AM24" i="24"/>
  <c r="AL24" i="24"/>
  <c r="AK24" i="24"/>
  <c r="AJ24" i="24"/>
  <c r="AI24" i="24"/>
  <c r="AH24" i="24"/>
  <c r="AP22" i="24"/>
  <c r="AO22" i="24"/>
  <c r="AN22" i="24"/>
  <c r="AM22" i="24"/>
  <c r="AL22" i="24"/>
  <c r="AK22" i="24"/>
  <c r="AJ22" i="24"/>
  <c r="AI22" i="24"/>
  <c r="AH22" i="24"/>
  <c r="AP20" i="24"/>
  <c r="AO20" i="24"/>
  <c r="AN20" i="24"/>
  <c r="AM20" i="24"/>
  <c r="AL20" i="24"/>
  <c r="AK20" i="24"/>
  <c r="AJ20" i="24"/>
  <c r="AI20" i="24"/>
  <c r="AH20" i="24"/>
  <c r="AP18" i="24"/>
  <c r="AO18" i="24"/>
  <c r="AN18" i="24"/>
  <c r="AM18" i="24"/>
  <c r="AL18" i="24"/>
  <c r="AK18" i="24"/>
  <c r="AJ18" i="24"/>
  <c r="AI18" i="24"/>
  <c r="AH18" i="24"/>
  <c r="AP14" i="24"/>
  <c r="AO14" i="24"/>
  <c r="AN14" i="24"/>
  <c r="AM14" i="24"/>
  <c r="AL14" i="24"/>
  <c r="AK14" i="24"/>
  <c r="AJ14" i="24"/>
  <c r="AI14" i="24"/>
  <c r="AH14" i="24"/>
  <c r="AP12" i="24"/>
  <c r="AO12" i="24"/>
  <c r="AN12" i="24"/>
  <c r="AM12" i="24"/>
  <c r="AL12" i="24"/>
  <c r="AK12" i="24"/>
  <c r="AJ12" i="24"/>
  <c r="AI12" i="24"/>
  <c r="AH12" i="24"/>
  <c r="AP10" i="24"/>
  <c r="AO10" i="24"/>
  <c r="AN10" i="24"/>
  <c r="AM10" i="24"/>
  <c r="AL10" i="24"/>
  <c r="AK10" i="24"/>
  <c r="AJ10" i="24"/>
  <c r="AI10" i="24"/>
  <c r="AH10" i="24"/>
  <c r="AP8" i="24"/>
  <c r="AO8" i="24"/>
  <c r="AN8" i="24"/>
  <c r="AM8" i="24"/>
  <c r="AL8" i="24"/>
  <c r="AK8" i="24"/>
  <c r="AJ8" i="24"/>
  <c r="AI8" i="24"/>
  <c r="AH8" i="24"/>
  <c r="AP16" i="24"/>
  <c r="AO16" i="24"/>
  <c r="AN16" i="24"/>
  <c r="AM16" i="24"/>
  <c r="AL16" i="24"/>
  <c r="AK16" i="24"/>
  <c r="AJ16" i="24"/>
  <c r="AI16" i="24"/>
  <c r="AH16" i="24"/>
  <c r="C10" i="24" l="1"/>
  <c r="K56" i="26" l="1"/>
  <c r="K55" i="26"/>
  <c r="Q56" i="26"/>
  <c r="J56" i="26"/>
  <c r="I56" i="26"/>
  <c r="H56" i="26"/>
  <c r="G56" i="26"/>
  <c r="F56" i="26"/>
  <c r="E56" i="26"/>
  <c r="D56" i="26"/>
  <c r="Q55" i="26"/>
  <c r="J55" i="26"/>
  <c r="I55" i="26"/>
  <c r="H55" i="26"/>
  <c r="G55" i="26"/>
  <c r="G57" i="26" s="1"/>
  <c r="F55" i="26"/>
  <c r="E55" i="26"/>
  <c r="D55" i="26"/>
  <c r="J57" i="26" l="1"/>
  <c r="D57" i="26"/>
  <c r="H57" i="26"/>
  <c r="Q57" i="26"/>
  <c r="F57" i="26"/>
  <c r="I57" i="26"/>
  <c r="E57" i="26"/>
  <c r="K57" i="26"/>
  <c r="L56" i="4"/>
  <c r="L57" i="4" l="1"/>
  <c r="L51" i="24" l="1"/>
  <c r="K51" i="24"/>
  <c r="J51" i="24"/>
  <c r="I51" i="24"/>
  <c r="H51" i="24"/>
  <c r="G51" i="24"/>
  <c r="F51" i="24"/>
  <c r="E51" i="24"/>
  <c r="D51" i="24"/>
  <c r="K55" i="4" l="1"/>
  <c r="K56" i="4"/>
  <c r="J56" i="4"/>
  <c r="I56" i="4"/>
  <c r="I55" i="4"/>
  <c r="K57" i="4" l="1"/>
  <c r="Y79" i="36" l="1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Y59" i="36"/>
  <c r="X59" i="36"/>
  <c r="W59" i="36"/>
  <c r="V59" i="36"/>
  <c r="U59" i="36"/>
  <c r="T59" i="36"/>
  <c r="S59" i="36"/>
  <c r="R59" i="36"/>
  <c r="Q59" i="36"/>
  <c r="P59" i="36"/>
  <c r="O59" i="36"/>
  <c r="N59" i="36"/>
  <c r="M59" i="36"/>
  <c r="L59" i="36"/>
  <c r="K59" i="36"/>
  <c r="J59" i="36"/>
  <c r="I59" i="36"/>
  <c r="H59" i="36"/>
  <c r="G59" i="36"/>
  <c r="F59" i="36"/>
  <c r="Y58" i="36"/>
  <c r="X58" i="36"/>
  <c r="W58" i="36"/>
  <c r="V58" i="36"/>
  <c r="U58" i="36"/>
  <c r="T58" i="36"/>
  <c r="S58" i="36"/>
  <c r="R58" i="36"/>
  <c r="Q58" i="36"/>
  <c r="P58" i="36"/>
  <c r="O58" i="36"/>
  <c r="N58" i="36"/>
  <c r="M58" i="36"/>
  <c r="L58" i="36"/>
  <c r="K58" i="36"/>
  <c r="J58" i="36"/>
  <c r="I58" i="36"/>
  <c r="H58" i="36"/>
  <c r="G58" i="36"/>
  <c r="F58" i="36"/>
  <c r="Y57" i="36"/>
  <c r="X57" i="36"/>
  <c r="W57" i="36"/>
  <c r="V57" i="36"/>
  <c r="U57" i="36"/>
  <c r="T57" i="36"/>
  <c r="S57" i="36"/>
  <c r="R57" i="36"/>
  <c r="Q57" i="36"/>
  <c r="P57" i="36"/>
  <c r="O57" i="36"/>
  <c r="N57" i="36"/>
  <c r="M57" i="36"/>
  <c r="L57" i="36"/>
  <c r="K57" i="36"/>
  <c r="J57" i="36"/>
  <c r="I57" i="36"/>
  <c r="H57" i="36"/>
  <c r="G57" i="36"/>
  <c r="F57" i="36"/>
  <c r="Y56" i="36"/>
  <c r="X56" i="36"/>
  <c r="W56" i="36"/>
  <c r="V56" i="36"/>
  <c r="U56" i="36"/>
  <c r="T56" i="36"/>
  <c r="S56" i="36"/>
  <c r="R56" i="36"/>
  <c r="Q56" i="36"/>
  <c r="P56" i="36"/>
  <c r="O56" i="36"/>
  <c r="N56" i="36"/>
  <c r="M56" i="36"/>
  <c r="L56" i="36"/>
  <c r="K56" i="36"/>
  <c r="J56" i="36"/>
  <c r="I56" i="36"/>
  <c r="H56" i="36"/>
  <c r="G56" i="36"/>
  <c r="F56" i="36"/>
  <c r="Y55" i="36"/>
  <c r="X55" i="36"/>
  <c r="W55" i="36"/>
  <c r="V55" i="36"/>
  <c r="U55" i="36"/>
  <c r="T55" i="36"/>
  <c r="S55" i="36"/>
  <c r="R55" i="36"/>
  <c r="Q55" i="36"/>
  <c r="P55" i="36"/>
  <c r="O55" i="36"/>
  <c r="N55" i="36"/>
  <c r="M55" i="36"/>
  <c r="L55" i="36"/>
  <c r="K55" i="36"/>
  <c r="J55" i="36"/>
  <c r="I55" i="36"/>
  <c r="H55" i="36"/>
  <c r="G55" i="36"/>
  <c r="F55" i="36"/>
  <c r="Y54" i="36"/>
  <c r="X54" i="36"/>
  <c r="W54" i="36"/>
  <c r="V54" i="36"/>
  <c r="U54" i="36"/>
  <c r="T54" i="36"/>
  <c r="S54" i="36"/>
  <c r="R54" i="36"/>
  <c r="Q54" i="36"/>
  <c r="P54" i="36"/>
  <c r="O54" i="36"/>
  <c r="N54" i="36"/>
  <c r="M54" i="36"/>
  <c r="L54" i="36"/>
  <c r="K54" i="36"/>
  <c r="J54" i="36"/>
  <c r="I54" i="36"/>
  <c r="H54" i="36"/>
  <c r="G54" i="36"/>
  <c r="F54" i="36"/>
  <c r="Y53" i="36"/>
  <c r="X53" i="36"/>
  <c r="W53" i="36"/>
  <c r="V53" i="36"/>
  <c r="U53" i="36"/>
  <c r="T53" i="36"/>
  <c r="S53" i="36"/>
  <c r="R53" i="36"/>
  <c r="Q53" i="36"/>
  <c r="P53" i="36"/>
  <c r="O53" i="36"/>
  <c r="N53" i="36"/>
  <c r="M53" i="36"/>
  <c r="L53" i="36"/>
  <c r="K53" i="36"/>
  <c r="J53" i="36"/>
  <c r="I53" i="36"/>
  <c r="H53" i="36"/>
  <c r="G53" i="36"/>
  <c r="F53" i="36"/>
  <c r="Y52" i="36"/>
  <c r="X52" i="36"/>
  <c r="W52" i="36"/>
  <c r="V52" i="36"/>
  <c r="U52" i="36"/>
  <c r="T52" i="36"/>
  <c r="S52" i="36"/>
  <c r="R52" i="36"/>
  <c r="Q52" i="36"/>
  <c r="P52" i="36"/>
  <c r="O52" i="36"/>
  <c r="N52" i="36"/>
  <c r="M52" i="36"/>
  <c r="L52" i="36"/>
  <c r="K52" i="36"/>
  <c r="J52" i="36"/>
  <c r="I52" i="36"/>
  <c r="H52" i="36"/>
  <c r="G52" i="36"/>
  <c r="F52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Y50" i="36"/>
  <c r="X50" i="36"/>
  <c r="W50" i="36"/>
  <c r="V50" i="36"/>
  <c r="U50" i="36"/>
  <c r="T50" i="36"/>
  <c r="S50" i="36"/>
  <c r="R50" i="36"/>
  <c r="Q50" i="36"/>
  <c r="P50" i="36"/>
  <c r="O50" i="36"/>
  <c r="N50" i="36"/>
  <c r="M50" i="36"/>
  <c r="L50" i="36"/>
  <c r="K50" i="36"/>
  <c r="J50" i="36"/>
  <c r="I50" i="36"/>
  <c r="H50" i="36"/>
  <c r="G50" i="36"/>
  <c r="F50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G49" i="36"/>
  <c r="F49" i="36"/>
  <c r="Y48" i="36"/>
  <c r="X48" i="36"/>
  <c r="W48" i="36"/>
  <c r="V48" i="36"/>
  <c r="U48" i="36"/>
  <c r="T48" i="36"/>
  <c r="S48" i="36"/>
  <c r="R48" i="36"/>
  <c r="Q48" i="36"/>
  <c r="P48" i="36"/>
  <c r="O48" i="36"/>
  <c r="N48" i="36"/>
  <c r="M48" i="36"/>
  <c r="L48" i="36"/>
  <c r="K48" i="36"/>
  <c r="J48" i="36"/>
  <c r="I48" i="36"/>
  <c r="H48" i="36"/>
  <c r="G48" i="36"/>
  <c r="F48" i="36"/>
  <c r="Y47" i="36"/>
  <c r="X47" i="36"/>
  <c r="W47" i="36"/>
  <c r="V47" i="36"/>
  <c r="U47" i="36"/>
  <c r="T47" i="36"/>
  <c r="S47" i="36"/>
  <c r="R47" i="36"/>
  <c r="Q47" i="36"/>
  <c r="P47" i="36"/>
  <c r="O47" i="36"/>
  <c r="N47" i="36"/>
  <c r="M47" i="36"/>
  <c r="L47" i="36"/>
  <c r="K47" i="36"/>
  <c r="J47" i="36"/>
  <c r="I47" i="36"/>
  <c r="H47" i="36"/>
  <c r="G47" i="36"/>
  <c r="F47" i="36"/>
  <c r="Y46" i="36"/>
  <c r="X46" i="36"/>
  <c r="W46" i="36"/>
  <c r="V46" i="36"/>
  <c r="U46" i="36"/>
  <c r="T46" i="36"/>
  <c r="S46" i="36"/>
  <c r="R46" i="36"/>
  <c r="Q46" i="36"/>
  <c r="P46" i="36"/>
  <c r="O46" i="36"/>
  <c r="N46" i="36"/>
  <c r="M46" i="36"/>
  <c r="L46" i="36"/>
  <c r="K46" i="36"/>
  <c r="J46" i="36"/>
  <c r="I46" i="36"/>
  <c r="H46" i="36"/>
  <c r="G46" i="36"/>
  <c r="F46" i="36"/>
  <c r="Y45" i="36"/>
  <c r="X45" i="36"/>
  <c r="W45" i="36"/>
  <c r="V45" i="36"/>
  <c r="U45" i="36"/>
  <c r="T45" i="36"/>
  <c r="S45" i="36"/>
  <c r="R45" i="36"/>
  <c r="Q45" i="36"/>
  <c r="P45" i="36"/>
  <c r="O45" i="36"/>
  <c r="N45" i="36"/>
  <c r="M45" i="36"/>
  <c r="L45" i="36"/>
  <c r="K45" i="36"/>
  <c r="J45" i="36"/>
  <c r="I45" i="36"/>
  <c r="H45" i="36"/>
  <c r="G45" i="36"/>
  <c r="F45" i="36"/>
  <c r="Y44" i="36"/>
  <c r="X44" i="36"/>
  <c r="W44" i="36"/>
  <c r="V44" i="36"/>
  <c r="U44" i="36"/>
  <c r="T44" i="36"/>
  <c r="S44" i="36"/>
  <c r="R44" i="36"/>
  <c r="Q44" i="36"/>
  <c r="P44" i="36"/>
  <c r="O44" i="36"/>
  <c r="N44" i="36"/>
  <c r="M44" i="36"/>
  <c r="L44" i="36"/>
  <c r="K44" i="36"/>
  <c r="J44" i="36"/>
  <c r="I44" i="36"/>
  <c r="H44" i="36"/>
  <c r="G44" i="36"/>
  <c r="F44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G43" i="36"/>
  <c r="F43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F42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G41" i="36"/>
  <c r="F41" i="36"/>
  <c r="Y40" i="36"/>
  <c r="X40" i="36"/>
  <c r="W40" i="36"/>
  <c r="V40" i="36"/>
  <c r="U40" i="36"/>
  <c r="T40" i="36"/>
  <c r="S40" i="36"/>
  <c r="R40" i="36"/>
  <c r="Q40" i="36"/>
  <c r="P40" i="36"/>
  <c r="O40" i="36"/>
  <c r="N40" i="36"/>
  <c r="M40" i="36"/>
  <c r="L40" i="36"/>
  <c r="K40" i="36"/>
  <c r="J40" i="36"/>
  <c r="I40" i="36"/>
  <c r="H40" i="36"/>
  <c r="G40" i="36"/>
  <c r="F40" i="36"/>
  <c r="Y39" i="36"/>
  <c r="X39" i="36"/>
  <c r="W39" i="36"/>
  <c r="V39" i="36"/>
  <c r="U39" i="36"/>
  <c r="T39" i="36"/>
  <c r="S39" i="36"/>
  <c r="R39" i="36"/>
  <c r="Q39" i="36"/>
  <c r="P39" i="36"/>
  <c r="O39" i="36"/>
  <c r="N39" i="36"/>
  <c r="M39" i="36"/>
  <c r="L39" i="36"/>
  <c r="K39" i="36"/>
  <c r="J39" i="36"/>
  <c r="I39" i="36"/>
  <c r="H39" i="36"/>
  <c r="G39" i="36"/>
  <c r="F39" i="36"/>
  <c r="Y38" i="36"/>
  <c r="X38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Y37" i="36"/>
  <c r="X37" i="36"/>
  <c r="W37" i="36"/>
  <c r="V37" i="36"/>
  <c r="U37" i="36"/>
  <c r="T37" i="36"/>
  <c r="S37" i="36"/>
  <c r="R37" i="36"/>
  <c r="Q37" i="36"/>
  <c r="P37" i="36"/>
  <c r="O37" i="36"/>
  <c r="N37" i="36"/>
  <c r="M37" i="36"/>
  <c r="L37" i="36"/>
  <c r="K37" i="36"/>
  <c r="J37" i="36"/>
  <c r="I37" i="36"/>
  <c r="H37" i="36"/>
  <c r="G37" i="36"/>
  <c r="F37" i="36"/>
  <c r="Y36" i="36"/>
  <c r="X36" i="36"/>
  <c r="W36" i="36"/>
  <c r="V36" i="36"/>
  <c r="U36" i="36"/>
  <c r="T36" i="36"/>
  <c r="S36" i="36"/>
  <c r="R36" i="36"/>
  <c r="Q36" i="36"/>
  <c r="P36" i="36"/>
  <c r="O36" i="36"/>
  <c r="N36" i="36"/>
  <c r="M36" i="36"/>
  <c r="L36" i="36"/>
  <c r="K36" i="36"/>
  <c r="J36" i="36"/>
  <c r="I36" i="36"/>
  <c r="H36" i="36"/>
  <c r="G36" i="36"/>
  <c r="F36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G35" i="36"/>
  <c r="F35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G34" i="36"/>
  <c r="F34" i="36"/>
  <c r="Y33" i="36"/>
  <c r="X33" i="36"/>
  <c r="W33" i="36"/>
  <c r="V33" i="36"/>
  <c r="U33" i="36"/>
  <c r="T33" i="36"/>
  <c r="S33" i="36"/>
  <c r="R33" i="36"/>
  <c r="Q33" i="36"/>
  <c r="P33" i="36"/>
  <c r="O33" i="36"/>
  <c r="N33" i="36"/>
  <c r="M33" i="36"/>
  <c r="L33" i="36"/>
  <c r="K33" i="36"/>
  <c r="J33" i="36"/>
  <c r="I33" i="36"/>
  <c r="H33" i="36"/>
  <c r="G33" i="36"/>
  <c r="F33" i="36"/>
  <c r="Y32" i="36"/>
  <c r="X32" i="36"/>
  <c r="W32" i="36"/>
  <c r="V32" i="36"/>
  <c r="U32" i="36"/>
  <c r="T32" i="36"/>
  <c r="S32" i="36"/>
  <c r="R32" i="36"/>
  <c r="Q32" i="36"/>
  <c r="P32" i="36"/>
  <c r="O32" i="36"/>
  <c r="N32" i="36"/>
  <c r="M32" i="36"/>
  <c r="L32" i="36"/>
  <c r="K32" i="36"/>
  <c r="J32" i="36"/>
  <c r="I32" i="36"/>
  <c r="H32" i="36"/>
  <c r="G32" i="36"/>
  <c r="F32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Y30" i="36"/>
  <c r="X30" i="36"/>
  <c r="W30" i="36"/>
  <c r="V30" i="36"/>
  <c r="U30" i="36"/>
  <c r="T30" i="36"/>
  <c r="S30" i="36"/>
  <c r="R30" i="36"/>
  <c r="Q30" i="36"/>
  <c r="P30" i="36"/>
  <c r="O30" i="36"/>
  <c r="N30" i="36"/>
  <c r="M30" i="36"/>
  <c r="L30" i="36"/>
  <c r="K30" i="36"/>
  <c r="J30" i="36"/>
  <c r="I30" i="36"/>
  <c r="H30" i="36"/>
  <c r="G30" i="36"/>
  <c r="F30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G29" i="36"/>
  <c r="F29" i="36"/>
  <c r="Y28" i="36"/>
  <c r="X28" i="36"/>
  <c r="W28" i="36"/>
  <c r="V28" i="36"/>
  <c r="U28" i="36"/>
  <c r="T28" i="36"/>
  <c r="S28" i="36"/>
  <c r="R28" i="36"/>
  <c r="Q28" i="36"/>
  <c r="P28" i="36"/>
  <c r="O28" i="36"/>
  <c r="N28" i="36"/>
  <c r="M28" i="36"/>
  <c r="L28" i="36"/>
  <c r="K28" i="36"/>
  <c r="J28" i="36"/>
  <c r="I28" i="36"/>
  <c r="H28" i="36"/>
  <c r="G28" i="36"/>
  <c r="F28" i="36"/>
  <c r="Y27" i="36"/>
  <c r="X27" i="36"/>
  <c r="W27" i="36"/>
  <c r="V27" i="36"/>
  <c r="U27" i="36"/>
  <c r="T27" i="36"/>
  <c r="S27" i="36"/>
  <c r="R27" i="36"/>
  <c r="Q27" i="36"/>
  <c r="P27" i="36"/>
  <c r="O27" i="36"/>
  <c r="N27" i="36"/>
  <c r="M27" i="36"/>
  <c r="L27" i="36"/>
  <c r="K27" i="36"/>
  <c r="J27" i="36"/>
  <c r="I27" i="36"/>
  <c r="H27" i="36"/>
  <c r="G27" i="36"/>
  <c r="F27" i="36"/>
  <c r="Y26" i="36"/>
  <c r="X26" i="36"/>
  <c r="W26" i="36"/>
  <c r="V26" i="36"/>
  <c r="U26" i="36"/>
  <c r="T26" i="36"/>
  <c r="S26" i="36"/>
  <c r="R26" i="36"/>
  <c r="Q26" i="36"/>
  <c r="P26" i="36"/>
  <c r="O26" i="36"/>
  <c r="N26" i="36"/>
  <c r="M26" i="36"/>
  <c r="L26" i="36"/>
  <c r="K26" i="36"/>
  <c r="J26" i="36"/>
  <c r="I26" i="36"/>
  <c r="H26" i="36"/>
  <c r="G26" i="36"/>
  <c r="F26" i="36"/>
  <c r="Y25" i="36"/>
  <c r="X25" i="36"/>
  <c r="W25" i="36"/>
  <c r="V25" i="36"/>
  <c r="U25" i="36"/>
  <c r="T25" i="36"/>
  <c r="S25" i="36"/>
  <c r="R25" i="36"/>
  <c r="Q25" i="36"/>
  <c r="P25" i="36"/>
  <c r="O25" i="36"/>
  <c r="N25" i="36"/>
  <c r="M25" i="36"/>
  <c r="L25" i="36"/>
  <c r="K25" i="36"/>
  <c r="J25" i="36"/>
  <c r="I25" i="36"/>
  <c r="H25" i="36"/>
  <c r="G25" i="36"/>
  <c r="F25" i="36"/>
  <c r="Y24" i="36"/>
  <c r="X24" i="36"/>
  <c r="W24" i="36"/>
  <c r="V24" i="36"/>
  <c r="U24" i="36"/>
  <c r="T24" i="36"/>
  <c r="S24" i="36"/>
  <c r="R24" i="36"/>
  <c r="Q24" i="36"/>
  <c r="P24" i="36"/>
  <c r="O24" i="36"/>
  <c r="N24" i="36"/>
  <c r="M24" i="36"/>
  <c r="L24" i="36"/>
  <c r="K24" i="36"/>
  <c r="J24" i="36"/>
  <c r="I24" i="36"/>
  <c r="H24" i="36"/>
  <c r="G24" i="36"/>
  <c r="F24" i="36"/>
  <c r="Y23" i="36"/>
  <c r="X23" i="36"/>
  <c r="W23" i="36"/>
  <c r="V23" i="36"/>
  <c r="U23" i="36"/>
  <c r="T23" i="36"/>
  <c r="S23" i="36"/>
  <c r="R23" i="36"/>
  <c r="Q23" i="36"/>
  <c r="P23" i="36"/>
  <c r="O23" i="36"/>
  <c r="N23" i="36"/>
  <c r="M23" i="36"/>
  <c r="L23" i="36"/>
  <c r="K23" i="36"/>
  <c r="J23" i="36"/>
  <c r="I23" i="36"/>
  <c r="H23" i="36"/>
  <c r="G23" i="36"/>
  <c r="F23" i="36"/>
  <c r="Y22" i="36"/>
  <c r="X22" i="36"/>
  <c r="W22" i="36"/>
  <c r="V22" i="36"/>
  <c r="U22" i="36"/>
  <c r="T22" i="36"/>
  <c r="S22" i="36"/>
  <c r="R22" i="36"/>
  <c r="Q22" i="36"/>
  <c r="P22" i="36"/>
  <c r="O22" i="36"/>
  <c r="N22" i="36"/>
  <c r="M22" i="36"/>
  <c r="L22" i="36"/>
  <c r="K22" i="36"/>
  <c r="J22" i="36"/>
  <c r="I22" i="36"/>
  <c r="H22" i="36"/>
  <c r="G22" i="36"/>
  <c r="F22" i="36"/>
  <c r="Y21" i="36"/>
  <c r="X21" i="36"/>
  <c r="W21" i="36"/>
  <c r="V21" i="36"/>
  <c r="U21" i="36"/>
  <c r="T21" i="36"/>
  <c r="S21" i="36"/>
  <c r="R21" i="36"/>
  <c r="Q21" i="36"/>
  <c r="P21" i="36"/>
  <c r="O21" i="36"/>
  <c r="N21" i="36"/>
  <c r="M21" i="36"/>
  <c r="L21" i="36"/>
  <c r="K21" i="36"/>
  <c r="J21" i="36"/>
  <c r="I21" i="36"/>
  <c r="H21" i="36"/>
  <c r="G21" i="36"/>
  <c r="F21" i="36"/>
  <c r="Y20" i="36"/>
  <c r="X20" i="36"/>
  <c r="W20" i="36"/>
  <c r="V20" i="36"/>
  <c r="U20" i="36"/>
  <c r="T20" i="36"/>
  <c r="S20" i="36"/>
  <c r="R20" i="36"/>
  <c r="Q20" i="36"/>
  <c r="P20" i="36"/>
  <c r="O20" i="36"/>
  <c r="N20" i="36"/>
  <c r="M20" i="36"/>
  <c r="L20" i="36"/>
  <c r="K20" i="36"/>
  <c r="J20" i="36"/>
  <c r="I20" i="36"/>
  <c r="H20" i="36"/>
  <c r="G20" i="36"/>
  <c r="F20" i="36"/>
  <c r="Y19" i="36"/>
  <c r="X19" i="36"/>
  <c r="W19" i="36"/>
  <c r="V19" i="36"/>
  <c r="U19" i="36"/>
  <c r="T19" i="36"/>
  <c r="S19" i="36"/>
  <c r="R19" i="36"/>
  <c r="Q19" i="36"/>
  <c r="P19" i="36"/>
  <c r="O19" i="36"/>
  <c r="N19" i="36"/>
  <c r="M19" i="36"/>
  <c r="L19" i="36"/>
  <c r="K19" i="36"/>
  <c r="J19" i="36"/>
  <c r="I19" i="36"/>
  <c r="H19" i="36"/>
  <c r="G19" i="36"/>
  <c r="F19" i="36"/>
  <c r="Y18" i="36"/>
  <c r="X18" i="36"/>
  <c r="W18" i="36"/>
  <c r="V18" i="36"/>
  <c r="U18" i="36"/>
  <c r="T18" i="36"/>
  <c r="S18" i="36"/>
  <c r="R18" i="36"/>
  <c r="Q18" i="36"/>
  <c r="P18" i="36"/>
  <c r="O18" i="36"/>
  <c r="N18" i="36"/>
  <c r="M18" i="36"/>
  <c r="L18" i="36"/>
  <c r="K18" i="36"/>
  <c r="J18" i="36"/>
  <c r="I18" i="36"/>
  <c r="H18" i="36"/>
  <c r="G18" i="36"/>
  <c r="F18" i="36"/>
  <c r="Y17" i="36"/>
  <c r="X17" i="36"/>
  <c r="W17" i="36"/>
  <c r="V17" i="36"/>
  <c r="U17" i="36"/>
  <c r="T17" i="36"/>
  <c r="S17" i="36"/>
  <c r="R17" i="36"/>
  <c r="Q17" i="36"/>
  <c r="P17" i="36"/>
  <c r="O17" i="36"/>
  <c r="N17" i="36"/>
  <c r="M17" i="36"/>
  <c r="L17" i="36"/>
  <c r="K17" i="36"/>
  <c r="J17" i="36"/>
  <c r="I17" i="36"/>
  <c r="H17" i="36"/>
  <c r="G17" i="36"/>
  <c r="F17" i="36"/>
  <c r="Y16" i="36"/>
  <c r="X16" i="36"/>
  <c r="W16" i="36"/>
  <c r="V16" i="36"/>
  <c r="U16" i="36"/>
  <c r="T16" i="36"/>
  <c r="S16" i="36"/>
  <c r="R16" i="36"/>
  <c r="Q16" i="36"/>
  <c r="P16" i="36"/>
  <c r="O16" i="36"/>
  <c r="N16" i="36"/>
  <c r="M16" i="36"/>
  <c r="L16" i="36"/>
  <c r="K16" i="36"/>
  <c r="J16" i="36"/>
  <c r="I16" i="36"/>
  <c r="H16" i="36"/>
  <c r="G16" i="36"/>
  <c r="F16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G15" i="36"/>
  <c r="F15" i="36"/>
  <c r="Y14" i="36"/>
  <c r="X14" i="36"/>
  <c r="W14" i="36"/>
  <c r="V14" i="36"/>
  <c r="U14" i="36"/>
  <c r="T14" i="36"/>
  <c r="S14" i="36"/>
  <c r="R14" i="36"/>
  <c r="Q14" i="36"/>
  <c r="P14" i="36"/>
  <c r="O14" i="36"/>
  <c r="N14" i="36"/>
  <c r="M14" i="36"/>
  <c r="L14" i="36"/>
  <c r="K14" i="36"/>
  <c r="J14" i="36"/>
  <c r="I14" i="36"/>
  <c r="H14" i="36"/>
  <c r="G14" i="36"/>
  <c r="F14" i="36"/>
  <c r="Y13" i="36"/>
  <c r="X13" i="36"/>
  <c r="W13" i="36"/>
  <c r="V13" i="36"/>
  <c r="U13" i="36"/>
  <c r="T13" i="36"/>
  <c r="S13" i="36"/>
  <c r="R13" i="36"/>
  <c r="Q13" i="36"/>
  <c r="P13" i="36"/>
  <c r="O13" i="36"/>
  <c r="N13" i="36"/>
  <c r="M13" i="36"/>
  <c r="L13" i="36"/>
  <c r="K13" i="36"/>
  <c r="J13" i="36"/>
  <c r="I13" i="36"/>
  <c r="H13" i="36"/>
  <c r="G13" i="36"/>
  <c r="F13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Y6" i="36"/>
  <c r="X6" i="36"/>
  <c r="W6" i="36"/>
  <c r="V6" i="36"/>
  <c r="U6" i="36"/>
  <c r="T6" i="36"/>
  <c r="S6" i="36"/>
  <c r="R6" i="36"/>
  <c r="Q6" i="36"/>
  <c r="P6" i="36"/>
  <c r="O6" i="36"/>
  <c r="N6" i="36"/>
  <c r="M6" i="36"/>
  <c r="L6" i="36"/>
  <c r="K6" i="36"/>
  <c r="J6" i="36"/>
  <c r="I6" i="36"/>
  <c r="H6" i="36"/>
  <c r="G6" i="36"/>
  <c r="F6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O60" i="31"/>
  <c r="N60" i="31"/>
  <c r="M60" i="31"/>
  <c r="L60" i="31"/>
  <c r="K60" i="31"/>
  <c r="J60" i="31"/>
  <c r="I60" i="31"/>
  <c r="H56" i="4"/>
  <c r="G56" i="4"/>
  <c r="F56" i="4"/>
  <c r="E56" i="4"/>
  <c r="J55" i="4"/>
  <c r="J57" i="4" s="1"/>
  <c r="I57" i="4"/>
  <c r="H55" i="4"/>
  <c r="G55" i="4"/>
  <c r="F55" i="4"/>
  <c r="E55" i="4"/>
  <c r="AB56" i="24"/>
  <c r="AA56" i="24"/>
  <c r="Z56" i="24"/>
  <c r="AB55" i="24"/>
  <c r="AA55" i="24"/>
  <c r="Z55" i="24"/>
  <c r="AB54" i="24"/>
  <c r="AA54" i="24"/>
  <c r="Z54" i="24"/>
  <c r="AB53" i="24"/>
  <c r="AA53" i="24"/>
  <c r="Z53" i="24"/>
  <c r="AB52" i="24"/>
  <c r="AA52" i="24"/>
  <c r="Z52" i="24"/>
  <c r="AB51" i="24"/>
  <c r="AA51" i="24"/>
  <c r="Z51" i="24"/>
  <c r="AB50" i="24"/>
  <c r="AA50" i="24"/>
  <c r="Z50" i="24"/>
  <c r="AB49" i="24"/>
  <c r="AA49" i="24"/>
  <c r="Z49" i="24"/>
  <c r="AB48" i="24"/>
  <c r="AA48" i="24"/>
  <c r="Z48" i="24"/>
  <c r="AB47" i="24"/>
  <c r="AA47" i="24"/>
  <c r="Z47" i="24"/>
  <c r="AR46" i="24"/>
  <c r="AB46" i="24"/>
  <c r="AA46" i="24"/>
  <c r="Z46" i="24"/>
  <c r="AB45" i="24"/>
  <c r="AA45" i="24"/>
  <c r="Z45" i="24"/>
  <c r="AR44" i="24"/>
  <c r="AB44" i="24"/>
  <c r="AA44" i="24"/>
  <c r="Z44" i="24"/>
  <c r="AB43" i="24"/>
  <c r="AA43" i="24"/>
  <c r="Z43" i="24"/>
  <c r="AR42" i="24"/>
  <c r="AB42" i="24"/>
  <c r="AA42" i="24"/>
  <c r="Z42" i="24"/>
  <c r="AB41" i="24"/>
  <c r="AA41" i="24"/>
  <c r="Z41" i="24"/>
  <c r="AR40" i="24"/>
  <c r="AB40" i="24"/>
  <c r="AA40" i="24"/>
  <c r="Z40" i="24"/>
  <c r="AB39" i="24"/>
  <c r="AA39" i="24"/>
  <c r="Z39" i="24"/>
  <c r="AR38" i="24"/>
  <c r="AB38" i="24"/>
  <c r="AA38" i="24"/>
  <c r="Z38" i="24"/>
  <c r="AB37" i="24"/>
  <c r="AA37" i="24"/>
  <c r="Z37" i="24"/>
  <c r="AR36" i="24"/>
  <c r="AR34" i="24"/>
  <c r="AR32" i="24"/>
  <c r="AR30" i="24"/>
  <c r="AR28" i="24"/>
  <c r="L44" i="24"/>
  <c r="J44" i="24"/>
  <c r="AY45" i="24" s="1"/>
  <c r="I44" i="24"/>
  <c r="H44" i="24"/>
  <c r="G44" i="24"/>
  <c r="F44" i="24"/>
  <c r="AR26" i="24"/>
  <c r="L42" i="24"/>
  <c r="K42" i="24"/>
  <c r="J42" i="24"/>
  <c r="AY43" i="24" s="1"/>
  <c r="I42" i="24"/>
  <c r="H42" i="24"/>
  <c r="G42" i="24"/>
  <c r="F42" i="24"/>
  <c r="E42" i="24"/>
  <c r="D42" i="24"/>
  <c r="C42" i="24"/>
  <c r="L40" i="24"/>
  <c r="K40" i="24"/>
  <c r="J40" i="24"/>
  <c r="AY41" i="24" s="1"/>
  <c r="I40" i="24"/>
  <c r="H40" i="24"/>
  <c r="G40" i="24"/>
  <c r="F40" i="24"/>
  <c r="E40" i="24"/>
  <c r="D40" i="24"/>
  <c r="C40" i="24"/>
  <c r="AR24" i="24"/>
  <c r="L38" i="24"/>
  <c r="BA39" i="24" s="1"/>
  <c r="K38" i="24"/>
  <c r="J38" i="24"/>
  <c r="I38" i="24"/>
  <c r="H38" i="24"/>
  <c r="G38" i="24"/>
  <c r="F38" i="24"/>
  <c r="E38" i="24"/>
  <c r="D38" i="24"/>
  <c r="C38" i="24"/>
  <c r="L36" i="24"/>
  <c r="K36" i="24"/>
  <c r="J36" i="24"/>
  <c r="I36" i="24"/>
  <c r="H36" i="24"/>
  <c r="G36" i="24"/>
  <c r="F36" i="24"/>
  <c r="E36" i="24"/>
  <c r="D36" i="24"/>
  <c r="AS37" i="24" s="1"/>
  <c r="C36" i="24"/>
  <c r="AR22" i="24"/>
  <c r="L34" i="24"/>
  <c r="K34" i="24"/>
  <c r="J34" i="24"/>
  <c r="I34" i="24"/>
  <c r="H34" i="24"/>
  <c r="G34" i="24"/>
  <c r="F34" i="24"/>
  <c r="E34" i="24"/>
  <c r="D34" i="24"/>
  <c r="C34" i="24"/>
  <c r="L32" i="24"/>
  <c r="BA33" i="24" s="1"/>
  <c r="K32" i="24"/>
  <c r="J32" i="24"/>
  <c r="I32" i="24"/>
  <c r="H32" i="24"/>
  <c r="G32" i="24"/>
  <c r="F32" i="24"/>
  <c r="E32" i="24"/>
  <c r="AT33" i="24" s="1"/>
  <c r="D32" i="24"/>
  <c r="C32" i="24"/>
  <c r="AR20" i="24"/>
  <c r="L30" i="24"/>
  <c r="K30" i="24"/>
  <c r="AZ31" i="24" s="1"/>
  <c r="J30" i="24"/>
  <c r="I30" i="24"/>
  <c r="H30" i="24"/>
  <c r="G30" i="24"/>
  <c r="F30" i="24"/>
  <c r="E30" i="24"/>
  <c r="D30" i="24"/>
  <c r="C30" i="24"/>
  <c r="L28" i="24"/>
  <c r="K28" i="24"/>
  <c r="J28" i="24"/>
  <c r="AY29" i="24" s="1"/>
  <c r="I28" i="24"/>
  <c r="H28" i="24"/>
  <c r="G28" i="24"/>
  <c r="F28" i="24"/>
  <c r="E28" i="24"/>
  <c r="D28" i="24"/>
  <c r="C28" i="24"/>
  <c r="AR18" i="24"/>
  <c r="L26" i="24"/>
  <c r="K26" i="24"/>
  <c r="J26" i="24"/>
  <c r="I26" i="24"/>
  <c r="H26" i="24"/>
  <c r="G26" i="24"/>
  <c r="F26" i="24"/>
  <c r="E26" i="24"/>
  <c r="D26" i="24"/>
  <c r="C26" i="24"/>
  <c r="L24" i="24"/>
  <c r="K24" i="24"/>
  <c r="J24" i="24"/>
  <c r="I24" i="24"/>
  <c r="H24" i="24"/>
  <c r="G24" i="24"/>
  <c r="F24" i="24"/>
  <c r="E24" i="24"/>
  <c r="AT25" i="24" s="1"/>
  <c r="D24" i="24"/>
  <c r="C24" i="24"/>
  <c r="AR16" i="24"/>
  <c r="L22" i="24"/>
  <c r="BA23" i="24" s="1"/>
  <c r="K22" i="24"/>
  <c r="J22" i="24"/>
  <c r="I22" i="24"/>
  <c r="H22" i="24"/>
  <c r="AW23" i="24" s="1"/>
  <c r="G22" i="24"/>
  <c r="F22" i="24"/>
  <c r="E22" i="24"/>
  <c r="AT23" i="24" s="1"/>
  <c r="D22" i="24"/>
  <c r="C22" i="24"/>
  <c r="L20" i="24"/>
  <c r="BA21" i="24" s="1"/>
  <c r="K20" i="24"/>
  <c r="J20" i="24"/>
  <c r="I20" i="24"/>
  <c r="H20" i="24"/>
  <c r="AW21" i="24" s="1"/>
  <c r="G20" i="24"/>
  <c r="F20" i="24"/>
  <c r="E20" i="24"/>
  <c r="D20" i="24"/>
  <c r="C20" i="24"/>
  <c r="AR14" i="24"/>
  <c r="L18" i="24"/>
  <c r="K18" i="24"/>
  <c r="J18" i="24"/>
  <c r="I18" i="24"/>
  <c r="H18" i="24"/>
  <c r="G18" i="24"/>
  <c r="F18" i="24"/>
  <c r="E18" i="24"/>
  <c r="D18" i="24"/>
  <c r="C18" i="24"/>
  <c r="L16" i="24"/>
  <c r="K16" i="24"/>
  <c r="J16" i="24"/>
  <c r="AY17" i="24" s="1"/>
  <c r="I16" i="24"/>
  <c r="H16" i="24"/>
  <c r="G16" i="24"/>
  <c r="F16" i="24"/>
  <c r="AU17" i="24" s="1"/>
  <c r="E16" i="24"/>
  <c r="D16" i="24"/>
  <c r="C16" i="24"/>
  <c r="AR12" i="24"/>
  <c r="L14" i="24"/>
  <c r="K14" i="24"/>
  <c r="J14" i="24"/>
  <c r="I14" i="24"/>
  <c r="H14" i="24"/>
  <c r="G14" i="24"/>
  <c r="F14" i="24"/>
  <c r="E14" i="24"/>
  <c r="D14" i="24"/>
  <c r="C14" i="24"/>
  <c r="L12" i="24"/>
  <c r="K12" i="24"/>
  <c r="J12" i="24"/>
  <c r="I12" i="24"/>
  <c r="AX13" i="24" s="1"/>
  <c r="H12" i="24"/>
  <c r="G12" i="24"/>
  <c r="F12" i="24"/>
  <c r="E12" i="24"/>
  <c r="D12" i="24"/>
  <c r="C12" i="24"/>
  <c r="AR10" i="24"/>
  <c r="L10" i="24"/>
  <c r="K10" i="24"/>
  <c r="J10" i="24"/>
  <c r="AY11" i="24" s="1"/>
  <c r="I10" i="24"/>
  <c r="H10" i="24"/>
  <c r="G10" i="24"/>
  <c r="F10" i="24"/>
  <c r="E10" i="24"/>
  <c r="D10" i="24"/>
  <c r="AS11" i="24" s="1"/>
  <c r="AR11" i="24"/>
  <c r="L8" i="24"/>
  <c r="BA9" i="24" s="1"/>
  <c r="K8" i="24"/>
  <c r="AZ9" i="24" s="1"/>
  <c r="J8" i="24"/>
  <c r="AY9" i="24" s="1"/>
  <c r="I8" i="24"/>
  <c r="H8" i="24"/>
  <c r="G8" i="24"/>
  <c r="F8" i="24"/>
  <c r="E8" i="24"/>
  <c r="D8" i="24"/>
  <c r="C8" i="24"/>
  <c r="AR9" i="24" s="1"/>
  <c r="AR8" i="24"/>
  <c r="L6" i="24"/>
  <c r="K6" i="24"/>
  <c r="J6" i="24"/>
  <c r="I6" i="24"/>
  <c r="AX7" i="24" s="1"/>
  <c r="H6" i="24"/>
  <c r="G6" i="24"/>
  <c r="F6" i="24"/>
  <c r="E6" i="24"/>
  <c r="D6" i="24"/>
  <c r="C6" i="8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S1" i="7"/>
  <c r="R1" i="7"/>
  <c r="Q1" i="7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C7" i="8" l="1"/>
  <c r="L48" i="24"/>
  <c r="J27" i="24"/>
  <c r="E44" i="24"/>
  <c r="K44" i="24"/>
  <c r="C44" i="24"/>
  <c r="C13" i="8"/>
  <c r="C9" i="8"/>
  <c r="E19" i="6"/>
  <c r="E35" i="6"/>
  <c r="G57" i="4"/>
  <c r="E57" i="4"/>
  <c r="E13" i="6"/>
  <c r="D7" i="7"/>
  <c r="F57" i="4"/>
  <c r="C10" i="8"/>
  <c r="E51" i="6"/>
  <c r="C11" i="8"/>
  <c r="C8" i="8"/>
  <c r="E86" i="6"/>
  <c r="D21" i="7"/>
  <c r="E70" i="6"/>
  <c r="H57" i="4"/>
  <c r="C12" i="8"/>
  <c r="E23" i="6"/>
  <c r="E7" i="6"/>
  <c r="E71" i="6"/>
  <c r="E17" i="6"/>
  <c r="E65" i="6"/>
  <c r="E81" i="6"/>
  <c r="D13" i="7"/>
  <c r="E75" i="6"/>
  <c r="E37" i="6"/>
  <c r="E53" i="6"/>
  <c r="E78" i="6"/>
  <c r="D15" i="7"/>
  <c r="E27" i="6"/>
  <c r="E43" i="6"/>
  <c r="E31" i="6"/>
  <c r="E63" i="6"/>
  <c r="E11" i="6"/>
  <c r="E59" i="6"/>
  <c r="E25" i="6"/>
  <c r="E41" i="6"/>
  <c r="D5" i="7"/>
  <c r="E9" i="6"/>
  <c r="E21" i="6"/>
  <c r="E33" i="6"/>
  <c r="E47" i="6"/>
  <c r="E57" i="6"/>
  <c r="E69" i="6"/>
  <c r="E76" i="6"/>
  <c r="D16" i="7"/>
  <c r="E5" i="6"/>
  <c r="E15" i="6"/>
  <c r="E29" i="6"/>
  <c r="E39" i="6"/>
  <c r="E49" i="6"/>
  <c r="E55" i="6"/>
  <c r="E61" i="6"/>
  <c r="E67" i="6"/>
  <c r="E84" i="6"/>
  <c r="E79" i="6"/>
  <c r="E87" i="6"/>
  <c r="E74" i="6"/>
  <c r="E72" i="6"/>
  <c r="E77" i="6"/>
  <c r="E82" i="6"/>
  <c r="E85" i="6"/>
  <c r="D8" i="7"/>
  <c r="D18" i="7"/>
  <c r="D10" i="7"/>
  <c r="D17" i="7"/>
  <c r="D9" i="7"/>
  <c r="D19" i="7"/>
  <c r="D11" i="7"/>
  <c r="D24" i="7"/>
  <c r="E6" i="6"/>
  <c r="E8" i="6"/>
  <c r="E10" i="6"/>
  <c r="E12" i="6"/>
  <c r="E14" i="6"/>
  <c r="E16" i="6"/>
  <c r="E18" i="6"/>
  <c r="E20" i="6"/>
  <c r="E22" i="6"/>
  <c r="E24" i="6"/>
  <c r="E26" i="6"/>
  <c r="E28" i="6"/>
  <c r="E30" i="6"/>
  <c r="E32" i="6"/>
  <c r="E34" i="6"/>
  <c r="E36" i="6"/>
  <c r="E38" i="6"/>
  <c r="E40" i="6"/>
  <c r="E42" i="6"/>
  <c r="E44" i="6"/>
  <c r="E46" i="6"/>
  <c r="E48" i="6"/>
  <c r="E50" i="6"/>
  <c r="E52" i="6"/>
  <c r="E54" i="6"/>
  <c r="E56" i="6"/>
  <c r="E58" i="6"/>
  <c r="E60" i="6"/>
  <c r="E62" i="6"/>
  <c r="E64" i="6"/>
  <c r="E66" i="6"/>
  <c r="E68" i="6"/>
  <c r="E45" i="6"/>
  <c r="E80" i="6"/>
  <c r="E83" i="6"/>
  <c r="E73" i="6"/>
  <c r="D6" i="7"/>
  <c r="D14" i="7"/>
  <c r="D22" i="7"/>
  <c r="C5" i="8"/>
  <c r="D12" i="7"/>
  <c r="D20" i="7"/>
  <c r="D23" i="7"/>
  <c r="G7" i="24"/>
  <c r="AR23" i="24"/>
  <c r="AR29" i="24"/>
  <c r="AR43" i="24"/>
  <c r="AR13" i="24"/>
  <c r="AR19" i="24"/>
  <c r="AR31" i="24"/>
  <c r="AR37" i="24"/>
  <c r="AR25" i="24"/>
  <c r="AR15" i="24"/>
  <c r="AR39" i="24"/>
  <c r="AR21" i="24"/>
  <c r="AR27" i="24"/>
  <c r="AR33" i="24"/>
  <c r="AR17" i="24"/>
  <c r="AR35" i="24"/>
  <c r="AR41" i="24"/>
  <c r="K19" i="24"/>
  <c r="L27" i="24"/>
  <c r="H13" i="24"/>
  <c r="L15" i="24"/>
  <c r="F31" i="24"/>
  <c r="L37" i="24"/>
  <c r="F7" i="24"/>
  <c r="K29" i="24"/>
  <c r="H35" i="24"/>
  <c r="K21" i="24"/>
  <c r="D7" i="24"/>
  <c r="G19" i="24"/>
  <c r="AR7" i="24"/>
  <c r="G33" i="24"/>
  <c r="K35" i="24"/>
  <c r="D9" i="24"/>
  <c r="H11" i="24"/>
  <c r="E13" i="24"/>
  <c r="AT14" i="24" s="1"/>
  <c r="I23" i="24"/>
  <c r="AX24" i="24" s="1"/>
  <c r="I11" i="24"/>
  <c r="L31" i="24"/>
  <c r="BA32" i="24" s="1"/>
  <c r="E35" i="24"/>
  <c r="G43" i="24"/>
  <c r="AZ7" i="24"/>
  <c r="K7" i="24"/>
  <c r="AV13" i="24"/>
  <c r="AY7" i="24"/>
  <c r="G11" i="24"/>
  <c r="K13" i="24"/>
  <c r="AZ13" i="24"/>
  <c r="J25" i="24"/>
  <c r="AY25" i="24"/>
  <c r="AW45" i="24"/>
  <c r="AX15" i="24"/>
  <c r="H17" i="24"/>
  <c r="J19" i="24"/>
  <c r="AY19" i="24"/>
  <c r="AZ27" i="24"/>
  <c r="K27" i="24"/>
  <c r="AX37" i="24"/>
  <c r="AS7" i="24"/>
  <c r="J41" i="24"/>
  <c r="J7" i="24"/>
  <c r="E9" i="24"/>
  <c r="H7" i="24"/>
  <c r="AW7" i="24"/>
  <c r="D13" i="24"/>
  <c r="AS13" i="24"/>
  <c r="L13" i="24"/>
  <c r="BA13" i="24"/>
  <c r="AZ25" i="24"/>
  <c r="K25" i="24"/>
  <c r="AZ11" i="24"/>
  <c r="K11" i="24"/>
  <c r="AT29" i="24"/>
  <c r="E29" i="24"/>
  <c r="L11" i="24"/>
  <c r="BA11" i="24"/>
  <c r="J33" i="24"/>
  <c r="AY33" i="24"/>
  <c r="G9" i="24"/>
  <c r="AV9" i="24"/>
  <c r="H29" i="24"/>
  <c r="AW29" i="24"/>
  <c r="AT7" i="24"/>
  <c r="E7" i="24"/>
  <c r="H9" i="24"/>
  <c r="AW9" i="24"/>
  <c r="AS9" i="24"/>
  <c r="AZ15" i="24"/>
  <c r="K15" i="24"/>
  <c r="AY15" i="24"/>
  <c r="J15" i="24"/>
  <c r="AX25" i="24"/>
  <c r="AS19" i="24"/>
  <c r="D19" i="24"/>
  <c r="AU27" i="24"/>
  <c r="AV29" i="24"/>
  <c r="G29" i="24"/>
  <c r="D31" i="24"/>
  <c r="AS33" i="24"/>
  <c r="AS35" i="24"/>
  <c r="D35" i="24"/>
  <c r="BA35" i="24"/>
  <c r="L35" i="24"/>
  <c r="K39" i="24"/>
  <c r="AZ39" i="24"/>
  <c r="AS41" i="24"/>
  <c r="D41" i="24"/>
  <c r="BA41" i="24"/>
  <c r="L41" i="24"/>
  <c r="AZ29" i="24"/>
  <c r="L39" i="24"/>
  <c r="D11" i="24"/>
  <c r="D15" i="24"/>
  <c r="G13" i="24"/>
  <c r="J23" i="24"/>
  <c r="AY23" i="24"/>
  <c r="J17" i="24"/>
  <c r="AV19" i="24"/>
  <c r="G27" i="24"/>
  <c r="AZ19" i="24"/>
  <c r="E31" i="24"/>
  <c r="AT31" i="24"/>
  <c r="E33" i="24"/>
  <c r="AT35" i="24"/>
  <c r="E37" i="24"/>
  <c r="AT37" i="24"/>
  <c r="AZ43" i="24"/>
  <c r="K43" i="24"/>
  <c r="K31" i="24"/>
  <c r="AT41" i="24"/>
  <c r="E41" i="24"/>
  <c r="F41" i="24"/>
  <c r="AT43" i="24"/>
  <c r="E43" i="24"/>
  <c r="F9" i="24"/>
  <c r="AT9" i="24"/>
  <c r="E11" i="24"/>
  <c r="AT11" i="24"/>
  <c r="F11" i="24"/>
  <c r="I17" i="24"/>
  <c r="K23" i="24"/>
  <c r="AZ23" i="24"/>
  <c r="AX29" i="24"/>
  <c r="I29" i="24"/>
  <c r="F33" i="24"/>
  <c r="AU33" i="24"/>
  <c r="F35" i="24"/>
  <c r="AU37" i="24"/>
  <c r="AT39" i="24"/>
  <c r="E39" i="24"/>
  <c r="D43" i="24"/>
  <c r="AS43" i="24"/>
  <c r="AS45" i="24"/>
  <c r="L49" i="24"/>
  <c r="BA45" i="24"/>
  <c r="AU31" i="24"/>
  <c r="AZ41" i="24"/>
  <c r="K41" i="24"/>
  <c r="AU7" i="24"/>
  <c r="I9" i="24"/>
  <c r="AU9" i="24"/>
  <c r="AU13" i="24"/>
  <c r="F13" i="24"/>
  <c r="AT13" i="24"/>
  <c r="F15" i="24"/>
  <c r="AU15" i="24"/>
  <c r="AT19" i="24"/>
  <c r="E19" i="24"/>
  <c r="F21" i="24"/>
  <c r="AU21" i="24"/>
  <c r="AS15" i="24"/>
  <c r="AS23" i="24"/>
  <c r="AS25" i="24"/>
  <c r="D25" i="24"/>
  <c r="BA25" i="24"/>
  <c r="L25" i="24"/>
  <c r="AX27" i="24"/>
  <c r="I27" i="24"/>
  <c r="AS21" i="24"/>
  <c r="AV31" i="24"/>
  <c r="G31" i="24"/>
  <c r="AZ21" i="24"/>
  <c r="G35" i="24"/>
  <c r="AV35" i="24"/>
  <c r="G37" i="24"/>
  <c r="AV37" i="24"/>
  <c r="AU39" i="24"/>
  <c r="F39" i="24"/>
  <c r="G41" i="24"/>
  <c r="AV41" i="24"/>
  <c r="I31" i="24"/>
  <c r="AS31" i="24"/>
  <c r="AW35" i="24"/>
  <c r="AU35" i="24"/>
  <c r="AV7" i="24"/>
  <c r="I7" i="24"/>
  <c r="AV8" i="24"/>
  <c r="J9" i="24"/>
  <c r="AU11" i="24"/>
  <c r="AW13" i="24"/>
  <c r="K17" i="24"/>
  <c r="AZ17" i="24"/>
  <c r="F19" i="24"/>
  <c r="AV21" i="24"/>
  <c r="E23" i="24"/>
  <c r="E25" i="24"/>
  <c r="BA19" i="24"/>
  <c r="L19" i="24"/>
  <c r="AW31" i="24"/>
  <c r="H31" i="24"/>
  <c r="D21" i="24"/>
  <c r="AW33" i="24"/>
  <c r="H33" i="24"/>
  <c r="D23" i="24"/>
  <c r="H37" i="24"/>
  <c r="AW37" i="24"/>
  <c r="H41" i="24"/>
  <c r="AW41" i="24"/>
  <c r="F43" i="24"/>
  <c r="AU43" i="24"/>
  <c r="AU45" i="24"/>
  <c r="AV27" i="24"/>
  <c r="AX31" i="24"/>
  <c r="D33" i="24"/>
  <c r="AZ35" i="24"/>
  <c r="F37" i="24"/>
  <c r="BA37" i="24"/>
  <c r="K9" i="24"/>
  <c r="AW11" i="24"/>
  <c r="AV11" i="24"/>
  <c r="J13" i="24"/>
  <c r="AY13" i="24"/>
  <c r="AW15" i="24"/>
  <c r="D17" i="24"/>
  <c r="AS17" i="24"/>
  <c r="L17" i="24"/>
  <c r="BA17" i="24"/>
  <c r="AT15" i="24"/>
  <c r="H21" i="24"/>
  <c r="BA15" i="24"/>
  <c r="D29" i="24"/>
  <c r="AS29" i="24"/>
  <c r="L29" i="24"/>
  <c r="BA29" i="24"/>
  <c r="AX21" i="24"/>
  <c r="I21" i="24"/>
  <c r="G21" i="24"/>
  <c r="AX33" i="24"/>
  <c r="I33" i="24"/>
  <c r="AU23" i="24"/>
  <c r="F23" i="24"/>
  <c r="AX35" i="24"/>
  <c r="I35" i="24"/>
  <c r="AU25" i="24"/>
  <c r="H39" i="24"/>
  <c r="AW39" i="24"/>
  <c r="F25" i="24"/>
  <c r="I41" i="24"/>
  <c r="AX41" i="24"/>
  <c r="AY27" i="24"/>
  <c r="J29" i="24"/>
  <c r="BA31" i="24"/>
  <c r="I37" i="24"/>
  <c r="AS39" i="24"/>
  <c r="L7" i="24"/>
  <c r="BA7" i="24"/>
  <c r="L9" i="24"/>
  <c r="AX9" i="24"/>
  <c r="AX11" i="24"/>
  <c r="J11" i="24"/>
  <c r="I13" i="24"/>
  <c r="AT17" i="24"/>
  <c r="H19" i="24"/>
  <c r="AW19" i="24"/>
  <c r="E15" i="24"/>
  <c r="AV23" i="24"/>
  <c r="G23" i="24"/>
  <c r="G25" i="24"/>
  <c r="AV25" i="24"/>
  <c r="AX17" i="24"/>
  <c r="AY31" i="24"/>
  <c r="J31" i="24"/>
  <c r="L21" i="24"/>
  <c r="AX23" i="24"/>
  <c r="AY35" i="24"/>
  <c r="J35" i="24"/>
  <c r="L23" i="24"/>
  <c r="AY37" i="24"/>
  <c r="J37" i="24"/>
  <c r="AX39" i="24"/>
  <c r="I25" i="24"/>
  <c r="AW27" i="24"/>
  <c r="H27" i="24"/>
  <c r="AW43" i="24"/>
  <c r="H43" i="24"/>
  <c r="L33" i="24"/>
  <c r="D37" i="24"/>
  <c r="G39" i="24"/>
  <c r="D39" i="24"/>
  <c r="AV39" i="24"/>
  <c r="F17" i="24"/>
  <c r="H15" i="24"/>
  <c r="AY21" i="24"/>
  <c r="J21" i="24"/>
  <c r="AV17" i="24"/>
  <c r="G17" i="24"/>
  <c r="H23" i="24"/>
  <c r="E17" i="24"/>
  <c r="H25" i="24"/>
  <c r="AW25" i="24"/>
  <c r="E27" i="24"/>
  <c r="AT27" i="24"/>
  <c r="AU29" i="24"/>
  <c r="F29" i="24"/>
  <c r="AU19" i="24"/>
  <c r="AZ33" i="24"/>
  <c r="K33" i="24"/>
  <c r="AZ37" i="24"/>
  <c r="K37" i="24"/>
  <c r="I43" i="24"/>
  <c r="AX43" i="24"/>
  <c r="F27" i="24"/>
  <c r="AX45" i="24"/>
  <c r="AV33" i="24"/>
  <c r="J39" i="24"/>
  <c r="AY39" i="24"/>
  <c r="I39" i="24"/>
  <c r="AU41" i="24"/>
  <c r="I15" i="24"/>
  <c r="AT21" i="24"/>
  <c r="AS27" i="24"/>
  <c r="BA27" i="24"/>
  <c r="AV15" i="24"/>
  <c r="AX19" i="24"/>
  <c r="AV45" i="24"/>
  <c r="J43" i="24"/>
  <c r="L43" i="24"/>
  <c r="BA43" i="24"/>
  <c r="E21" i="24"/>
  <c r="AV43" i="24"/>
  <c r="D27" i="24"/>
  <c r="G15" i="24"/>
  <c r="AW17" i="24"/>
  <c r="I19" i="24"/>
  <c r="AT45" i="24" l="1"/>
  <c r="AR45" i="24"/>
  <c r="G45" i="24"/>
  <c r="AV46" i="24" s="1"/>
  <c r="I45" i="24"/>
  <c r="AX46" i="24" s="1"/>
  <c r="L45" i="24"/>
  <c r="L50" i="24" s="1"/>
  <c r="H45" i="24"/>
  <c r="AW46" i="24" s="1"/>
  <c r="E45" i="24"/>
  <c r="AT46" i="24" s="1"/>
  <c r="J45" i="24"/>
  <c r="J50" i="24" s="1"/>
  <c r="F45" i="24"/>
  <c r="AU46" i="24" s="1"/>
  <c r="D45" i="24"/>
  <c r="AS46" i="24" s="1"/>
  <c r="K45" i="24"/>
  <c r="AZ46" i="24" s="1"/>
  <c r="AZ45" i="24"/>
  <c r="D6" i="8"/>
  <c r="D11" i="8"/>
  <c r="D10" i="8"/>
  <c r="D7" i="8"/>
  <c r="D8" i="8"/>
  <c r="AV44" i="24"/>
  <c r="BA16" i="24"/>
  <c r="AX12" i="24"/>
  <c r="AV20" i="24"/>
  <c r="AZ22" i="24"/>
  <c r="AY8" i="24"/>
  <c r="AZ36" i="24"/>
  <c r="AZ30" i="24"/>
  <c r="AZ14" i="24"/>
  <c r="AY42" i="24"/>
  <c r="AS10" i="24"/>
  <c r="AS8" i="24"/>
  <c r="D5" i="8"/>
  <c r="D12" i="8"/>
  <c r="D9" i="8"/>
  <c r="AY20" i="24"/>
  <c r="AZ20" i="24"/>
  <c r="AU32" i="24"/>
  <c r="AV12" i="24"/>
  <c r="BA28" i="24"/>
  <c r="AV34" i="24"/>
  <c r="AU8" i="24"/>
  <c r="AZ28" i="24"/>
  <c r="AT10" i="24"/>
  <c r="AY28" i="24"/>
  <c r="BA38" i="24"/>
  <c r="AZ8" i="24"/>
  <c r="AW36" i="24"/>
  <c r="M100" i="6"/>
  <c r="AY26" i="24"/>
  <c r="M95" i="6"/>
  <c r="AW14" i="24"/>
  <c r="AT36" i="24"/>
  <c r="M99" i="6"/>
  <c r="AW12" i="24"/>
  <c r="M94" i="6"/>
  <c r="M93" i="6"/>
  <c r="M98" i="6"/>
  <c r="M96" i="6"/>
  <c r="M97" i="6"/>
  <c r="M92" i="6"/>
  <c r="AW18" i="24"/>
  <c r="AY40" i="24"/>
  <c r="AW24" i="24"/>
  <c r="AU18" i="24"/>
  <c r="BA34" i="24"/>
  <c r="AV26" i="24"/>
  <c r="AU26" i="24"/>
  <c r="AX36" i="24"/>
  <c r="AS30" i="24"/>
  <c r="BA18" i="24"/>
  <c r="AY14" i="24"/>
  <c r="AZ18" i="24"/>
  <c r="AV38" i="24"/>
  <c r="BA26" i="24"/>
  <c r="AU42" i="24"/>
  <c r="AY18" i="24"/>
  <c r="AS16" i="24"/>
  <c r="AS36" i="24"/>
  <c r="AW30" i="24"/>
  <c r="AV16" i="24"/>
  <c r="AS28" i="24"/>
  <c r="AZ38" i="24"/>
  <c r="AW44" i="24"/>
  <c r="AY30" i="24"/>
  <c r="AV22" i="24"/>
  <c r="AU44" i="24"/>
  <c r="AS24" i="24"/>
  <c r="AT24" i="24"/>
  <c r="AU22" i="24"/>
  <c r="AU16" i="24"/>
  <c r="AT12" i="24"/>
  <c r="AT42" i="24"/>
  <c r="AT32" i="24"/>
  <c r="BA40" i="24"/>
  <c r="AS42" i="24"/>
  <c r="AV30" i="24"/>
  <c r="AZ16" i="24"/>
  <c r="BA14" i="24"/>
  <c r="AT28" i="24"/>
  <c r="AV18" i="24"/>
  <c r="AV24" i="24"/>
  <c r="BA10" i="24"/>
  <c r="AW40" i="24"/>
  <c r="AX22" i="24"/>
  <c r="AS18" i="24"/>
  <c r="AW34" i="24"/>
  <c r="AV42" i="24"/>
  <c r="AS26" i="24"/>
  <c r="AT40" i="24"/>
  <c r="AU34" i="24"/>
  <c r="AZ24" i="24"/>
  <c r="AT38" i="24"/>
  <c r="AY24" i="24"/>
  <c r="AS12" i="24"/>
  <c r="AW10" i="24"/>
  <c r="AZ12" i="24"/>
  <c r="AZ34" i="24"/>
  <c r="AS40" i="24"/>
  <c r="BA22" i="24"/>
  <c r="AU24" i="24"/>
  <c r="AW22" i="24"/>
  <c r="AS34" i="24"/>
  <c r="AV36" i="24"/>
  <c r="AT20" i="24"/>
  <c r="AZ42" i="24"/>
  <c r="AX18" i="24"/>
  <c r="AV10" i="24"/>
  <c r="AS14" i="24"/>
  <c r="AT22" i="24"/>
  <c r="AX16" i="24"/>
  <c r="AV40" i="24"/>
  <c r="AW28" i="24"/>
  <c r="AY38" i="24"/>
  <c r="AY32" i="24"/>
  <c r="AX14" i="24"/>
  <c r="AZ10" i="24"/>
  <c r="AW42" i="24"/>
  <c r="AY10" i="24"/>
  <c r="AU40" i="24"/>
  <c r="AX30" i="24"/>
  <c r="AU10" i="24"/>
  <c r="AZ32" i="24"/>
  <c r="AV28" i="24"/>
  <c r="AT8" i="24"/>
  <c r="AY34" i="24"/>
  <c r="AY44" i="24"/>
  <c r="AU28" i="24"/>
  <c r="AW26" i="24"/>
  <c r="AY22" i="24"/>
  <c r="AT16" i="24"/>
  <c r="BA8" i="24"/>
  <c r="AS22" i="24"/>
  <c r="BA20" i="24"/>
  <c r="AU20" i="24"/>
  <c r="AX28" i="24"/>
  <c r="AU14" i="24"/>
  <c r="AT44" i="24"/>
  <c r="AZ44" i="24"/>
  <c r="AV14" i="24"/>
  <c r="AZ40" i="24"/>
  <c r="AY16" i="24"/>
  <c r="BA44" i="24"/>
  <c r="AX40" i="24"/>
  <c r="AU30" i="24"/>
  <c r="AS38" i="24"/>
  <c r="BA24" i="24"/>
  <c r="AY12" i="24"/>
  <c r="AX42" i="24"/>
  <c r="AX34" i="24"/>
  <c r="BA30" i="24"/>
  <c r="AW32" i="24"/>
  <c r="AX8" i="24"/>
  <c r="AX32" i="24"/>
  <c r="AV32" i="24"/>
  <c r="AX10" i="24"/>
  <c r="AS44" i="24"/>
  <c r="AT34" i="24"/>
  <c r="BA36" i="24"/>
  <c r="AS20" i="24"/>
  <c r="BA12" i="24"/>
  <c r="AZ26" i="24"/>
  <c r="AW8" i="24"/>
  <c r="AX20" i="24"/>
  <c r="AX44" i="24"/>
  <c r="AT18" i="24"/>
  <c r="AW16" i="24"/>
  <c r="AX26" i="24"/>
  <c r="AY36" i="24"/>
  <c r="AW20" i="24"/>
  <c r="AX38" i="24"/>
  <c r="AU38" i="24"/>
  <c r="AW38" i="24"/>
  <c r="AT26" i="24"/>
  <c r="AU36" i="24"/>
  <c r="AU12" i="24"/>
  <c r="BA42" i="24"/>
  <c r="AS32" i="24"/>
  <c r="AT30" i="24"/>
  <c r="K50" i="24" l="1"/>
  <c r="J76" i="8"/>
  <c r="K76" i="8"/>
  <c r="J72" i="8"/>
  <c r="J73" i="8"/>
  <c r="K72" i="8"/>
  <c r="AY46" i="24"/>
  <c r="BA46" i="24"/>
  <c r="J78" i="8"/>
  <c r="K78" i="8"/>
  <c r="J75" i="8"/>
  <c r="K75" i="8"/>
  <c r="J74" i="8"/>
  <c r="K74" i="8"/>
  <c r="K73" i="8"/>
  <c r="J77" i="8"/>
  <c r="K77" i="8"/>
  <c r="M101" i="6"/>
</calcChain>
</file>

<file path=xl/sharedStrings.xml><?xml version="1.0" encoding="utf-8"?>
<sst xmlns="http://schemas.openxmlformats.org/spreadsheetml/2006/main" count="7697" uniqueCount="990">
  <si>
    <t>業種</t>
  </si>
  <si>
    <t>活動量指標の種類</t>
  </si>
  <si>
    <t>単位</t>
  </si>
  <si>
    <t>出典</t>
  </si>
  <si>
    <t>出典年次</t>
  </si>
  <si>
    <t>農業</t>
  </si>
  <si>
    <t>耕種農業</t>
  </si>
  <si>
    <t>施設面積(ハウス面積、ガラス室面積)</t>
  </si>
  <si>
    <t>ａ</t>
  </si>
  <si>
    <t>畜産農業</t>
  </si>
  <si>
    <t>頭羽</t>
  </si>
  <si>
    <t>従業者数</t>
  </si>
  <si>
    <t>人</t>
  </si>
  <si>
    <t>経済センサス</t>
  </si>
  <si>
    <t>建設業</t>
  </si>
  <si>
    <t>元請完成工事高</t>
  </si>
  <si>
    <t>百万円</t>
  </si>
  <si>
    <t>建設工事施工統計調査報告</t>
  </si>
  <si>
    <t>製造業</t>
  </si>
  <si>
    <t>製造品出荷額等</t>
  </si>
  <si>
    <t>工業統計</t>
  </si>
  <si>
    <t>電気･ガス･熱供給･水道業</t>
  </si>
  <si>
    <t>上水道業</t>
  </si>
  <si>
    <t>給水人口</t>
  </si>
  <si>
    <t>処理区域人口</t>
  </si>
  <si>
    <t>都道府県別汚水処理人口普及状況</t>
  </si>
  <si>
    <t>医療、福祉</t>
  </si>
  <si>
    <t>病床数</t>
  </si>
  <si>
    <t>床</t>
  </si>
  <si>
    <t>医療施設動態調査</t>
  </si>
  <si>
    <t>と畜頭数</t>
  </si>
  <si>
    <t>頭</t>
  </si>
  <si>
    <t>畜産物流通統計</t>
  </si>
  <si>
    <t>公務</t>
  </si>
  <si>
    <r>
      <t>と畜場</t>
    </r>
    <r>
      <rPr>
        <sz val="6"/>
        <color theme="1"/>
        <rFont val="ＭＳ 明朝"/>
        <family val="1"/>
        <charset val="128"/>
      </rPr>
      <t>(動物系固形不要物)</t>
    </r>
  </si>
  <si>
    <t>教育，学習支援業
複合ｻｰﾋﾞｽ業、サービス業</t>
    <phoneticPr fontId="17"/>
  </si>
  <si>
    <t>卸売・小売業
飲食店、宿泊業</t>
    <phoneticPr fontId="17"/>
  </si>
  <si>
    <t>家畜数（乳用牛、肉用牛、豚、鶏）</t>
    <rPh sb="4" eb="5">
      <t>ニュウ</t>
    </rPh>
    <rPh sb="5" eb="6">
      <t>ヨウ</t>
    </rPh>
    <rPh sb="6" eb="7">
      <t>ギュウ</t>
    </rPh>
    <rPh sb="8" eb="11">
      <t>ニクヨウギュウ</t>
    </rPh>
    <rPh sb="12" eb="13">
      <t>ブタ</t>
    </rPh>
    <rPh sb="14" eb="15">
      <t>トリ</t>
    </rPh>
    <phoneticPr fontId="17"/>
  </si>
  <si>
    <t>平成21年
平成24年</t>
    <rPh sb="6" eb="8">
      <t>ヘイセイ</t>
    </rPh>
    <rPh sb="10" eb="11">
      <t>ネン</t>
    </rPh>
    <phoneticPr fontId="17"/>
  </si>
  <si>
    <t>就業構造基本調査</t>
    <phoneticPr fontId="17"/>
  </si>
  <si>
    <t>畜産統計</t>
    <phoneticPr fontId="17"/>
  </si>
  <si>
    <t>世界農林業センサス</t>
    <phoneticPr fontId="17"/>
  </si>
  <si>
    <t>給水人口と給水普及率</t>
    <rPh sb="0" eb="2">
      <t>キュウスイ</t>
    </rPh>
    <rPh sb="2" eb="4">
      <t>ジンコウ</t>
    </rPh>
    <rPh sb="5" eb="7">
      <t>キュウスイ</t>
    </rPh>
    <rPh sb="7" eb="9">
      <t>フキュウ</t>
    </rPh>
    <rPh sb="9" eb="10">
      <t>リツ</t>
    </rPh>
    <phoneticPr fontId="17"/>
  </si>
  <si>
    <t>学術研究，専門・技術サービス業</t>
  </si>
  <si>
    <t>漁業</t>
    <phoneticPr fontId="17"/>
  </si>
  <si>
    <t>鉱業</t>
    <phoneticPr fontId="17"/>
  </si>
  <si>
    <t>林業、漁業、鉱業</t>
    <phoneticPr fontId="17"/>
  </si>
  <si>
    <t>不動産業，物品賃貸業</t>
    <phoneticPr fontId="17"/>
  </si>
  <si>
    <t>情報通信業、運輸業
卸売・小売業
不動産業，物品賃貸業
学術研究，専門・技術サービス業
宿泊業、飲食サービス業
生活関連サービス業，娯楽業</t>
    <phoneticPr fontId="17"/>
  </si>
  <si>
    <t>№都道府県</t>
    <rPh sb="1" eb="5">
      <t>トドウフケン</t>
    </rPh>
    <phoneticPr fontId="19"/>
  </si>
  <si>
    <t>産業分類
（新/旧）</t>
    <rPh sb="0" eb="2">
      <t>サンギョウ</t>
    </rPh>
    <rPh sb="2" eb="4">
      <t>ブンルイ</t>
    </rPh>
    <rPh sb="6" eb="7">
      <t>シン</t>
    </rPh>
    <rPh sb="8" eb="9">
      <t>キュウ</t>
    </rPh>
    <phoneticPr fontId="19"/>
  </si>
  <si>
    <t>調査年度</t>
    <rPh sb="0" eb="2">
      <t>チョウサ</t>
    </rPh>
    <rPh sb="2" eb="4">
      <t>ネンド</t>
    </rPh>
    <phoneticPr fontId="19"/>
  </si>
  <si>
    <t>平成20年度</t>
    <rPh sb="0" eb="2">
      <t>ヘイセイ</t>
    </rPh>
    <rPh sb="4" eb="6">
      <t>ネンド</t>
    </rPh>
    <phoneticPr fontId="19"/>
  </si>
  <si>
    <t>平成21年度</t>
    <rPh sb="0" eb="2">
      <t>ヘイセイ</t>
    </rPh>
    <rPh sb="4" eb="6">
      <t>ネンド</t>
    </rPh>
    <phoneticPr fontId="19"/>
  </si>
  <si>
    <t>平成22年度</t>
    <rPh sb="0" eb="2">
      <t>ヘイセイ</t>
    </rPh>
    <rPh sb="4" eb="6">
      <t>ネンド</t>
    </rPh>
    <phoneticPr fontId="19"/>
  </si>
  <si>
    <t>平成23年度</t>
    <rPh sb="0" eb="2">
      <t>ヘイセイ</t>
    </rPh>
    <rPh sb="4" eb="6">
      <t>ネンド</t>
    </rPh>
    <phoneticPr fontId="19"/>
  </si>
  <si>
    <t>平成24年度</t>
    <rPh sb="0" eb="2">
      <t>ヘイセイ</t>
    </rPh>
    <rPh sb="4" eb="6">
      <t>ネンド</t>
    </rPh>
    <phoneticPr fontId="19"/>
  </si>
  <si>
    <t>平成25年度</t>
    <rPh sb="0" eb="2">
      <t>ヘイセイ</t>
    </rPh>
    <rPh sb="4" eb="6">
      <t>ネンド</t>
    </rPh>
    <phoneticPr fontId="19"/>
  </si>
  <si>
    <t>北海道</t>
  </si>
  <si>
    <t>新</t>
  </si>
  <si>
    <t>○※</t>
    <phoneticPr fontId="19"/>
  </si>
  <si>
    <t>●</t>
    <phoneticPr fontId="19"/>
  </si>
  <si>
    <t>青森県</t>
  </si>
  <si>
    <t>○</t>
  </si>
  <si>
    <t>▲</t>
    <phoneticPr fontId="19"/>
  </si>
  <si>
    <t>岩手県</t>
  </si>
  <si>
    <t>新</t>
    <rPh sb="0" eb="1">
      <t>シン</t>
    </rPh>
    <phoneticPr fontId="19"/>
  </si>
  <si>
    <t>宮城県</t>
  </si>
  <si>
    <t>秋田県</t>
  </si>
  <si>
    <t>▲</t>
  </si>
  <si>
    <t>山形県</t>
  </si>
  <si>
    <t>○</t>
    <phoneticPr fontId="19"/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</si>
  <si>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</si>
  <si>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</si>
  <si>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</si>
  <si>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</si>
  <si>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</si>
  <si>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</si>
  <si>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</si>
  <si>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</si>
  <si>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</si>
  <si>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</si>
  <si>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</si>
  <si>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</si>
  <si>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</si>
  <si>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</si>
  <si>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</si>
  <si>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</si>
  <si>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</si>
  <si>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</si>
  <si>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</si>
  <si>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</si>
  <si>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旧</t>
  </si>
  <si>
    <t>大阪府</t>
  </si>
  <si>
    <t>兵庫県</t>
    <phoneticPr fontId="19"/>
  </si>
  <si>
    <t>奈良県</t>
    <phoneticPr fontId="19"/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</si>
  <si>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</si>
  <si>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</si>
  <si>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</si>
  <si>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</si>
  <si>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</si>
  <si>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</si>
  <si>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</si>
  <si>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</si>
  <si>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</si>
  <si>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</si>
  <si>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</si>
  <si>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</si>
  <si>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</si>
  <si>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</si>
  <si>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</si>
  <si>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</si>
  <si>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</si>
  <si>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</si>
  <si>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●、▲</t>
    <phoneticPr fontId="19"/>
  </si>
  <si>
    <t>計</t>
    <rPh sb="0" eb="1">
      <t>ケイ</t>
    </rPh>
    <phoneticPr fontId="19"/>
  </si>
  <si>
    <t>※１</t>
    <phoneticPr fontId="19"/>
  </si>
  <si>
    <t>●：今回採用データ、▲：今回採用データ（大分類による回答あり）</t>
    <rPh sb="2" eb="4">
      <t>コンカイ</t>
    </rPh>
    <rPh sb="4" eb="6">
      <t>サイヨウ</t>
    </rPh>
    <rPh sb="12" eb="14">
      <t>コンカイ</t>
    </rPh>
    <rPh sb="14" eb="16">
      <t>サイヨウ</t>
    </rPh>
    <rPh sb="20" eb="23">
      <t>ダイブンルイ</t>
    </rPh>
    <rPh sb="26" eb="28">
      <t>カイトウ</t>
    </rPh>
    <phoneticPr fontId="19"/>
  </si>
  <si>
    <t>○：以前の調査、○※：以前の調査（按分根拠として採用）</t>
    <rPh sb="2" eb="4">
      <t>イゼン</t>
    </rPh>
    <rPh sb="5" eb="7">
      <t>チョウサ</t>
    </rPh>
    <rPh sb="11" eb="13">
      <t>イゼン</t>
    </rPh>
    <rPh sb="14" eb="16">
      <t>チョウサ</t>
    </rPh>
    <rPh sb="17" eb="19">
      <t>アンブン</t>
    </rPh>
    <rPh sb="19" eb="21">
      <t>コンキョ</t>
    </rPh>
    <rPh sb="24" eb="26">
      <t>サイヨウ</t>
    </rPh>
    <phoneticPr fontId="19"/>
  </si>
  <si>
    <t>○、○※</t>
    <phoneticPr fontId="17"/>
  </si>
  <si>
    <t>業種</t>
    <rPh sb="0" eb="2">
      <t>ギョウシュ</t>
    </rPh>
    <phoneticPr fontId="19"/>
  </si>
  <si>
    <t>排出量（千ｔ）</t>
    <rPh sb="0" eb="2">
      <t>ハイシュツ</t>
    </rPh>
    <rPh sb="2" eb="3">
      <t>リョウ</t>
    </rPh>
    <rPh sb="4" eb="6">
      <t>セントン</t>
    </rPh>
    <phoneticPr fontId="19"/>
  </si>
  <si>
    <t>割合（%）</t>
    <rPh sb="0" eb="2">
      <t>ワリアイ</t>
    </rPh>
    <phoneticPr fontId="19"/>
  </si>
  <si>
    <t>農業、林業</t>
    <rPh sb="3" eb="5">
      <t>リンギョウ</t>
    </rPh>
    <phoneticPr fontId="19"/>
  </si>
  <si>
    <t>林業大分類</t>
  </si>
  <si>
    <t>上記以外の農業</t>
  </si>
  <si>
    <t>漁　業</t>
  </si>
  <si>
    <t>水産養殖業</t>
  </si>
  <si>
    <t>鉱　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</si>
  <si>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</si>
  <si>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</si>
  <si>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</si>
  <si>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</si>
  <si>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</si>
  <si>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</si>
  <si>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</si>
  <si>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</si>
  <si>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</si>
  <si>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</si>
  <si>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</si>
  <si>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</si>
  <si>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</si>
  <si>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</si>
  <si>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</si>
  <si>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</si>
  <si>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</si>
  <si>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</si>
  <si>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</si>
  <si>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</si>
  <si>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</si>
  <si>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</si>
  <si>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</si>
  <si>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</si>
  <si>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9"/>
  </si>
  <si>
    <t>電気業</t>
  </si>
  <si>
    <t>ガス業</t>
  </si>
  <si>
    <t>熱供給業</t>
  </si>
  <si>
    <t>下水道業</t>
  </si>
  <si>
    <t>情報通信業</t>
  </si>
  <si>
    <t>通信業</t>
  </si>
  <si>
    <t>放送業</t>
  </si>
  <si>
    <t>情報サービス業</t>
  </si>
  <si>
    <t>インターネット付随サービス業</t>
  </si>
  <si>
    <t>映像・音声・文字情報制作業</t>
  </si>
  <si>
    <t>運輸業</t>
  </si>
  <si>
    <t>鉄道業</t>
  </si>
  <si>
    <t>道路旅客運送業</t>
  </si>
  <si>
    <t>道路貨物運送業</t>
  </si>
  <si>
    <t>上記以外の運輸通信業</t>
  </si>
  <si>
    <t>卸売・小売業</t>
  </si>
  <si>
    <t>各種商品卸売業</t>
  </si>
  <si>
    <t>木材・竹材卸売業</t>
  </si>
  <si>
    <t>各種商品小売業</t>
  </si>
  <si>
    <t>自動車小売業</t>
  </si>
  <si>
    <t>機械器具小売業</t>
  </si>
  <si>
    <t>家具・建具・畳小売業</t>
  </si>
  <si>
    <t>じゅう器小売業</t>
  </si>
  <si>
    <t>燃料小売業</t>
  </si>
  <si>
    <t>上記以外の卸売・小売業</t>
  </si>
  <si>
    <t>不動産業、物品賃貸業</t>
    <rPh sb="5" eb="7">
      <t>ブッピン</t>
    </rPh>
    <rPh sb="7" eb="10">
      <t>チンタイギョウ</t>
    </rPh>
    <phoneticPr fontId="19"/>
  </si>
  <si>
    <t>物品賃借業</t>
  </si>
  <si>
    <t>学術研究、専門・技術サービス業</t>
    <rPh sb="8" eb="10">
      <t>ギジュツ</t>
    </rPh>
    <rPh sb="14" eb="15">
      <t>ギョウ</t>
    </rPh>
    <phoneticPr fontId="19"/>
  </si>
  <si>
    <t>学術開発研究機関</t>
  </si>
  <si>
    <t>写真業</t>
  </si>
  <si>
    <t>飲食店、宿泊業</t>
  </si>
  <si>
    <t>一般飲食店</t>
  </si>
  <si>
    <t>上記以外の飲食店、宿泊業</t>
  </si>
  <si>
    <t>生活関連サービス、娯楽業</t>
    <rPh sb="9" eb="11">
      <t>ゴラク</t>
    </rPh>
    <rPh sb="11" eb="12">
      <t>ギョウ</t>
    </rPh>
    <phoneticPr fontId="19"/>
  </si>
  <si>
    <t>洗濯業</t>
  </si>
  <si>
    <t>教育、学習支援業</t>
  </si>
  <si>
    <t>医療業</t>
  </si>
  <si>
    <t>上記以外の医療、福祉</t>
  </si>
  <si>
    <t>複合サービス事業</t>
  </si>
  <si>
    <t>サービス業</t>
  </si>
  <si>
    <t>自動車整備業</t>
  </si>
  <si>
    <t>と蓄場</t>
  </si>
  <si>
    <t>上記以外のサービス業</t>
  </si>
  <si>
    <t>公　務</t>
  </si>
  <si>
    <t>合      計</t>
    <rPh sb="0" eb="1">
      <t>ア</t>
    </rPh>
    <rPh sb="7" eb="8">
      <t>ケイ</t>
    </rPh>
    <phoneticPr fontId="19"/>
  </si>
  <si>
    <t>合計</t>
    <rPh sb="0" eb="2">
      <t>ゴウケイ</t>
    </rPh>
    <phoneticPr fontId="19"/>
  </si>
  <si>
    <t>生活関連サービス、娯楽業</t>
  </si>
  <si>
    <t>学術研究、専門・技術サービス業</t>
  </si>
  <si>
    <t>種類</t>
    <rPh sb="0" eb="2">
      <t>シュルイ</t>
    </rPh>
    <phoneticPr fontId="19"/>
  </si>
  <si>
    <t>燃え殻</t>
  </si>
  <si>
    <t>汚　泥</t>
  </si>
  <si>
    <t>廃　油</t>
  </si>
  <si>
    <t>廃　酸</t>
  </si>
  <si>
    <t>廃アルカリ</t>
  </si>
  <si>
    <t>廃プラスチック類</t>
    <phoneticPr fontId="19"/>
  </si>
  <si>
    <t>紙くず</t>
  </si>
  <si>
    <t>木くず</t>
  </si>
  <si>
    <t>繊維くず</t>
  </si>
  <si>
    <t>動植物性残さ</t>
    <phoneticPr fontId="19"/>
  </si>
  <si>
    <t>動物系固形不要物</t>
  </si>
  <si>
    <t>ゴムくず</t>
  </si>
  <si>
    <t>金属くず</t>
  </si>
  <si>
    <t>鉱さい</t>
  </si>
  <si>
    <t>がれき類</t>
  </si>
  <si>
    <t>動物のふん尿</t>
    <phoneticPr fontId="19"/>
  </si>
  <si>
    <t>動物の死体</t>
  </si>
  <si>
    <t>ばいじん</t>
  </si>
  <si>
    <t>合　計</t>
  </si>
  <si>
    <t>動物のふん尿</t>
  </si>
  <si>
    <t>廃プラスチック類</t>
  </si>
  <si>
    <t>地域別</t>
    <rPh sb="0" eb="2">
      <t>チイキ</t>
    </rPh>
    <rPh sb="2" eb="3">
      <t>ベツ</t>
    </rPh>
    <phoneticPr fontId="19"/>
  </si>
  <si>
    <t>北海道</t>
    <rPh sb="0" eb="3">
      <t>ホッカイドウ</t>
    </rPh>
    <phoneticPr fontId="19"/>
  </si>
  <si>
    <t>東北</t>
    <rPh sb="0" eb="2">
      <t>トウホク</t>
    </rPh>
    <phoneticPr fontId="19"/>
  </si>
  <si>
    <t>関東</t>
    <rPh sb="0" eb="2">
      <t>カントウ</t>
    </rPh>
    <phoneticPr fontId="19"/>
  </si>
  <si>
    <t>中部</t>
    <rPh sb="0" eb="2">
      <t>チュウブ</t>
    </rPh>
    <phoneticPr fontId="19"/>
  </si>
  <si>
    <t>近畿</t>
    <rPh sb="0" eb="2">
      <t>キンキ</t>
    </rPh>
    <phoneticPr fontId="19"/>
  </si>
  <si>
    <t>中国</t>
    <rPh sb="0" eb="2">
      <t>チュウゴク</t>
    </rPh>
    <phoneticPr fontId="19"/>
  </si>
  <si>
    <t>四国</t>
    <rPh sb="0" eb="2">
      <t>シコク</t>
    </rPh>
    <phoneticPr fontId="19"/>
  </si>
  <si>
    <t>九州</t>
    <rPh sb="0" eb="2">
      <t>キュウシュウ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</si>
  <si>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</si>
  <si>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</si>
  <si>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</si>
  <si>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</si>
  <si>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</si>
  <si>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</si>
  <si>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</si>
  <si>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</si>
  <si>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3">
      <t>グンマケン</t>
    </rPh>
    <phoneticPr fontId="19"/>
  </si>
  <si>
    <t>埼玉県</t>
    <rPh sb="0" eb="3">
      <t>サイタマケン</t>
    </rPh>
    <phoneticPr fontId="19"/>
  </si>
  <si>
    <t>千葉県</t>
    <rPh sb="0" eb="3">
      <t>チバケン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</si>
  <si>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</si>
  <si>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</si>
  <si>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</si>
  <si>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</si>
  <si>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</si>
  <si>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</si>
  <si>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</si>
  <si>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</si>
  <si>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</si>
  <si>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</si>
  <si>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</si>
  <si>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</si>
  <si>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</si>
  <si>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3">
      <t>キョウトフ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</si>
  <si>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</si>
  <si>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</si>
  <si>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</si>
  <si>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</si>
  <si>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</si>
  <si>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</si>
  <si>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</si>
  <si>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</si>
  <si>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</si>
  <si>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</si>
  <si>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</si>
  <si>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</si>
  <si>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</si>
  <si>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3">
      <t>フクオカケン</t>
    </rPh>
    <phoneticPr fontId="19"/>
  </si>
  <si>
    <t>佐賀県</t>
    <rPh sb="0" eb="3">
      <t>サガケン</t>
    </rPh>
    <phoneticPr fontId="19"/>
  </si>
  <si>
    <t>長崎県</t>
    <rPh sb="0" eb="3">
      <t>ナガサキケン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</si>
  <si>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</si>
  <si>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</si>
  <si>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</si>
  <si>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</si>
  <si>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</si>
  <si>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全国</t>
    <rPh sb="0" eb="2">
      <t>ゼンコク</t>
    </rPh>
    <phoneticPr fontId="19"/>
  </si>
  <si>
    <t>全国</t>
    <rPh sb="0" eb="2">
      <t>ゼンコク</t>
    </rPh>
    <phoneticPr fontId="27"/>
  </si>
  <si>
    <t>(単位：千ｔ/年)</t>
    <rPh sb="4" eb="5">
      <t>セン</t>
    </rPh>
    <phoneticPr fontId="19"/>
  </si>
  <si>
    <t>大分類</t>
  </si>
  <si>
    <t>番号</t>
  </si>
  <si>
    <t>産業分類</t>
  </si>
  <si>
    <t>コード</t>
  </si>
  <si>
    <t>廃プラス
チック類</t>
  </si>
  <si>
    <t>動植物性
残　渣</t>
  </si>
  <si>
    <t>ガラスくず及び
陶磁器くず</t>
  </si>
  <si>
    <t>動物の
ふん尿</t>
  </si>
  <si>
    <t>農業、</t>
  </si>
  <si>
    <t>農業大分類</t>
    <phoneticPr fontId="27"/>
  </si>
  <si>
    <t>Ａ</t>
  </si>
  <si>
    <t>林業</t>
  </si>
  <si>
    <t>A011</t>
  </si>
  <si>
    <t>A012</t>
  </si>
  <si>
    <t>A02</t>
  </si>
  <si>
    <t>漁業大分類</t>
  </si>
  <si>
    <t>B</t>
  </si>
  <si>
    <t>B03</t>
  </si>
  <si>
    <t>B04</t>
  </si>
  <si>
    <t>鉱業</t>
  </si>
  <si>
    <t>C</t>
  </si>
  <si>
    <t>D</t>
  </si>
  <si>
    <t>製造業大分類</t>
  </si>
  <si>
    <t>E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</si>
  <si>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</si>
  <si>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</si>
  <si>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</si>
  <si>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</si>
  <si>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</si>
  <si>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</si>
  <si>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</si>
  <si>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</si>
  <si>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</si>
  <si>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</si>
  <si>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</si>
  <si>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</si>
  <si>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</si>
  <si>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</si>
  <si>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</si>
  <si>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</si>
  <si>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</si>
  <si>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</si>
  <si>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</si>
  <si>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</si>
  <si>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</si>
  <si>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</si>
  <si>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</si>
  <si>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</si>
  <si>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電気･ガス</t>
  </si>
  <si>
    <t>インフラ大分類</t>
  </si>
  <si>
    <t>F</t>
  </si>
  <si>
    <t>･熱供給･</t>
  </si>
  <si>
    <t>F33</t>
  </si>
  <si>
    <t>水道業</t>
  </si>
  <si>
    <t>F34</t>
  </si>
  <si>
    <t>F35</t>
  </si>
  <si>
    <t>F361</t>
  </si>
  <si>
    <t>F363</t>
  </si>
  <si>
    <t>情報大分類</t>
  </si>
  <si>
    <t>G</t>
  </si>
  <si>
    <t>G37</t>
  </si>
  <si>
    <t>G38</t>
  </si>
  <si>
    <t>G39</t>
  </si>
  <si>
    <t>G40</t>
  </si>
  <si>
    <t>G41</t>
  </si>
  <si>
    <t>運輸大分類</t>
  </si>
  <si>
    <t>H</t>
  </si>
  <si>
    <t>H42</t>
  </si>
  <si>
    <t>H43</t>
  </si>
  <si>
    <t>H44</t>
  </si>
  <si>
    <t>卸・小売大分類</t>
  </si>
  <si>
    <t>I</t>
  </si>
  <si>
    <t>I5311</t>
  </si>
  <si>
    <t>I56</t>
  </si>
  <si>
    <t>I591</t>
  </si>
  <si>
    <t>I593</t>
  </si>
  <si>
    <t>I601</t>
  </si>
  <si>
    <t>I602</t>
  </si>
  <si>
    <t>I603</t>
  </si>
  <si>
    <t>不動産業、</t>
  </si>
  <si>
    <t>不動産・物品賃借大分類</t>
  </si>
  <si>
    <t>K</t>
  </si>
  <si>
    <t>K70</t>
  </si>
  <si>
    <t>L</t>
  </si>
  <si>
    <t>L71</t>
  </si>
  <si>
    <t>L746</t>
  </si>
  <si>
    <t>飲食店、宿泊業大分類</t>
  </si>
  <si>
    <t>Ｍ</t>
  </si>
  <si>
    <t>M76</t>
  </si>
  <si>
    <t>N</t>
  </si>
  <si>
    <t>N781</t>
  </si>
  <si>
    <t>教育、学習支援業大分類</t>
  </si>
  <si>
    <t>O</t>
  </si>
  <si>
    <t>医療、福祉大分類</t>
  </si>
  <si>
    <t>P</t>
  </si>
  <si>
    <t>P83</t>
  </si>
  <si>
    <t>複合サービス事業大分類</t>
  </si>
  <si>
    <t>Q</t>
  </si>
  <si>
    <t>サービス業大分類</t>
  </si>
  <si>
    <t>R</t>
  </si>
  <si>
    <t>R891</t>
  </si>
  <si>
    <t>R952</t>
  </si>
  <si>
    <t>公務大分類</t>
  </si>
  <si>
    <t>S</t>
  </si>
  <si>
    <t>合     計</t>
    <rPh sb="0" eb="1">
      <t>ア</t>
    </rPh>
    <rPh sb="6" eb="7">
      <t>ケイ</t>
    </rPh>
    <phoneticPr fontId="19"/>
  </si>
  <si>
    <t>※大分類のみの回答で、かつ中分類への配分ができない都道府県があるため、中分類の合算値と大分類の値が合致しない項目がある。</t>
    <rPh sb="1" eb="4">
      <t>ダイブンルイ</t>
    </rPh>
    <rPh sb="7" eb="9">
      <t>カイトウ</t>
    </rPh>
    <rPh sb="13" eb="16">
      <t>チュウブンルイ</t>
    </rPh>
    <rPh sb="18" eb="20">
      <t>ハイブン</t>
    </rPh>
    <rPh sb="25" eb="29">
      <t>トドウフケン</t>
    </rPh>
    <rPh sb="35" eb="38">
      <t>チュウブンルイ</t>
    </rPh>
    <rPh sb="39" eb="41">
      <t>ガッサン</t>
    </rPh>
    <rPh sb="41" eb="42">
      <t>チ</t>
    </rPh>
    <rPh sb="43" eb="46">
      <t>ダイブンルイ</t>
    </rPh>
    <rPh sb="47" eb="48">
      <t>アタイ</t>
    </rPh>
    <rPh sb="49" eb="51">
      <t>ガッチ</t>
    </rPh>
    <rPh sb="54" eb="56">
      <t>コウモク</t>
    </rPh>
    <phoneticPr fontId="69"/>
  </si>
  <si>
    <t>No.</t>
  </si>
  <si>
    <t>都道府県名</t>
    <rPh sb="0" eb="4">
      <t>トドウフケン</t>
    </rPh>
    <rPh sb="4" eb="5">
      <t>ナ</t>
    </rPh>
    <phoneticPr fontId="19"/>
  </si>
  <si>
    <t>動物系
固形不要物</t>
    <phoneticPr fontId="19"/>
  </si>
  <si>
    <t>ガラスくず
及び
陶磁器くず</t>
    <phoneticPr fontId="19"/>
  </si>
  <si>
    <t>単位</t>
    <rPh sb="0" eb="2">
      <t>タンイ</t>
    </rPh>
    <phoneticPr fontId="69"/>
  </si>
  <si>
    <t>農業，林業大分類</t>
    <rPh sb="0" eb="2">
      <t>ノウギョウ</t>
    </rPh>
    <rPh sb="3" eb="5">
      <t>リンギョウ</t>
    </rPh>
    <rPh sb="5" eb="8">
      <t>ダイブンルイ</t>
    </rPh>
    <phoneticPr fontId="26"/>
  </si>
  <si>
    <t>A</t>
  </si>
  <si>
    <t>千a</t>
    <rPh sb="0" eb="1">
      <t>セン</t>
    </rPh>
    <phoneticPr fontId="69"/>
  </si>
  <si>
    <t/>
  </si>
  <si>
    <t>農業，林業</t>
  </si>
  <si>
    <t>千人</t>
    <rPh sb="0" eb="1">
      <t>セン</t>
    </rPh>
    <phoneticPr fontId="69"/>
  </si>
  <si>
    <t>上記以外の農業，林業</t>
    <rPh sb="8" eb="10">
      <t>リンギョウ</t>
    </rPh>
    <phoneticPr fontId="26"/>
  </si>
  <si>
    <t>漁業</t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</si>
  <si>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6"/>
  </si>
  <si>
    <t>製造業大分類</t>
    <rPh sb="0" eb="3">
      <t>セイゾウギョウ</t>
    </rPh>
    <rPh sb="3" eb="6">
      <t>ダイブンルイ</t>
    </rPh>
    <phoneticPr fontId="26"/>
  </si>
  <si>
    <t>E09</t>
  </si>
  <si>
    <t>電気・ガス・熱供給・水道業大分類</t>
    <rPh sb="0" eb="2">
      <t>デンキ</t>
    </rPh>
    <rPh sb="6" eb="7">
      <t>ネツ</t>
    </rPh>
    <rPh sb="7" eb="9">
      <t>キョウキュウ</t>
    </rPh>
    <rPh sb="10" eb="13">
      <t>スイドウギョウ</t>
    </rPh>
    <rPh sb="13" eb="16">
      <t>ダイブンルイ</t>
    </rPh>
    <phoneticPr fontId="26"/>
  </si>
  <si>
    <t>情報通信業大分類</t>
    <rPh sb="0" eb="2">
      <t>ジョウホウ</t>
    </rPh>
    <rPh sb="2" eb="5">
      <t>ツウシンギョウ</t>
    </rPh>
    <rPh sb="5" eb="8">
      <t>ダイブンルイ</t>
    </rPh>
    <phoneticPr fontId="26"/>
  </si>
  <si>
    <t>通信業</t>
    <rPh sb="0" eb="3">
      <t>ツウシンギョウ</t>
    </rPh>
    <phoneticPr fontId="26"/>
  </si>
  <si>
    <t>放送業</t>
    <rPh sb="0" eb="3">
      <t>ホウソウギョウ</t>
    </rPh>
    <phoneticPr fontId="26"/>
  </si>
  <si>
    <t>情報サービス業</t>
    <rPh sb="0" eb="2">
      <t>ジョウホウ</t>
    </rPh>
    <rPh sb="6" eb="7">
      <t>ギョウ</t>
    </rPh>
    <phoneticPr fontId="26"/>
  </si>
  <si>
    <t>インターネット付随サービス業</t>
    <rPh sb="7" eb="9">
      <t>フズイ</t>
    </rPh>
    <rPh sb="13" eb="14">
      <t>ギョウ</t>
    </rPh>
    <phoneticPr fontId="26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</si>
  <si>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6"/>
  </si>
  <si>
    <t>運輸業，郵便業大分類</t>
    <rPh sb="0" eb="2">
      <t>ウンユ</t>
    </rPh>
    <rPh sb="2" eb="3">
      <t>ギョウ</t>
    </rPh>
    <rPh sb="4" eb="6">
      <t>ユウビン</t>
    </rPh>
    <rPh sb="6" eb="7">
      <t>ギョウ</t>
    </rPh>
    <rPh sb="7" eb="10">
      <t>ダイブンルイ</t>
    </rPh>
    <phoneticPr fontId="26"/>
  </si>
  <si>
    <t>運輸業，</t>
  </si>
  <si>
    <t>郵便業</t>
    <rPh sb="0" eb="2">
      <t>ユウビン</t>
    </rPh>
    <rPh sb="2" eb="3">
      <t>ギョウ</t>
    </rPh>
    <phoneticPr fontId="26"/>
  </si>
  <si>
    <t>上記以外の運輸業，郵便業</t>
    <rPh sb="9" eb="11">
      <t>ユウビン</t>
    </rPh>
    <rPh sb="11" eb="12">
      <t>ギョウ</t>
    </rPh>
    <phoneticPr fontId="26"/>
  </si>
  <si>
    <t>卸売業，小売業大分類</t>
    <rPh sb="0" eb="2">
      <t>オロシウリ</t>
    </rPh>
    <rPh sb="2" eb="3">
      <t>ギョウ</t>
    </rPh>
    <rPh sb="4" eb="7">
      <t>コウリギョウ</t>
    </rPh>
    <rPh sb="7" eb="10">
      <t>ダイブンルイ</t>
    </rPh>
    <phoneticPr fontId="26"/>
  </si>
  <si>
    <t>I50</t>
  </si>
  <si>
    <t>卸売業，</t>
    <rPh sb="2" eb="3">
      <t>ギョウ</t>
    </rPh>
    <phoneticPr fontId="26"/>
  </si>
  <si>
    <t>小売業</t>
  </si>
  <si>
    <t>I605</t>
  </si>
  <si>
    <t>上記以外の卸売業，小売業</t>
    <rPh sb="0" eb="2">
      <t>ジョウキ</t>
    </rPh>
    <rPh sb="2" eb="4">
      <t>イガイ</t>
    </rPh>
    <rPh sb="5" eb="7">
      <t>オロシウリ</t>
    </rPh>
    <rPh sb="7" eb="8">
      <t>ギョウ</t>
    </rPh>
    <phoneticPr fontId="26"/>
  </si>
  <si>
    <t>不動産業，　</t>
  </si>
  <si>
    <t>不動産業，物品賃貸業大分類</t>
    <rPh sb="10" eb="13">
      <t>ダイブンルイ</t>
    </rPh>
    <phoneticPr fontId="26"/>
  </si>
  <si>
    <t>物品賃貸業</t>
  </si>
  <si>
    <t>学術研究，専門</t>
  </si>
  <si>
    <t>学術研究，専門・技術サービス業大分類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5" eb="18">
      <t>ダイブンルイ</t>
    </rPh>
    <phoneticPr fontId="26"/>
  </si>
  <si>
    <t>・技術サービス業</t>
  </si>
  <si>
    <t>学術・開発研究機関</t>
    <rPh sb="3" eb="5">
      <t>カイハツ</t>
    </rPh>
    <phoneticPr fontId="26"/>
  </si>
  <si>
    <t>宿泊業，飲食</t>
    <rPh sb="0" eb="2">
      <t>シュクハク</t>
    </rPh>
    <rPh sb="2" eb="3">
      <t>ギョウ</t>
    </rPh>
    <rPh sb="4" eb="6">
      <t>インショク</t>
    </rPh>
    <phoneticPr fontId="26"/>
  </si>
  <si>
    <t>宿泊業，飲食サービス業大分類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ダイ</t>
    </rPh>
    <rPh sb="12" eb="14">
      <t>ブンルイ</t>
    </rPh>
    <phoneticPr fontId="26"/>
  </si>
  <si>
    <t>M</t>
  </si>
  <si>
    <t>飲食店</t>
  </si>
  <si>
    <t>上記以外の宿泊業，飲食サービス業</t>
  </si>
  <si>
    <t>生活関連サー</t>
  </si>
  <si>
    <t>生活関連サービス業，娯楽業大分類</t>
    <rPh sb="13" eb="16">
      <t>ダイブンルイ</t>
    </rPh>
    <phoneticPr fontId="26"/>
  </si>
  <si>
    <t>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</si>
  <si>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</si>
  <si>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医療，福祉大分類</t>
    <rPh sb="0" eb="2">
      <t>イリョウ</t>
    </rPh>
    <rPh sb="3" eb="5">
      <t>フクシ</t>
    </rPh>
    <rPh sb="5" eb="8">
      <t>ダイブンルイ</t>
    </rPh>
    <phoneticPr fontId="26"/>
  </si>
  <si>
    <t>医療，福祉</t>
  </si>
  <si>
    <t>千床</t>
    <rPh sb="0" eb="1">
      <t>セン</t>
    </rPh>
    <phoneticPr fontId="69"/>
  </si>
  <si>
    <t>上記以外の医療，福祉</t>
    <rPh sb="0" eb="2">
      <t>ジョウキ</t>
    </rPh>
    <rPh sb="2" eb="4">
      <t>イガイ</t>
    </rPh>
    <rPh sb="5" eb="7">
      <t>イリョウ</t>
    </rPh>
    <rPh sb="8" eb="10">
      <t>フクシ</t>
    </rPh>
    <phoneticPr fontId="26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</si>
  <si>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</si>
  <si>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</si>
  <si>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サービス業大分類</t>
    <rPh sb="4" eb="5">
      <t>ギョウ</t>
    </rPh>
    <rPh sb="5" eb="8">
      <t>ダイブンルイ</t>
    </rPh>
    <phoneticPr fontId="26"/>
  </si>
  <si>
    <t>と畜場</t>
  </si>
  <si>
    <t>公務</t>
    <rPh sb="0" eb="2">
      <t>コウム</t>
    </rPh>
    <phoneticPr fontId="26"/>
  </si>
  <si>
    <t>Ｓ</t>
  </si>
  <si>
    <t>合計</t>
    <rPh sb="0" eb="2">
      <t>ゴウケイ</t>
    </rPh>
    <phoneticPr fontId="26"/>
  </si>
  <si>
    <t>十億円</t>
    <rPh sb="0" eb="2">
      <t>ジュウオク</t>
    </rPh>
    <phoneticPr fontId="69"/>
  </si>
  <si>
    <t>平成25年度</t>
    <rPh sb="5" eb="6">
      <t>ド</t>
    </rPh>
    <phoneticPr fontId="17"/>
  </si>
  <si>
    <t>平成21年度
平成24年度</t>
    <rPh sb="7" eb="9">
      <t>ヘイセイ</t>
    </rPh>
    <rPh sb="11" eb="12">
      <t>ネン</t>
    </rPh>
    <phoneticPr fontId="17"/>
  </si>
  <si>
    <t>平成25年度</t>
    <phoneticPr fontId="17"/>
  </si>
  <si>
    <t>平成19年度
平成24年度</t>
    <rPh sb="7" eb="9">
      <t>ヘイセイ</t>
    </rPh>
    <rPh sb="11" eb="12">
      <t>ネン</t>
    </rPh>
    <phoneticPr fontId="17"/>
  </si>
  <si>
    <t>下水道業</t>
    <rPh sb="3" eb="4">
      <t>ギョウ</t>
    </rPh>
    <phoneticPr fontId="17"/>
  </si>
  <si>
    <t>燃 え 殻</t>
  </si>
  <si>
    <t>汚   泥</t>
  </si>
  <si>
    <t>廃   油</t>
  </si>
  <si>
    <t>廃   酸</t>
  </si>
  <si>
    <t>廃 ア ル カ リ</t>
  </si>
  <si>
    <t>紙  く  ず</t>
  </si>
  <si>
    <t>木  く  ず</t>
  </si>
  <si>
    <t>繊 維 く ず</t>
  </si>
  <si>
    <t>動植物性残渣</t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</si>
  <si>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8"/>
  </si>
  <si>
    <t>ゴ ム く ず</t>
  </si>
  <si>
    <t>金 属 く ず</t>
  </si>
  <si>
    <t>鉱 さ い</t>
  </si>
  <si>
    <t>ば い じ ん</t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</si>
  <si>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8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</si>
  <si>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8"/>
  </si>
  <si>
    <t>中間処理量</t>
    <rPh sb="0" eb="2">
      <t>チュウカン</t>
    </rPh>
    <rPh sb="2" eb="4">
      <t>ショリ</t>
    </rPh>
    <rPh sb="4" eb="5">
      <t>リョウ</t>
    </rPh>
    <phoneticPr fontId="8"/>
  </si>
  <si>
    <t>減量化量</t>
    <rPh sb="0" eb="3">
      <t>ゲンリョウカ</t>
    </rPh>
    <rPh sb="3" eb="4">
      <t>リョウ</t>
    </rPh>
    <phoneticPr fontId="8"/>
  </si>
  <si>
    <t>処理残渣量</t>
    <rPh sb="0" eb="2">
      <t>ショリ</t>
    </rPh>
    <rPh sb="2" eb="4">
      <t>ザンサ</t>
    </rPh>
    <rPh sb="4" eb="5">
      <t>リョウ</t>
    </rPh>
    <phoneticPr fontId="8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</si>
  <si>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8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</si>
  <si>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8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</si>
  <si>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8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</si>
  <si>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8"/>
  </si>
  <si>
    <t>排出量(補正後）</t>
    <rPh sb="0" eb="2">
      <t>ハイシュツ</t>
    </rPh>
    <rPh sb="2" eb="3">
      <t>リョウ</t>
    </rPh>
    <rPh sb="4" eb="6">
      <t>ホセイ</t>
    </rPh>
    <rPh sb="6" eb="7">
      <t>ゴ</t>
    </rPh>
    <phoneticPr fontId="8"/>
  </si>
  <si>
    <t>廃　棄　物　名</t>
  </si>
  <si>
    <t>①：（8）</t>
  </si>
  <si>
    <t>②：(11)+(14：ハ）</t>
  </si>
  <si>
    <t>③：(4)+(13：ｲ)</t>
  </si>
  <si>
    <t>④:(7)+(16)</t>
  </si>
  <si>
    <t>⑤：(6)+(15)</t>
  </si>
  <si>
    <t>⑥：（9）+（17）</t>
  </si>
  <si>
    <t>⑦：(10)+(14：ﾆ)+(18)</t>
  </si>
  <si>
    <t>⑧：(8)+(9)+(17)</t>
  </si>
  <si>
    <t>⑨：(11)+(14：ハ）+(10)+(14：ﾆ)+(18)</t>
  </si>
  <si>
    <t>④+⑧+⑨</t>
  </si>
  <si>
    <t>ガラスくず、コンクリート及び陶磁器くず</t>
    <rPh sb="12" eb="13">
      <t>オヨ</t>
    </rPh>
    <rPh sb="14" eb="17">
      <t>トウジキ</t>
    </rPh>
    <phoneticPr fontId="8"/>
  </si>
  <si>
    <t>合計値</t>
    <rPh sb="0" eb="2">
      <t>ゴウケイ</t>
    </rPh>
    <rPh sb="2" eb="3">
      <t>チ</t>
    </rPh>
    <phoneticPr fontId="8"/>
  </si>
  <si>
    <t>（単位：千ｔ/年）</t>
    <rPh sb="1" eb="3">
      <t>タンイ</t>
    </rPh>
    <rPh sb="4" eb="6">
      <t>セントン</t>
    </rPh>
    <rPh sb="7" eb="8">
      <t>ネン</t>
    </rPh>
    <phoneticPr fontId="69"/>
  </si>
  <si>
    <t>廃棄物名</t>
    <rPh sb="0" eb="3">
      <t>ハイキブツ</t>
    </rPh>
    <rPh sb="3" eb="4">
      <t>メイ</t>
    </rPh>
    <phoneticPr fontId="69"/>
  </si>
  <si>
    <t>排出量</t>
    <rPh sb="0" eb="2">
      <t>ハイシュツ</t>
    </rPh>
    <rPh sb="2" eb="3">
      <t>リョウ</t>
    </rPh>
    <phoneticPr fontId="26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</si>
  <si>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26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</si>
  <si>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26"/>
  </si>
  <si>
    <t>中間処理</t>
    <rPh sb="0" eb="2">
      <t>チュウカン</t>
    </rPh>
    <rPh sb="2" eb="4">
      <t>ショリ</t>
    </rPh>
    <phoneticPr fontId="69"/>
  </si>
  <si>
    <t>再生利用量 計</t>
    <rPh sb="0" eb="2">
      <t>サイセイ</t>
    </rPh>
    <rPh sb="2" eb="4">
      <t>リヨウ</t>
    </rPh>
    <rPh sb="4" eb="5">
      <t>リョウ</t>
    </rPh>
    <rPh sb="6" eb="7">
      <t>ケイ</t>
    </rPh>
    <phoneticPr fontId="26"/>
  </si>
  <si>
    <t>減量化量</t>
    <rPh sb="0" eb="3">
      <t>ゲンリョウカ</t>
    </rPh>
    <rPh sb="3" eb="4">
      <t>リョウ</t>
    </rPh>
    <phoneticPr fontId="69"/>
  </si>
  <si>
    <t>最終処分量 計</t>
    <rPh sb="0" eb="2">
      <t>サイシュウ</t>
    </rPh>
    <rPh sb="2" eb="4">
      <t>ショブン</t>
    </rPh>
    <rPh sb="4" eb="5">
      <t>リョウ</t>
    </rPh>
    <rPh sb="6" eb="7">
      <t>ケイ</t>
    </rPh>
    <phoneticPr fontId="26"/>
  </si>
  <si>
    <t>中間処理量</t>
    <rPh sb="0" eb="2">
      <t>チュウカン</t>
    </rPh>
    <rPh sb="2" eb="4">
      <t>ショリ</t>
    </rPh>
    <rPh sb="4" eb="5">
      <t>リョウ</t>
    </rPh>
    <phoneticPr fontId="26"/>
  </si>
  <si>
    <t>処理残渣量</t>
    <rPh sb="0" eb="2">
      <t>ショリ</t>
    </rPh>
    <rPh sb="2" eb="4">
      <t>ザンサ</t>
    </rPh>
    <rPh sb="4" eb="5">
      <t>リョウ</t>
    </rPh>
    <phoneticPr fontId="26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</si>
  <si>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26"/>
  </si>
  <si>
    <t>中間処理後
最終処分量</t>
    <rPh sb="0" eb="2">
      <t>チュウカン</t>
    </rPh>
    <rPh sb="2" eb="4">
      <t>ショリ</t>
    </rPh>
    <rPh sb="4" eb="5">
      <t>ゴ</t>
    </rPh>
    <rPh sb="6" eb="8">
      <t>サイシュウ</t>
    </rPh>
    <rPh sb="8" eb="10">
      <t>ショブン</t>
    </rPh>
    <rPh sb="10" eb="11">
      <t>リョウ</t>
    </rPh>
    <phoneticPr fontId="26"/>
  </si>
  <si>
    <t>（Ａ）</t>
    <phoneticPr fontId="69"/>
  </si>
  <si>
    <t>（Ｂ）</t>
    <phoneticPr fontId="69"/>
  </si>
  <si>
    <t>（Ｃ）</t>
    <phoneticPr fontId="69"/>
  </si>
  <si>
    <t>（Ｄ）</t>
    <phoneticPr fontId="69"/>
  </si>
  <si>
    <t>（Ｅ）</t>
    <phoneticPr fontId="69"/>
  </si>
  <si>
    <t>（Ｆ）</t>
    <phoneticPr fontId="69"/>
  </si>
  <si>
    <t>（Ｇ）</t>
    <phoneticPr fontId="69"/>
  </si>
  <si>
    <t>（Ｂ）＋（Ｆ）</t>
    <phoneticPr fontId="69"/>
  </si>
  <si>
    <t>（Ｄ）－（Ｅ）</t>
    <phoneticPr fontId="69"/>
  </si>
  <si>
    <t>（Ｃ）＋（Ｇ）</t>
    <phoneticPr fontId="69"/>
  </si>
  <si>
    <t>構成比</t>
    <rPh sb="0" eb="3">
      <t>コウセイヒ</t>
    </rPh>
    <phoneticPr fontId="69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</si>
  <si>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69"/>
  </si>
  <si>
    <t>ガラスくず、コンクリート及び陶磁器くず</t>
    <rPh sb="12" eb="13">
      <t>オヨ</t>
    </rPh>
    <rPh sb="14" eb="17">
      <t>トウジキ</t>
    </rPh>
    <phoneticPr fontId="69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</si>
  <si>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26"/>
  </si>
  <si>
    <t>ガラスくず、コンクリートくず
及び陶磁器くず</t>
    <rPh sb="15" eb="16">
      <t>オヨ</t>
    </rPh>
    <rPh sb="17" eb="20">
      <t>トウジキ</t>
    </rPh>
    <phoneticPr fontId="26"/>
  </si>
  <si>
    <t>再生</t>
    <rPh sb="0" eb="2">
      <t>サイセイ</t>
    </rPh>
    <phoneticPr fontId="62"/>
  </si>
  <si>
    <t>減量化</t>
    <rPh sb="0" eb="3">
      <t>ゲンリョウカ</t>
    </rPh>
    <phoneticPr fontId="62"/>
  </si>
  <si>
    <t>最終</t>
    <rPh sb="0" eb="2">
      <t>サイシュウ</t>
    </rPh>
    <phoneticPr fontId="62"/>
  </si>
  <si>
    <t>動物のふん尿</t>
    <phoneticPr fontId="69"/>
  </si>
  <si>
    <t>合計</t>
    <rPh sb="0" eb="2">
      <t>ゴウケイ</t>
    </rPh>
    <phoneticPr fontId="69"/>
  </si>
  <si>
    <t>○</t>
    <phoneticPr fontId="17"/>
  </si>
  <si>
    <t>※</t>
  </si>
  <si>
    <t>●：今回採用データ、○：以前の調査</t>
    <rPh sb="2" eb="4">
      <t>コンカイ</t>
    </rPh>
    <rPh sb="4" eb="6">
      <t>サイヨウ</t>
    </rPh>
    <phoneticPr fontId="19"/>
  </si>
  <si>
    <t>報告書P50で利用</t>
    <rPh sb="0" eb="3">
      <t>ホウコクショ</t>
    </rPh>
    <rPh sb="7" eb="9">
      <t>リヨウ</t>
    </rPh>
    <phoneticPr fontId="17"/>
  </si>
  <si>
    <t>（単位：t／年）</t>
    <phoneticPr fontId="17"/>
  </si>
  <si>
    <t>番</t>
  </si>
  <si>
    <t>廃プラスチック類</t>
    <phoneticPr fontId="26"/>
  </si>
  <si>
    <t>ガラスくず、コンクリート及び陶磁器くず</t>
    <phoneticPr fontId="26"/>
  </si>
  <si>
    <t>がれき類</t>
    <phoneticPr fontId="26"/>
  </si>
  <si>
    <t>合   計</t>
    <phoneticPr fontId="26"/>
  </si>
  <si>
    <t>号</t>
  </si>
  <si>
    <t>母数排出量</t>
    <rPh sb="0" eb="2">
      <t>ボスウ</t>
    </rPh>
    <rPh sb="2" eb="4">
      <t>ハイシュツ</t>
    </rPh>
    <rPh sb="4" eb="5">
      <t>リョウ</t>
    </rPh>
    <phoneticPr fontId="69"/>
  </si>
  <si>
    <t>うち石綿含有</t>
    <rPh sb="2" eb="4">
      <t>セキメン</t>
    </rPh>
    <rPh sb="4" eb="6">
      <t>ガンユウ</t>
    </rPh>
    <phoneticPr fontId="26"/>
  </si>
  <si>
    <t>データ数(件)</t>
    <rPh sb="3" eb="4">
      <t>スウ</t>
    </rPh>
    <rPh sb="5" eb="6">
      <t>ケン</t>
    </rPh>
    <phoneticPr fontId="69"/>
  </si>
  <si>
    <t>比率</t>
    <rPh sb="0" eb="2">
      <t>ヒリツ</t>
    </rPh>
    <phoneticPr fontId="69"/>
  </si>
  <si>
    <t>データ数(件)</t>
  </si>
  <si>
    <t>比率</t>
    <rPh sb="0" eb="2">
      <t>ヒリツ</t>
    </rPh>
    <phoneticPr fontId="26"/>
  </si>
  <si>
    <t>A</t>
    <phoneticPr fontId="26"/>
  </si>
  <si>
    <t>農業，林業</t>
    <phoneticPr fontId="26"/>
  </si>
  <si>
    <t>林業</t>
    <phoneticPr fontId="26"/>
  </si>
  <si>
    <t>A02</t>
    <phoneticPr fontId="26"/>
  </si>
  <si>
    <t>B</t>
    <phoneticPr fontId="26"/>
  </si>
  <si>
    <t>漁　業</t>
    <phoneticPr fontId="26"/>
  </si>
  <si>
    <t>漁業</t>
    <phoneticPr fontId="26"/>
  </si>
  <si>
    <t>B03</t>
    <phoneticPr fontId="26"/>
  </si>
  <si>
    <t>B04</t>
    <phoneticPr fontId="26"/>
  </si>
  <si>
    <t>C</t>
    <phoneticPr fontId="26"/>
  </si>
  <si>
    <t>建設業</t>
    <phoneticPr fontId="26"/>
  </si>
  <si>
    <t>D</t>
    <phoneticPr fontId="26"/>
  </si>
  <si>
    <t>E</t>
    <phoneticPr fontId="26"/>
  </si>
  <si>
    <t>木材・木製品製造業</t>
    <phoneticPr fontId="26"/>
  </si>
  <si>
    <t>プラスチック製品製造業</t>
    <phoneticPr fontId="26"/>
  </si>
  <si>
    <t>F</t>
    <phoneticPr fontId="26"/>
  </si>
  <si>
    <t>電気業</t>
    <phoneticPr fontId="26"/>
  </si>
  <si>
    <t>ガス業</t>
    <phoneticPr fontId="26"/>
  </si>
  <si>
    <t>熱供給業</t>
    <phoneticPr fontId="26"/>
  </si>
  <si>
    <t>F361</t>
    <phoneticPr fontId="26"/>
  </si>
  <si>
    <t>F363</t>
    <phoneticPr fontId="26"/>
  </si>
  <si>
    <t>G</t>
    <phoneticPr fontId="26"/>
  </si>
  <si>
    <t>情報通信業</t>
    <phoneticPr fontId="26"/>
  </si>
  <si>
    <t>H</t>
    <phoneticPr fontId="26"/>
  </si>
  <si>
    <t>運輸業，</t>
    <phoneticPr fontId="26"/>
  </si>
  <si>
    <t>I</t>
    <phoneticPr fontId="26"/>
  </si>
  <si>
    <t>I50</t>
    <phoneticPr fontId="26"/>
  </si>
  <si>
    <t>木材・竹材卸売業</t>
    <phoneticPr fontId="26"/>
  </si>
  <si>
    <t>I5311</t>
    <phoneticPr fontId="26"/>
  </si>
  <si>
    <t>I56</t>
    <phoneticPr fontId="26"/>
  </si>
  <si>
    <t>I591</t>
    <phoneticPr fontId="26"/>
  </si>
  <si>
    <t>小売業</t>
    <phoneticPr fontId="26"/>
  </si>
  <si>
    <t>機械器具小売業</t>
    <phoneticPr fontId="26"/>
  </si>
  <si>
    <t>I593</t>
    <phoneticPr fontId="26"/>
  </si>
  <si>
    <t>家具・建具・畳小売業</t>
    <phoneticPr fontId="26"/>
  </si>
  <si>
    <t>I601</t>
    <phoneticPr fontId="26"/>
  </si>
  <si>
    <t>じゅう器小売業</t>
    <phoneticPr fontId="26"/>
  </si>
  <si>
    <t>I602</t>
    <phoneticPr fontId="26"/>
  </si>
  <si>
    <t>I605</t>
    <phoneticPr fontId="26"/>
  </si>
  <si>
    <t>不動産業，　</t>
    <phoneticPr fontId="26"/>
  </si>
  <si>
    <t>K</t>
    <phoneticPr fontId="26"/>
  </si>
  <si>
    <t>物品賃貸業</t>
    <phoneticPr fontId="26"/>
  </si>
  <si>
    <t>物品賃貸業</t>
    <phoneticPr fontId="26"/>
  </si>
  <si>
    <t>K70</t>
    <phoneticPr fontId="26"/>
  </si>
  <si>
    <t>L</t>
    <phoneticPr fontId="26"/>
  </si>
  <si>
    <t>L71</t>
    <phoneticPr fontId="26"/>
  </si>
  <si>
    <t>L746</t>
    <phoneticPr fontId="26"/>
  </si>
  <si>
    <t>M</t>
    <phoneticPr fontId="26"/>
  </si>
  <si>
    <t>サービス業</t>
    <phoneticPr fontId="26"/>
  </si>
  <si>
    <t>飲食店</t>
    <phoneticPr fontId="26"/>
  </si>
  <si>
    <t>M76</t>
    <phoneticPr fontId="26"/>
  </si>
  <si>
    <t>上記以外の宿泊業，飲食サービス業</t>
    <phoneticPr fontId="26"/>
  </si>
  <si>
    <t>生活関連サー</t>
    <phoneticPr fontId="26"/>
  </si>
  <si>
    <t>N</t>
    <phoneticPr fontId="26"/>
  </si>
  <si>
    <t>ビス業，娯楽業</t>
    <phoneticPr fontId="26"/>
  </si>
  <si>
    <t>N781</t>
    <phoneticPr fontId="26"/>
  </si>
  <si>
    <t>O</t>
    <phoneticPr fontId="26"/>
  </si>
  <si>
    <t>P</t>
    <phoneticPr fontId="26"/>
  </si>
  <si>
    <t>医療，福祉</t>
    <phoneticPr fontId="26"/>
  </si>
  <si>
    <t>P83</t>
    <phoneticPr fontId="26"/>
  </si>
  <si>
    <t>Q</t>
    <phoneticPr fontId="26"/>
  </si>
  <si>
    <t>R</t>
    <phoneticPr fontId="26"/>
  </si>
  <si>
    <t>R891</t>
    <phoneticPr fontId="26"/>
  </si>
  <si>
    <t>と畜場</t>
    <phoneticPr fontId="26"/>
  </si>
  <si>
    <t>R952</t>
    <phoneticPr fontId="26"/>
  </si>
  <si>
    <t>Ｓ</t>
    <phoneticPr fontId="26"/>
  </si>
  <si>
    <t>（単位：ｔ/年）</t>
    <rPh sb="1" eb="3">
      <t>タンイ</t>
    </rPh>
    <rPh sb="6" eb="7">
      <t>ネン</t>
    </rPh>
    <phoneticPr fontId="69"/>
  </si>
  <si>
    <t>廃棄物種類</t>
    <rPh sb="0" eb="3">
      <t>ハイキブツ</t>
    </rPh>
    <rPh sb="3" eb="5">
      <t>シュルイ</t>
    </rPh>
    <phoneticPr fontId="69"/>
  </si>
  <si>
    <t>排出量</t>
    <rPh sb="0" eb="2">
      <t>ハイシュツ</t>
    </rPh>
    <rPh sb="2" eb="3">
      <t>リョウ</t>
    </rPh>
    <phoneticPr fontId="69"/>
  </si>
  <si>
    <t>直接再生
利用量</t>
    <rPh sb="0" eb="2">
      <t>チョクセツ</t>
    </rPh>
    <rPh sb="2" eb="4">
      <t>サイセイ</t>
    </rPh>
    <rPh sb="5" eb="7">
      <t>リヨウ</t>
    </rPh>
    <rPh sb="7" eb="8">
      <t>リョウ</t>
    </rPh>
    <phoneticPr fontId="69"/>
  </si>
  <si>
    <t>直接最終
処分量</t>
    <rPh sb="0" eb="2">
      <t>チョクセツ</t>
    </rPh>
    <rPh sb="2" eb="4">
      <t>サイシュウ</t>
    </rPh>
    <rPh sb="5" eb="7">
      <t>ショブン</t>
    </rPh>
    <rPh sb="7" eb="8">
      <t>リョウ</t>
    </rPh>
    <phoneticPr fontId="69"/>
  </si>
  <si>
    <t>中間処理量</t>
    <rPh sb="0" eb="2">
      <t>チュウカン</t>
    </rPh>
    <rPh sb="2" eb="4">
      <t>ショリ</t>
    </rPh>
    <rPh sb="4" eb="5">
      <t>リョウ</t>
    </rPh>
    <phoneticPr fontId="69"/>
  </si>
  <si>
    <t>再生利用量
計</t>
    <rPh sb="0" eb="2">
      <t>サイセイ</t>
    </rPh>
    <rPh sb="2" eb="4">
      <t>リヨウ</t>
    </rPh>
    <rPh sb="4" eb="5">
      <t>リョウ</t>
    </rPh>
    <rPh sb="6" eb="7">
      <t>ケイ</t>
    </rPh>
    <phoneticPr fontId="69"/>
  </si>
  <si>
    <t>減量化量
計</t>
    <rPh sb="0" eb="3">
      <t>ゲンリョウカ</t>
    </rPh>
    <rPh sb="3" eb="4">
      <t>リョウ</t>
    </rPh>
    <rPh sb="5" eb="6">
      <t>ケイ</t>
    </rPh>
    <phoneticPr fontId="69"/>
  </si>
  <si>
    <t>最終処分量
計</t>
    <rPh sb="0" eb="2">
      <t>サイシュウ</t>
    </rPh>
    <rPh sb="2" eb="4">
      <t>ショブン</t>
    </rPh>
    <rPh sb="4" eb="5">
      <t>リョウ</t>
    </rPh>
    <rPh sb="6" eb="7">
      <t>ケイ</t>
    </rPh>
    <phoneticPr fontId="69"/>
  </si>
  <si>
    <t>処理残渣量</t>
    <rPh sb="0" eb="2">
      <t>ショリ</t>
    </rPh>
    <rPh sb="2" eb="4">
      <t>ザンサ</t>
    </rPh>
    <rPh sb="4" eb="5">
      <t>リョウ</t>
    </rPh>
    <phoneticPr fontId="69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</si>
  <si>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69"/>
  </si>
  <si>
    <t>中間処理後
最終処分量</t>
    <rPh sb="6" eb="8">
      <t>サイシュウ</t>
    </rPh>
    <rPh sb="8" eb="10">
      <t>ショブン</t>
    </rPh>
    <rPh sb="10" eb="11">
      <t>リョウ</t>
    </rPh>
    <phoneticPr fontId="69"/>
  </si>
  <si>
    <t>石綿含有
廃プラスチック類</t>
    <phoneticPr fontId="69"/>
  </si>
  <si>
    <t>石綿含有
ガラスくず、コンクリート
及び陶磁器くず</t>
    <rPh sb="18" eb="19">
      <t>オヨ</t>
    </rPh>
    <rPh sb="20" eb="23">
      <t>トウジキ</t>
    </rPh>
    <phoneticPr fontId="26"/>
  </si>
  <si>
    <t>石綿含有
がれき類</t>
    <phoneticPr fontId="69"/>
  </si>
  <si>
    <t>平成２７年度事業</t>
    <rPh sb="0" eb="2">
      <t>ヘイセイ</t>
    </rPh>
    <rPh sb="4" eb="6">
      <t>ネンド</t>
    </rPh>
    <rPh sb="6" eb="8">
      <t>ジギョウ</t>
    </rPh>
    <phoneticPr fontId="17"/>
  </si>
  <si>
    <t>産業廃棄物排出・処理状況調査報告書　平成２５年度実績（詳細版）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チョウサ</t>
    </rPh>
    <rPh sb="14" eb="17">
      <t>ホウコクショ</t>
    </rPh>
    <rPh sb="18" eb="20">
      <t>ヘイセイ</t>
    </rPh>
    <rPh sb="22" eb="24">
      <t>ネンド</t>
    </rPh>
    <rPh sb="24" eb="26">
      <t>ジッセキ</t>
    </rPh>
    <rPh sb="27" eb="29">
      <t>ショウサイ</t>
    </rPh>
    <rPh sb="29" eb="30">
      <t>バン</t>
    </rPh>
    <phoneticPr fontId="17"/>
  </si>
  <si>
    <t>表―Ⅱ・４</t>
    <rPh sb="0" eb="1">
      <t>ヒョウ</t>
    </rPh>
    <phoneticPr fontId="17"/>
  </si>
  <si>
    <t>・・・</t>
    <phoneticPr fontId="17"/>
  </si>
  <si>
    <t>該当ページ</t>
    <rPh sb="0" eb="2">
      <t>ガイトウ</t>
    </rPh>
    <phoneticPr fontId="17"/>
  </si>
  <si>
    <t>表―Ⅲ・１</t>
    <rPh sb="0" eb="1">
      <t>ヒョウ</t>
    </rPh>
    <phoneticPr fontId="17"/>
  </si>
  <si>
    <t>表番号</t>
    <rPh sb="0" eb="1">
      <t>ヒョウ</t>
    </rPh>
    <rPh sb="1" eb="3">
      <t>バンゴウ</t>
    </rPh>
    <phoneticPr fontId="17"/>
  </si>
  <si>
    <t>図番号</t>
    <rPh sb="0" eb="1">
      <t>ズ</t>
    </rPh>
    <rPh sb="1" eb="3">
      <t>バンゴウ</t>
    </rPh>
    <phoneticPr fontId="17"/>
  </si>
  <si>
    <t>図－Ⅲ・１</t>
    <rPh sb="0" eb="1">
      <t>ズ</t>
    </rPh>
    <phoneticPr fontId="17"/>
  </si>
  <si>
    <t>表―Ⅲ・２</t>
    <rPh sb="0" eb="1">
      <t>ヒョウ</t>
    </rPh>
    <phoneticPr fontId="17"/>
  </si>
  <si>
    <t>図－Ⅲ・２</t>
    <rPh sb="0" eb="1">
      <t>ズ</t>
    </rPh>
    <phoneticPr fontId="17"/>
  </si>
  <si>
    <t>表―Ⅲ・３</t>
    <rPh sb="0" eb="1">
      <t>ヒョウ</t>
    </rPh>
    <phoneticPr fontId="17"/>
  </si>
  <si>
    <t>図－Ⅲ・３</t>
    <rPh sb="0" eb="1">
      <t>ズ</t>
    </rPh>
    <phoneticPr fontId="17"/>
  </si>
  <si>
    <t>表―Ⅲ・４</t>
    <rPh sb="0" eb="1">
      <t>ヒョウ</t>
    </rPh>
    <phoneticPr fontId="17"/>
  </si>
  <si>
    <t>表―Ⅲ・５</t>
    <rPh sb="0" eb="1">
      <t>ヒョウ</t>
    </rPh>
    <phoneticPr fontId="17"/>
  </si>
  <si>
    <t>表―Ⅲ・６</t>
    <rPh sb="0" eb="1">
      <t>ヒョウ</t>
    </rPh>
    <phoneticPr fontId="17"/>
  </si>
  <si>
    <t>表―Ⅲ・７</t>
    <rPh sb="0" eb="1">
      <t>ヒョウ</t>
    </rPh>
    <phoneticPr fontId="17"/>
  </si>
  <si>
    <t>表―Ⅲ・８</t>
    <rPh sb="0" eb="1">
      <t>ヒョウ</t>
    </rPh>
    <phoneticPr fontId="17"/>
  </si>
  <si>
    <t>図－Ⅲ・４</t>
    <rPh sb="0" eb="1">
      <t>ズ</t>
    </rPh>
    <phoneticPr fontId="17"/>
  </si>
  <si>
    <t>２．産業廃棄物排出量の推計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スイケイ</t>
    </rPh>
    <phoneticPr fontId="17"/>
  </si>
  <si>
    <t>業種ごとの活動量指標の種類及び出店</t>
    <rPh sb="0" eb="2">
      <t>ギョウシュ</t>
    </rPh>
    <rPh sb="5" eb="8">
      <t>カツドウリョウ</t>
    </rPh>
    <rPh sb="8" eb="10">
      <t>シヒョウ</t>
    </rPh>
    <rPh sb="11" eb="13">
      <t>シュルイ</t>
    </rPh>
    <rPh sb="13" eb="14">
      <t>オヨ</t>
    </rPh>
    <rPh sb="15" eb="17">
      <t>シュッテン</t>
    </rPh>
    <phoneticPr fontId="17"/>
  </si>
  <si>
    <t>Ⅱ．調査方法</t>
    <rPh sb="2" eb="4">
      <t>チョウサ</t>
    </rPh>
    <rPh sb="4" eb="6">
      <t>ホウホウ</t>
    </rPh>
    <phoneticPr fontId="17"/>
  </si>
  <si>
    <t>Ⅲ．調査結果</t>
    <rPh sb="2" eb="4">
      <t>チョウサ</t>
    </rPh>
    <rPh sb="4" eb="6">
      <t>ケッカ</t>
    </rPh>
    <phoneticPr fontId="17"/>
  </si>
  <si>
    <t>１．アンケート調査結果</t>
    <rPh sb="7" eb="9">
      <t>チョウサ</t>
    </rPh>
    <rPh sb="9" eb="11">
      <t>ケッカ</t>
    </rPh>
    <phoneticPr fontId="17"/>
  </si>
  <si>
    <t>都道府県実態調査の実施状況（平成２５年度）</t>
    <rPh sb="0" eb="4">
      <t>トドウフケン</t>
    </rPh>
    <rPh sb="4" eb="6">
      <t>ジッタイ</t>
    </rPh>
    <rPh sb="6" eb="8">
      <t>チョウサ</t>
    </rPh>
    <rPh sb="9" eb="11">
      <t>ジッシ</t>
    </rPh>
    <rPh sb="11" eb="13">
      <t>ジョウキョウ</t>
    </rPh>
    <rPh sb="14" eb="16">
      <t>ヘイセイ</t>
    </rPh>
    <rPh sb="18" eb="20">
      <t>ネンド</t>
    </rPh>
    <phoneticPr fontId="17"/>
  </si>
  <si>
    <t>産業廃棄物の業種別排出量（平成２５年度実績値）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ジッセキ</t>
    </rPh>
    <rPh sb="21" eb="22">
      <t>アタイ</t>
    </rPh>
    <phoneticPr fontId="17"/>
  </si>
  <si>
    <t>産業廃棄物の種類別排出量（平成２５年度実施値）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7"/>
  </si>
  <si>
    <t>産業廃棄物の地域別排出量（平成２５年度実施値）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7"/>
  </si>
  <si>
    <t>産業廃棄物の業種別排出量（平成２５年度実施値）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7"/>
  </si>
  <si>
    <t>都道府県別・種類別推計排出量推計値一覧表（平成２５年度実施値）</t>
    <rPh sb="0" eb="4">
      <t>トドウフケン</t>
    </rPh>
    <rPh sb="4" eb="5">
      <t>ベツ</t>
    </rPh>
    <rPh sb="6" eb="8">
      <t>シュルイ</t>
    </rPh>
    <rPh sb="8" eb="9">
      <t>ベツ</t>
    </rPh>
    <rPh sb="9" eb="11">
      <t>スイケイ</t>
    </rPh>
    <rPh sb="11" eb="13">
      <t>ハイシュツ</t>
    </rPh>
    <rPh sb="13" eb="14">
      <t>リョウ</t>
    </rPh>
    <rPh sb="14" eb="16">
      <t>スイケイ</t>
    </rPh>
    <rPh sb="16" eb="17">
      <t>チ</t>
    </rPh>
    <rPh sb="17" eb="19">
      <t>イチラン</t>
    </rPh>
    <rPh sb="19" eb="20">
      <t>ヒョウ</t>
    </rPh>
    <phoneticPr fontId="17"/>
  </si>
  <si>
    <t>業種別・種類別全国共通原単位一覧表（平成２５年度実施値）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ゼンコク</t>
    </rPh>
    <rPh sb="9" eb="11">
      <t>キョウツウ</t>
    </rPh>
    <rPh sb="11" eb="14">
      <t>ゲンタンイ</t>
    </rPh>
    <rPh sb="14" eb="16">
      <t>イチラン</t>
    </rPh>
    <rPh sb="16" eb="17">
      <t>ヒョウ</t>
    </rPh>
    <phoneticPr fontId="17"/>
  </si>
  <si>
    <t>産業廃棄物の処理状況（平成２５年度実施値）</t>
    <rPh sb="0" eb="2">
      <t>サンギョウ</t>
    </rPh>
    <rPh sb="2" eb="5">
      <t>ハイキブツ</t>
    </rPh>
    <rPh sb="6" eb="8">
      <t>ショリ</t>
    </rPh>
    <rPh sb="8" eb="10">
      <t>ジョウキョウ</t>
    </rPh>
    <rPh sb="11" eb="13">
      <t>ヘイセイ</t>
    </rPh>
    <rPh sb="15" eb="17">
      <t>ネンド</t>
    </rPh>
    <rPh sb="17" eb="19">
      <t>ジッシ</t>
    </rPh>
    <rPh sb="19" eb="20">
      <t>チ</t>
    </rPh>
    <phoneticPr fontId="17"/>
  </si>
  <si>
    <t>図－Ⅲ・５</t>
    <rPh sb="0" eb="1">
      <t>ズ</t>
    </rPh>
    <phoneticPr fontId="17"/>
  </si>
  <si>
    <t>産業廃棄物の種類別の処理状況（平成２５年度実施値）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10" eb="12">
      <t>ショリ</t>
    </rPh>
    <rPh sb="12" eb="14">
      <t>ジョウキョウ</t>
    </rPh>
    <rPh sb="15" eb="17">
      <t>ヘイセイ</t>
    </rPh>
    <rPh sb="19" eb="21">
      <t>ネンド</t>
    </rPh>
    <rPh sb="21" eb="23">
      <t>ジッシ</t>
    </rPh>
    <rPh sb="23" eb="24">
      <t>チ</t>
    </rPh>
    <phoneticPr fontId="17"/>
  </si>
  <si>
    <t>全国業種別・種類別活動量指標合計（有回答）一覧表（平成２５年度実施値）</t>
    <rPh sb="0" eb="2">
      <t>ゼンコク</t>
    </rPh>
    <rPh sb="2" eb="4">
      <t>ギョウシュ</t>
    </rPh>
    <rPh sb="4" eb="5">
      <t>ベツ</t>
    </rPh>
    <rPh sb="6" eb="8">
      <t>シュルイ</t>
    </rPh>
    <rPh sb="8" eb="9">
      <t>ベツ</t>
    </rPh>
    <rPh sb="9" eb="12">
      <t>カツドウリョウ</t>
    </rPh>
    <rPh sb="12" eb="14">
      <t>シヒョウ</t>
    </rPh>
    <rPh sb="14" eb="16">
      <t>ゴウケイ</t>
    </rPh>
    <rPh sb="17" eb="18">
      <t>ア</t>
    </rPh>
    <rPh sb="18" eb="20">
      <t>カイトウ</t>
    </rPh>
    <rPh sb="21" eb="23">
      <t>イチラン</t>
    </rPh>
    <rPh sb="23" eb="24">
      <t>ヒョウ</t>
    </rPh>
    <rPh sb="25" eb="27">
      <t>ヘイセイ</t>
    </rPh>
    <rPh sb="29" eb="31">
      <t>ネンド</t>
    </rPh>
    <rPh sb="31" eb="33">
      <t>ジッシ</t>
    </rPh>
    <rPh sb="33" eb="34">
      <t>チ</t>
    </rPh>
    <phoneticPr fontId="17"/>
  </si>
  <si>
    <t>表―Ⅲ・９</t>
    <rPh sb="0" eb="1">
      <t>ヒョウ</t>
    </rPh>
    <phoneticPr fontId="17"/>
  </si>
  <si>
    <t>産業廃棄物排出・処理状況一覧表（平成２５年度実施値）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イチラン</t>
    </rPh>
    <rPh sb="14" eb="15">
      <t>ヒョウ</t>
    </rPh>
    <rPh sb="16" eb="18">
      <t>ヘイセイ</t>
    </rPh>
    <rPh sb="20" eb="22">
      <t>ネンド</t>
    </rPh>
    <rPh sb="22" eb="24">
      <t>ジッシ</t>
    </rPh>
    <rPh sb="24" eb="25">
      <t>チ</t>
    </rPh>
    <phoneticPr fontId="17"/>
  </si>
  <si>
    <t>図－Ⅲ・６</t>
    <rPh sb="0" eb="1">
      <t>ズ</t>
    </rPh>
    <phoneticPr fontId="17"/>
  </si>
  <si>
    <t>産業廃棄物の種類別再生利用率（平成２５年度実施値）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サイセイ</t>
    </rPh>
    <rPh sb="11" eb="13">
      <t>リヨウ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7"/>
  </si>
  <si>
    <t>図－Ⅲ・７</t>
    <rPh sb="0" eb="1">
      <t>ズ</t>
    </rPh>
    <phoneticPr fontId="17"/>
  </si>
  <si>
    <t>産業廃棄物の再生利用量の種類別内訳（平成２５年度実施値）</t>
    <rPh sb="0" eb="2">
      <t>サンギョウ</t>
    </rPh>
    <rPh sb="2" eb="5">
      <t>ハイキブツ</t>
    </rPh>
    <rPh sb="6" eb="8">
      <t>サイセイ</t>
    </rPh>
    <rPh sb="8" eb="10">
      <t>リヨウ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7"/>
  </si>
  <si>
    <t>図－Ⅲ・８</t>
    <rPh sb="0" eb="1">
      <t>ズ</t>
    </rPh>
    <phoneticPr fontId="17"/>
  </si>
  <si>
    <t>産業廃棄物の種類別減量化率（平成２５年度実施値）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2">
      <t>ゲンリョウカ</t>
    </rPh>
    <rPh sb="12" eb="13">
      <t>リツ</t>
    </rPh>
    <rPh sb="14" eb="16">
      <t>ヘイセイ</t>
    </rPh>
    <rPh sb="18" eb="20">
      <t>ネンド</t>
    </rPh>
    <rPh sb="20" eb="22">
      <t>ジッシ</t>
    </rPh>
    <rPh sb="22" eb="23">
      <t>チ</t>
    </rPh>
    <phoneticPr fontId="17"/>
  </si>
  <si>
    <t>図－Ⅲ・９</t>
    <rPh sb="0" eb="1">
      <t>ズ</t>
    </rPh>
    <phoneticPr fontId="17"/>
  </si>
  <si>
    <t>産業廃棄物の減量化量の種類別内訳（平成２５年度実施値）</t>
    <rPh sb="0" eb="2">
      <t>サンギョウ</t>
    </rPh>
    <rPh sb="2" eb="5">
      <t>ハイキブツ</t>
    </rPh>
    <rPh sb="6" eb="9">
      <t>ゲンリョウカ</t>
    </rPh>
    <rPh sb="9" eb="10">
      <t>リョウ</t>
    </rPh>
    <rPh sb="11" eb="13">
      <t>シュルイ</t>
    </rPh>
    <rPh sb="13" eb="14">
      <t>ベツ</t>
    </rPh>
    <rPh sb="14" eb="16">
      <t>ウチワケ</t>
    </rPh>
    <rPh sb="17" eb="19">
      <t>ヘイセイ</t>
    </rPh>
    <rPh sb="21" eb="23">
      <t>ネンド</t>
    </rPh>
    <rPh sb="23" eb="25">
      <t>ジッシ</t>
    </rPh>
    <rPh sb="25" eb="26">
      <t>チ</t>
    </rPh>
    <phoneticPr fontId="17"/>
  </si>
  <si>
    <t>図－Ⅲ・１０</t>
    <rPh sb="0" eb="1">
      <t>ズ</t>
    </rPh>
    <phoneticPr fontId="17"/>
  </si>
  <si>
    <t>産業廃棄物の種類別最終処分率（平成２５年度実施値）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サイシュウ</t>
    </rPh>
    <rPh sb="11" eb="13">
      <t>ショブン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7"/>
  </si>
  <si>
    <t>図－Ⅲ・１１</t>
    <rPh sb="0" eb="1">
      <t>ズ</t>
    </rPh>
    <phoneticPr fontId="17"/>
  </si>
  <si>
    <t>産業廃棄物の最終処分量の種類別内訳（平成２５年度実施値）</t>
    <rPh sb="0" eb="2">
      <t>サンギョウ</t>
    </rPh>
    <rPh sb="2" eb="5">
      <t>ハイキブツ</t>
    </rPh>
    <rPh sb="6" eb="8">
      <t>サイシュウ</t>
    </rPh>
    <rPh sb="8" eb="10">
      <t>ショブン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7"/>
  </si>
  <si>
    <t>Ⅳ．まとめ</t>
    <phoneticPr fontId="17"/>
  </si>
  <si>
    <t>１．産業廃棄物排出量の変化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ヘンカ</t>
    </rPh>
    <phoneticPr fontId="17"/>
  </si>
  <si>
    <t>図－Ⅳ・１</t>
    <rPh sb="0" eb="1">
      <t>ズ</t>
    </rPh>
    <phoneticPr fontId="17"/>
  </si>
  <si>
    <t>産業廃棄物排出量の推移（平成２５年度実績値）</t>
    <rPh sb="0" eb="2">
      <t>サンギョウ</t>
    </rPh>
    <rPh sb="2" eb="5">
      <t>ハイキブツ</t>
    </rPh>
    <rPh sb="5" eb="7">
      <t>ハイシュツ</t>
    </rPh>
    <rPh sb="7" eb="8">
      <t>リョウ</t>
    </rPh>
    <rPh sb="9" eb="11">
      <t>スイイ</t>
    </rPh>
    <rPh sb="12" eb="14">
      <t>ヘイセイ</t>
    </rPh>
    <rPh sb="16" eb="18">
      <t>ネンド</t>
    </rPh>
    <rPh sb="18" eb="20">
      <t>ジッセキ</t>
    </rPh>
    <rPh sb="20" eb="21">
      <t>チ</t>
    </rPh>
    <phoneticPr fontId="17"/>
  </si>
  <si>
    <t>図－Ⅳ・２</t>
    <rPh sb="0" eb="1">
      <t>ズ</t>
    </rPh>
    <phoneticPr fontId="17"/>
  </si>
  <si>
    <t>産業廃棄物の業種別排出量の推移（平成２５年度実績値）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7"/>
  </si>
  <si>
    <t>産業廃棄物の種類別排出量の推移（平成２５年度実績値）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7"/>
  </si>
  <si>
    <t>図－Ⅳ・３</t>
    <rPh sb="0" eb="1">
      <t>ズ</t>
    </rPh>
    <phoneticPr fontId="17"/>
  </si>
  <si>
    <t>図－Ⅳ・４</t>
    <rPh sb="0" eb="1">
      <t>ズ</t>
    </rPh>
    <phoneticPr fontId="17"/>
  </si>
  <si>
    <t>産業廃棄物の地域別排出量の推移（平成２５年度実績値）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7"/>
  </si>
  <si>
    <t>図－Ⅳ・５</t>
    <rPh sb="0" eb="1">
      <t>ズ</t>
    </rPh>
    <phoneticPr fontId="17"/>
  </si>
  <si>
    <t>産業廃棄物の直接再生利用量、中間処理量、直接最終処分量の推移（平成２５年度実績値）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6">
      <t>チュウカン</t>
    </rPh>
    <rPh sb="16" eb="18">
      <t>ショリ</t>
    </rPh>
    <rPh sb="18" eb="19">
      <t>リョウ</t>
    </rPh>
    <rPh sb="20" eb="22">
      <t>チョクセツ</t>
    </rPh>
    <rPh sb="22" eb="24">
      <t>サイシュウ</t>
    </rPh>
    <rPh sb="24" eb="26">
      <t>ショブン</t>
    </rPh>
    <rPh sb="26" eb="27">
      <t>リョウ</t>
    </rPh>
    <rPh sb="28" eb="30">
      <t>スイイ</t>
    </rPh>
    <rPh sb="31" eb="33">
      <t>ヘイセイ</t>
    </rPh>
    <rPh sb="35" eb="37">
      <t>ネンド</t>
    </rPh>
    <rPh sb="37" eb="39">
      <t>ジッセキ</t>
    </rPh>
    <rPh sb="39" eb="40">
      <t>チ</t>
    </rPh>
    <phoneticPr fontId="17"/>
  </si>
  <si>
    <t>図－Ⅳ・６</t>
    <rPh sb="0" eb="1">
      <t>ズ</t>
    </rPh>
    <phoneticPr fontId="17"/>
  </si>
  <si>
    <t>産業廃棄物の直接再生利用量、減量化量、最終処分量の推移（平成２５年度実績値）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7">
      <t>ゲンリョウカ</t>
    </rPh>
    <rPh sb="17" eb="18">
      <t>リョウ</t>
    </rPh>
    <rPh sb="19" eb="21">
      <t>サイシュウ</t>
    </rPh>
    <rPh sb="21" eb="23">
      <t>ショブン</t>
    </rPh>
    <rPh sb="23" eb="24">
      <t>リョウ</t>
    </rPh>
    <rPh sb="25" eb="27">
      <t>スイイ</t>
    </rPh>
    <rPh sb="28" eb="30">
      <t>ヘイセイ</t>
    </rPh>
    <rPh sb="32" eb="34">
      <t>ネンド</t>
    </rPh>
    <rPh sb="34" eb="36">
      <t>ジッセキ</t>
    </rPh>
    <rPh sb="36" eb="37">
      <t>チ</t>
    </rPh>
    <phoneticPr fontId="17"/>
  </si>
  <si>
    <t>Ⅴ．石綿含有産業廃棄物の調査結果</t>
    <rPh sb="2" eb="4">
      <t>イシワタ</t>
    </rPh>
    <rPh sb="4" eb="6">
      <t>ガンユウ</t>
    </rPh>
    <rPh sb="6" eb="8">
      <t>サンギョウ</t>
    </rPh>
    <rPh sb="8" eb="11">
      <t>ハイキブツ</t>
    </rPh>
    <rPh sb="12" eb="14">
      <t>チョウサ</t>
    </rPh>
    <rPh sb="14" eb="16">
      <t>ケッカ</t>
    </rPh>
    <phoneticPr fontId="17"/>
  </si>
  <si>
    <t>表―Ⅴ・１</t>
    <rPh sb="0" eb="1">
      <t>ヒョウ</t>
    </rPh>
    <phoneticPr fontId="17"/>
  </si>
  <si>
    <t>都道府県の石綿含有産業廃棄物実態調査の実施状況（平成２５年度実施値）</t>
    <rPh sb="0" eb="4">
      <t>トドウフケン</t>
    </rPh>
    <rPh sb="5" eb="7">
      <t>イシワタ</t>
    </rPh>
    <rPh sb="7" eb="9">
      <t>ガンユウ</t>
    </rPh>
    <rPh sb="9" eb="11">
      <t>サンギョウ</t>
    </rPh>
    <rPh sb="11" eb="14">
      <t>ハイキブツ</t>
    </rPh>
    <rPh sb="14" eb="16">
      <t>ジッタイ</t>
    </rPh>
    <rPh sb="16" eb="18">
      <t>チョウサ</t>
    </rPh>
    <rPh sb="19" eb="21">
      <t>ジッシ</t>
    </rPh>
    <rPh sb="21" eb="23">
      <t>ジョウキョウ</t>
    </rPh>
    <rPh sb="24" eb="26">
      <t>ヘイセイ</t>
    </rPh>
    <rPh sb="28" eb="30">
      <t>ネンド</t>
    </rPh>
    <rPh sb="30" eb="32">
      <t>ジッシ</t>
    </rPh>
    <rPh sb="32" eb="33">
      <t>チ</t>
    </rPh>
    <phoneticPr fontId="17"/>
  </si>
  <si>
    <t>表―Ⅴ・２</t>
    <rPh sb="0" eb="1">
      <t>ヒョウ</t>
    </rPh>
    <phoneticPr fontId="17"/>
  </si>
  <si>
    <t>石綿含有産業廃棄物の排出量の集計結果（平成２５年度実施値）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ハイシュツ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7"/>
  </si>
  <si>
    <t>図－Ⅴ・１</t>
    <rPh sb="0" eb="1">
      <t>ズ</t>
    </rPh>
    <phoneticPr fontId="17"/>
  </si>
  <si>
    <t>石綿含有産業廃棄物の種類別の排出量（平成２５年度実施値）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シュルイ</t>
    </rPh>
    <rPh sb="12" eb="13">
      <t>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7"/>
  </si>
  <si>
    <t>図－Ⅴ・２</t>
    <rPh sb="0" eb="1">
      <t>ズ</t>
    </rPh>
    <phoneticPr fontId="17"/>
  </si>
  <si>
    <t>石綿含有産業廃棄物の業種別の排出量（平成２５年度実施値）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ギョウシュ</t>
    </rPh>
    <rPh sb="12" eb="13">
      <t>ベツ</t>
    </rPh>
    <rPh sb="13" eb="14">
      <t>シュベツ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7"/>
  </si>
  <si>
    <t>表―Ⅴ・３</t>
    <rPh sb="0" eb="1">
      <t>ヒョウ</t>
    </rPh>
    <phoneticPr fontId="17"/>
  </si>
  <si>
    <t>石綿含有産業廃棄物の処理量の集計結果（平成２５年度実施値）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ショリ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7"/>
  </si>
  <si>
    <t>図－Ⅴ・３</t>
    <rPh sb="0" eb="1">
      <t>ズ</t>
    </rPh>
    <phoneticPr fontId="17"/>
  </si>
  <si>
    <t>表－Ⅱ・４　業種ごとの活動量指標の種類及び出典</t>
    <phoneticPr fontId="17"/>
  </si>
  <si>
    <t>本編</t>
    <rPh sb="0" eb="2">
      <t>ホンペン</t>
    </rPh>
    <phoneticPr fontId="17"/>
  </si>
  <si>
    <t>資料編</t>
    <rPh sb="0" eb="2">
      <t>シリョウ</t>
    </rPh>
    <rPh sb="2" eb="3">
      <t>ヘン</t>
    </rPh>
    <phoneticPr fontId="17"/>
  </si>
  <si>
    <t>Ⅸ．産業廃棄物の種類別処理状況フロー図</t>
    <rPh sb="18" eb="19">
      <t>ズ</t>
    </rPh>
    <phoneticPr fontId="17"/>
  </si>
  <si>
    <t>Ⅱ．活動量指標</t>
  </si>
  <si>
    <t>表－資・Ⅱ・１（１）　活動量指標全国合計値</t>
    <rPh sb="0" eb="1">
      <t>ヒョウ</t>
    </rPh>
    <rPh sb="2" eb="3">
      <t>シ</t>
    </rPh>
    <rPh sb="11" eb="14">
      <t>カツドウリョウ</t>
    </rPh>
    <rPh sb="14" eb="16">
      <t>シヒョウ</t>
    </rPh>
    <rPh sb="16" eb="18">
      <t>ゼンコク</t>
    </rPh>
    <rPh sb="18" eb="21">
      <t>ゴウケイチ</t>
    </rPh>
    <phoneticPr fontId="19"/>
  </si>
  <si>
    <t>（旧産業分類（平成14年3月改訂版）の業種区分）</t>
    <rPh sb="1" eb="2">
      <t>キュウ</t>
    </rPh>
    <rPh sb="2" eb="4">
      <t>サンギョウ</t>
    </rPh>
    <rPh sb="4" eb="6">
      <t>ブンルイ</t>
    </rPh>
    <rPh sb="7" eb="9">
      <t>ヘイセイ</t>
    </rPh>
    <rPh sb="11" eb="12">
      <t>ネン</t>
    </rPh>
    <rPh sb="13" eb="14">
      <t>ガツ</t>
    </rPh>
    <rPh sb="14" eb="17">
      <t>カイテイバン</t>
    </rPh>
    <rPh sb="19" eb="21">
      <t>ギョウシュ</t>
    </rPh>
    <rPh sb="21" eb="23">
      <t>クブン</t>
    </rPh>
    <phoneticPr fontId="19"/>
  </si>
  <si>
    <t>番
号</t>
    <rPh sb="2" eb="3">
      <t>ゴウ</t>
    </rPh>
    <phoneticPr fontId="19"/>
  </si>
  <si>
    <t>単位</t>
    <rPh sb="0" eb="2">
      <t>タンイ</t>
    </rPh>
    <phoneticPr fontId="19"/>
  </si>
  <si>
    <t>平成15年度</t>
    <rPh sb="0" eb="2">
      <t>ヘイセイ</t>
    </rPh>
    <rPh sb="4" eb="6">
      <t>ネンド</t>
    </rPh>
    <phoneticPr fontId="30"/>
  </si>
  <si>
    <t>平成16年度</t>
    <rPh sb="0" eb="2">
      <t>ヘイセイ</t>
    </rPh>
    <rPh sb="4" eb="6">
      <t>ネンド</t>
    </rPh>
    <phoneticPr fontId="30"/>
  </si>
  <si>
    <t>平成21年度</t>
    <rPh sb="0" eb="2">
      <t>ヘイセイ</t>
    </rPh>
    <rPh sb="4" eb="6">
      <t>ネンド</t>
    </rPh>
    <phoneticPr fontId="30"/>
  </si>
  <si>
    <t>農　業</t>
  </si>
  <si>
    <t>農業大分類</t>
    <rPh sb="0" eb="2">
      <t>ノウギョウ</t>
    </rPh>
    <rPh sb="2" eb="5">
      <t>ダイブンルイ</t>
    </rPh>
    <phoneticPr fontId="26"/>
  </si>
  <si>
    <t>A</t>
    <phoneticPr fontId="26"/>
  </si>
  <si>
    <t>a</t>
    <phoneticPr fontId="19"/>
  </si>
  <si>
    <t>林　業</t>
  </si>
  <si>
    <t>人</t>
    <rPh sb="0" eb="1">
      <t>ニン</t>
    </rPh>
    <phoneticPr fontId="19"/>
  </si>
  <si>
    <t>C03</t>
  </si>
  <si>
    <t>C04</t>
  </si>
  <si>
    <t>百万円</t>
    <rPh sb="0" eb="3">
      <t>ヒャクマンエン</t>
    </rPh>
    <phoneticPr fontId="19"/>
  </si>
  <si>
    <t>製造業</t>
    <rPh sb="0" eb="3">
      <t>セイゾウギョウ</t>
    </rPh>
    <phoneticPr fontId="19"/>
  </si>
  <si>
    <t>F</t>
    <phoneticPr fontId="26"/>
  </si>
  <si>
    <t>F9</t>
    <phoneticPr fontId="26"/>
  </si>
  <si>
    <t>F10</t>
    <phoneticPr fontId="26"/>
  </si>
  <si>
    <t>F11</t>
    <phoneticPr fontId="26"/>
  </si>
  <si>
    <t>衣服・その他の繊維製品製造業</t>
  </si>
  <si>
    <t>F12</t>
    <phoneticPr fontId="26"/>
  </si>
  <si>
    <t>F13</t>
    <phoneticPr fontId="26"/>
  </si>
  <si>
    <t>F14</t>
    <phoneticPr fontId="26"/>
  </si>
  <si>
    <t>F15</t>
    <phoneticPr fontId="26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</si>
  <si>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6"/>
  </si>
  <si>
    <t>F16</t>
    <phoneticPr fontId="26"/>
  </si>
  <si>
    <t>F17</t>
    <phoneticPr fontId="26"/>
  </si>
  <si>
    <t>F18</t>
    <phoneticPr fontId="26"/>
  </si>
  <si>
    <t>F19</t>
    <phoneticPr fontId="26"/>
  </si>
  <si>
    <t>F20</t>
    <phoneticPr fontId="26"/>
  </si>
  <si>
    <t>F21</t>
    <phoneticPr fontId="26"/>
  </si>
  <si>
    <t>F22</t>
    <phoneticPr fontId="26"/>
  </si>
  <si>
    <t>F23</t>
    <phoneticPr fontId="26"/>
  </si>
  <si>
    <t>F24</t>
    <phoneticPr fontId="26"/>
  </si>
  <si>
    <t>F25</t>
    <phoneticPr fontId="26"/>
  </si>
  <si>
    <t>一般機械器具製造業</t>
  </si>
  <si>
    <t>F26</t>
    <phoneticPr fontId="26"/>
  </si>
  <si>
    <t>汎用、生産、業務</t>
    <rPh sb="0" eb="2">
      <t>ハンヨウ</t>
    </rPh>
    <rPh sb="3" eb="5">
      <t>セイサン</t>
    </rPh>
    <rPh sb="6" eb="8">
      <t>ギョウム</t>
    </rPh>
    <phoneticPr fontId="76"/>
  </si>
  <si>
    <t>F27</t>
    <phoneticPr fontId="26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</si>
  <si>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6"/>
  </si>
  <si>
    <t>F28</t>
  </si>
  <si>
    <t>電子、電気、情報</t>
    <rPh sb="0" eb="2">
      <t>デンシ</t>
    </rPh>
    <rPh sb="3" eb="5">
      <t>デンキ</t>
    </rPh>
    <rPh sb="6" eb="8">
      <t>ジョウホウ</t>
    </rPh>
    <phoneticPr fontId="76"/>
  </si>
  <si>
    <t>電子部品・デバイス製造業</t>
    <rPh sb="0" eb="2">
      <t>デンシ</t>
    </rPh>
    <rPh sb="2" eb="4">
      <t>ブヒン</t>
    </rPh>
    <rPh sb="9" eb="12">
      <t>セイゾウギョウ</t>
    </rPh>
    <phoneticPr fontId="26"/>
  </si>
  <si>
    <t>F29</t>
  </si>
  <si>
    <t>F30</t>
    <phoneticPr fontId="26"/>
  </si>
  <si>
    <t>精密機械器具製造業</t>
  </si>
  <si>
    <t>F31</t>
    <phoneticPr fontId="26"/>
  </si>
  <si>
    <t>F32</t>
    <phoneticPr fontId="26"/>
  </si>
  <si>
    <t>G</t>
    <phoneticPr fontId="26"/>
  </si>
  <si>
    <t>G33</t>
    <phoneticPr fontId="26"/>
  </si>
  <si>
    <t>G34</t>
    <phoneticPr fontId="26"/>
  </si>
  <si>
    <t>G35</t>
    <phoneticPr fontId="26"/>
  </si>
  <si>
    <t>G361</t>
    <phoneticPr fontId="26"/>
  </si>
  <si>
    <t>G363</t>
    <phoneticPr fontId="26"/>
  </si>
  <si>
    <t>H</t>
    <phoneticPr fontId="26"/>
  </si>
  <si>
    <t>H37</t>
    <phoneticPr fontId="26"/>
  </si>
  <si>
    <t>H38</t>
    <phoneticPr fontId="26"/>
  </si>
  <si>
    <t>H39</t>
    <phoneticPr fontId="26"/>
  </si>
  <si>
    <t>H40</t>
    <phoneticPr fontId="26"/>
  </si>
  <si>
    <t>H41</t>
    <phoneticPr fontId="26"/>
  </si>
  <si>
    <t>運輸業大分類</t>
    <rPh sb="0" eb="2">
      <t>ウンユ</t>
    </rPh>
    <rPh sb="2" eb="3">
      <t>ギョウ</t>
    </rPh>
    <rPh sb="3" eb="6">
      <t>ダイブンルイ</t>
    </rPh>
    <phoneticPr fontId="26"/>
  </si>
  <si>
    <t>I</t>
    <phoneticPr fontId="26"/>
  </si>
  <si>
    <t>I42</t>
    <phoneticPr fontId="26"/>
  </si>
  <si>
    <t>I43</t>
    <phoneticPr fontId="26"/>
  </si>
  <si>
    <t>I44</t>
    <phoneticPr fontId="26"/>
  </si>
  <si>
    <t>卸売・小売業大分類</t>
    <rPh sb="0" eb="2">
      <t>オロシウリ</t>
    </rPh>
    <rPh sb="3" eb="6">
      <t>コウリギョウ</t>
    </rPh>
    <rPh sb="6" eb="9">
      <t>ダイブンルイ</t>
    </rPh>
    <phoneticPr fontId="26"/>
  </si>
  <si>
    <t>J</t>
    <phoneticPr fontId="26"/>
  </si>
  <si>
    <t>J49</t>
    <phoneticPr fontId="26"/>
  </si>
  <si>
    <t>J55</t>
    <phoneticPr fontId="26"/>
  </si>
  <si>
    <t>J571</t>
    <phoneticPr fontId="26"/>
  </si>
  <si>
    <t>家具・じゅう器・機械器具小売業</t>
    <phoneticPr fontId="26"/>
  </si>
  <si>
    <t>J59</t>
    <phoneticPr fontId="26"/>
  </si>
  <si>
    <t>J603</t>
    <phoneticPr fontId="26"/>
  </si>
  <si>
    <t>上記以外の卸売・小売業・飲食店小売業</t>
    <rPh sb="0" eb="2">
      <t>ジョウキ</t>
    </rPh>
    <rPh sb="2" eb="4">
      <t>イガイ</t>
    </rPh>
    <rPh sb="5" eb="7">
      <t>オロシウリ</t>
    </rPh>
    <rPh sb="15" eb="18">
      <t>コウリギョウ</t>
    </rPh>
    <phoneticPr fontId="26"/>
  </si>
  <si>
    <t>飲食店、宿泊業</t>
    <rPh sb="0" eb="2">
      <t>インショク</t>
    </rPh>
    <rPh sb="2" eb="3">
      <t>テン</t>
    </rPh>
    <rPh sb="4" eb="6">
      <t>シュクハク</t>
    </rPh>
    <rPh sb="6" eb="7">
      <t>ギョウ</t>
    </rPh>
    <phoneticPr fontId="26"/>
  </si>
  <si>
    <t>飲食店、宿泊業大分類</t>
    <rPh sb="0" eb="2">
      <t>インショク</t>
    </rPh>
    <rPh sb="2" eb="3">
      <t>テン</t>
    </rPh>
    <rPh sb="4" eb="6">
      <t>シュクハク</t>
    </rPh>
    <rPh sb="6" eb="7">
      <t>ギョウ</t>
    </rPh>
    <rPh sb="7" eb="10">
      <t>ダイブンルイ</t>
    </rPh>
    <phoneticPr fontId="26"/>
  </si>
  <si>
    <t>M</t>
    <phoneticPr fontId="26"/>
  </si>
  <si>
    <t>M70</t>
    <phoneticPr fontId="26"/>
  </si>
  <si>
    <t>上記以外の飲食店、宿泊業</t>
    <rPh sb="9" eb="11">
      <t>シュクハク</t>
    </rPh>
    <rPh sb="11" eb="12">
      <t>ギョウ</t>
    </rPh>
    <phoneticPr fontId="26"/>
  </si>
  <si>
    <t>医療、福祉</t>
    <rPh sb="0" eb="2">
      <t>イリョウ</t>
    </rPh>
    <rPh sb="3" eb="5">
      <t>フクシ</t>
    </rPh>
    <phoneticPr fontId="26"/>
  </si>
  <si>
    <t>医療、福祉大分類</t>
    <rPh sb="0" eb="2">
      <t>イリョウ</t>
    </rPh>
    <rPh sb="3" eb="5">
      <t>フクシ</t>
    </rPh>
    <rPh sb="5" eb="8">
      <t>ダイブンルイ</t>
    </rPh>
    <phoneticPr fontId="26"/>
  </si>
  <si>
    <t>N</t>
    <phoneticPr fontId="26"/>
  </si>
  <si>
    <t>N73</t>
    <phoneticPr fontId="26"/>
  </si>
  <si>
    <t>床</t>
    <rPh sb="0" eb="1">
      <t>ユカ</t>
    </rPh>
    <phoneticPr fontId="19"/>
  </si>
  <si>
    <t>上記以外の医療、福祉</t>
    <rPh sb="0" eb="2">
      <t>ジョウキ</t>
    </rPh>
    <rPh sb="2" eb="4">
      <t>イガイ</t>
    </rPh>
    <rPh sb="5" eb="7">
      <t>イリョウ</t>
    </rPh>
    <rPh sb="8" eb="10">
      <t>フクシ</t>
    </rPh>
    <phoneticPr fontId="26"/>
  </si>
  <si>
    <t>教育、学習支援業大分類</t>
    <rPh sb="0" eb="2">
      <t>キョウイク</t>
    </rPh>
    <rPh sb="3" eb="5">
      <t>ガクシュウ</t>
    </rPh>
    <rPh sb="5" eb="7">
      <t>シエン</t>
    </rPh>
    <rPh sb="7" eb="8">
      <t>ギョウ</t>
    </rPh>
    <rPh sb="8" eb="11">
      <t>ダイブンルイ</t>
    </rPh>
    <phoneticPr fontId="26"/>
  </si>
  <si>
    <t>O</t>
    <phoneticPr fontId="26"/>
  </si>
  <si>
    <t>複合サービス事業大分類</t>
    <rPh sb="0" eb="2">
      <t>フクゴウ</t>
    </rPh>
    <rPh sb="6" eb="8">
      <t>ジギョウ</t>
    </rPh>
    <rPh sb="8" eb="11">
      <t>ダイブンルイ</t>
    </rPh>
    <phoneticPr fontId="26"/>
  </si>
  <si>
    <t>P</t>
    <phoneticPr fontId="26"/>
  </si>
  <si>
    <t>Q</t>
    <phoneticPr fontId="26"/>
  </si>
  <si>
    <t>Q808</t>
    <phoneticPr fontId="26"/>
  </si>
  <si>
    <t>学術開発研究機関</t>
    <rPh sb="2" eb="4">
      <t>カイハツ</t>
    </rPh>
    <phoneticPr fontId="26"/>
  </si>
  <si>
    <t>Q81</t>
    <phoneticPr fontId="26"/>
  </si>
  <si>
    <t>Q821</t>
    <phoneticPr fontId="26"/>
  </si>
  <si>
    <t>Q86</t>
    <phoneticPr fontId="26"/>
  </si>
  <si>
    <t>と蓄場</t>
    <rPh sb="1" eb="2">
      <t>チク</t>
    </rPh>
    <rPh sb="2" eb="3">
      <t>ジョウ</t>
    </rPh>
    <phoneticPr fontId="26"/>
  </si>
  <si>
    <t>Q932</t>
    <phoneticPr fontId="26"/>
  </si>
  <si>
    <t>（頭）</t>
  </si>
  <si>
    <t>R</t>
    <phoneticPr fontId="26"/>
  </si>
  <si>
    <t>表－資・Ⅱ・１（１）　活動量指標全国合計値（平成25年度実績値）旧産業分類</t>
    <phoneticPr fontId="17"/>
  </si>
  <si>
    <t>表－資・Ⅱ・１（２）　活動量指標全国合計値（平成25年度実績値）新産業分類</t>
    <phoneticPr fontId="17"/>
  </si>
  <si>
    <t>Ⅲ．年度補正係数</t>
    <phoneticPr fontId="17"/>
  </si>
  <si>
    <t>表－資・Ⅲ・１（１）　平成25年度業種別・都道府県別年度補正係数一覧表</t>
    <phoneticPr fontId="17"/>
  </si>
  <si>
    <t>73,74</t>
    <phoneticPr fontId="17"/>
  </si>
  <si>
    <t>Ⅳ．有効回答データ数合計</t>
  </si>
  <si>
    <t>表－資・Ⅳ・1　平成25年度業種別・種類別有効回答データ数合計表（新産業分類の業種区分）</t>
  </si>
  <si>
    <t>(単位：件)</t>
    <rPh sb="4" eb="5">
      <t>ケン</t>
    </rPh>
    <phoneticPr fontId="19"/>
  </si>
  <si>
    <t>※大分類のみや合計値のみを回答している都道府県があるため、中分類の合算値と大分類の値、合計値が合致しない項目がある。</t>
    <rPh sb="1" eb="4">
      <t>ダイブンルイ</t>
    </rPh>
    <rPh sb="7" eb="10">
      <t>ゴウケイチ</t>
    </rPh>
    <rPh sb="13" eb="15">
      <t>カイトウ</t>
    </rPh>
    <rPh sb="19" eb="23">
      <t>トドウフケン</t>
    </rPh>
    <rPh sb="29" eb="32">
      <t>チュウブンルイ</t>
    </rPh>
    <rPh sb="33" eb="35">
      <t>ガッサン</t>
    </rPh>
    <rPh sb="35" eb="36">
      <t>チ</t>
    </rPh>
    <rPh sb="37" eb="40">
      <t>ダイブンルイ</t>
    </rPh>
    <rPh sb="41" eb="42">
      <t>アタイ</t>
    </rPh>
    <rPh sb="43" eb="46">
      <t>ゴウケイチ</t>
    </rPh>
    <rPh sb="47" eb="49">
      <t>ガッチ</t>
    </rPh>
    <rPh sb="52" eb="54">
      <t>コウモク</t>
    </rPh>
    <phoneticPr fontId="69"/>
  </si>
  <si>
    <t>表－資・Ⅳ・２　平成25年度業種別・種類別有効回答データ数合計表（旧産業分類の業種区分）</t>
    <rPh sb="8" eb="10">
      <t>ヘイセイ</t>
    </rPh>
    <rPh sb="12" eb="14">
      <t>ネンド</t>
    </rPh>
    <rPh sb="21" eb="23">
      <t>ユウコウ</t>
    </rPh>
    <rPh sb="23" eb="25">
      <t>カイトウ</t>
    </rPh>
    <rPh sb="28" eb="29">
      <t>スウ</t>
    </rPh>
    <rPh sb="29" eb="31">
      <t>ゴウケイ</t>
    </rPh>
    <rPh sb="31" eb="32">
      <t>ヒョウ</t>
    </rPh>
    <rPh sb="33" eb="34">
      <t>キュウ</t>
    </rPh>
    <rPh sb="34" eb="36">
      <t>サンギョウ</t>
    </rPh>
    <rPh sb="36" eb="38">
      <t>ブンルイ</t>
    </rPh>
    <rPh sb="39" eb="41">
      <t>ギョウシュ</t>
    </rPh>
    <rPh sb="41" eb="43">
      <t>クブン</t>
    </rPh>
    <phoneticPr fontId="27"/>
  </si>
  <si>
    <t>平成25年度</t>
    <phoneticPr fontId="27"/>
  </si>
  <si>
    <t>A</t>
    <phoneticPr fontId="26"/>
  </si>
  <si>
    <t>F18</t>
    <phoneticPr fontId="26"/>
  </si>
  <si>
    <t>F19</t>
    <phoneticPr fontId="26"/>
  </si>
  <si>
    <t>F26</t>
    <phoneticPr fontId="26"/>
  </si>
  <si>
    <t>F27</t>
    <phoneticPr fontId="26"/>
  </si>
  <si>
    <t>F31</t>
    <phoneticPr fontId="26"/>
  </si>
  <si>
    <t>F32</t>
    <phoneticPr fontId="26"/>
  </si>
  <si>
    <t>G</t>
    <phoneticPr fontId="26"/>
  </si>
  <si>
    <t>G33</t>
    <phoneticPr fontId="26"/>
  </si>
  <si>
    <t>G34</t>
    <phoneticPr fontId="26"/>
  </si>
  <si>
    <t>G35</t>
    <phoneticPr fontId="26"/>
  </si>
  <si>
    <t>G361</t>
    <phoneticPr fontId="26"/>
  </si>
  <si>
    <t>I</t>
    <phoneticPr fontId="26"/>
  </si>
  <si>
    <t>I44</t>
    <phoneticPr fontId="26"/>
  </si>
  <si>
    <t>J</t>
    <phoneticPr fontId="26"/>
  </si>
  <si>
    <t>J49</t>
    <phoneticPr fontId="26"/>
  </si>
  <si>
    <t>J581</t>
    <phoneticPr fontId="26"/>
  </si>
  <si>
    <t>家具・じゅう器・機械器具小売業</t>
    <phoneticPr fontId="26"/>
  </si>
  <si>
    <t>J59</t>
    <phoneticPr fontId="26"/>
  </si>
  <si>
    <t>J603</t>
    <phoneticPr fontId="26"/>
  </si>
  <si>
    <t>M</t>
    <phoneticPr fontId="26"/>
  </si>
  <si>
    <t>M70</t>
    <phoneticPr fontId="26"/>
  </si>
  <si>
    <t>N</t>
    <phoneticPr fontId="26"/>
  </si>
  <si>
    <t>N73</t>
    <phoneticPr fontId="26"/>
  </si>
  <si>
    <t>O</t>
    <phoneticPr fontId="26"/>
  </si>
  <si>
    <t>P</t>
    <phoneticPr fontId="26"/>
  </si>
  <si>
    <t>Q</t>
    <phoneticPr fontId="26"/>
  </si>
  <si>
    <t>Q932</t>
    <phoneticPr fontId="26"/>
  </si>
  <si>
    <t>R</t>
    <phoneticPr fontId="26"/>
  </si>
  <si>
    <t>表－資・Ⅳ・２　平成25年度業種別・種類別有効回答データ数合計表（旧産業分類の業種区分）</t>
  </si>
  <si>
    <t>表－資・Ⅶ・１　都道府県別家畜飼育頭羽数（平成25年度実績値）</t>
    <phoneticPr fontId="17"/>
  </si>
  <si>
    <t>表－資・Ⅶ・２　都道府県別動物のふん尿排出量総括表（平成25年度実績値）</t>
    <phoneticPr fontId="17"/>
  </si>
  <si>
    <t>表－資・Ⅶ・３／４　都道府県別動物の死体の原単位（平成25年度実績値）</t>
    <phoneticPr fontId="17"/>
  </si>
  <si>
    <t>Ⅷ．下水汚泥資料</t>
  </si>
  <si>
    <t>Ⅶ．動物のふん尿及び動物の死体計算資料</t>
    <phoneticPr fontId="17"/>
  </si>
  <si>
    <r>
      <t>表</t>
    </r>
    <r>
      <rPr>
        <sz val="10"/>
        <color theme="1"/>
        <rFont val="Century"/>
        <family val="1"/>
      </rPr>
      <t>―</t>
    </r>
    <r>
      <rPr>
        <sz val="10"/>
        <color theme="1"/>
        <rFont val="ＭＳ 明朝"/>
        <family val="1"/>
        <charset val="128"/>
      </rPr>
      <t>資・</t>
    </r>
    <r>
      <rPr>
        <sz val="10"/>
        <color theme="1"/>
        <rFont val="ＭＳ Ｐゴシック"/>
        <family val="3"/>
        <charset val="128"/>
        <scheme val="minor"/>
      </rPr>
      <t>Ⅷ　</t>
    </r>
    <r>
      <rPr>
        <sz val="10"/>
        <color theme="1"/>
        <rFont val="ＭＳ 明朝"/>
        <family val="1"/>
        <charset val="128"/>
      </rPr>
      <t>都道府県別濃縮汚泥量（平成２５年度実績値）</t>
    </r>
    <phoneticPr fontId="17"/>
  </si>
  <si>
    <t>No.</t>
    <phoneticPr fontId="19"/>
  </si>
  <si>
    <t xml:space="preserve">表－資・Ⅱ・１（３）　活動量指標（新産業分類（平成19年11月改訂版）の業種区分）（平成25年度実績値）
</t>
    <phoneticPr fontId="17"/>
  </si>
  <si>
    <t xml:space="preserve">表－資・Ⅱ・１（４）　活動量指標（新産業分類（平成19年11月改訂版）の業種区分）（平成25年度実績値）
</t>
    <phoneticPr fontId="17"/>
  </si>
  <si>
    <t>業種別・種類別排出量推計値一覧表（平成２５年度実施値）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ハイシュツ</t>
    </rPh>
    <rPh sb="9" eb="10">
      <t>リョウ</t>
    </rPh>
    <rPh sb="10" eb="12">
      <t>スイケイ</t>
    </rPh>
    <rPh sb="11" eb="12">
      <t>ケイ</t>
    </rPh>
    <rPh sb="12" eb="13">
      <t>チ</t>
    </rPh>
    <rPh sb="13" eb="15">
      <t>イチラン</t>
    </rPh>
    <rPh sb="15" eb="16">
      <t>ヒョウ</t>
    </rPh>
    <rPh sb="17" eb="19">
      <t>ヘイセイ</t>
    </rPh>
    <rPh sb="21" eb="23">
      <t>ネンド</t>
    </rPh>
    <rPh sb="23" eb="25">
      <t>ジッシ</t>
    </rPh>
    <rPh sb="25" eb="26">
      <t>チ</t>
    </rPh>
    <phoneticPr fontId="17"/>
  </si>
  <si>
    <t>平成16年度
平成21年度</t>
    <rPh sb="0" eb="2">
      <t>ヘイセイ</t>
    </rPh>
    <rPh sb="4" eb="5">
      <t>ネン</t>
    </rPh>
    <rPh sb="5" eb="6">
      <t>ド</t>
    </rPh>
    <phoneticPr fontId="17"/>
  </si>
  <si>
    <t>平成26年度</t>
    <rPh sb="0" eb="2">
      <t>ヘイセイ</t>
    </rPh>
    <rPh sb="4" eb="6">
      <t>ネンド</t>
    </rPh>
    <phoneticPr fontId="19"/>
  </si>
  <si>
    <t>（Ｄ）</t>
    <phoneticPr fontId="69"/>
  </si>
  <si>
    <t>（Ｄ）－（Ｅ）</t>
    <phoneticPr fontId="69"/>
  </si>
  <si>
    <t>（Ｃ）＋（Ｇ）</t>
    <phoneticPr fontId="69"/>
  </si>
  <si>
    <t>ガラスくず、コンクリートくず及び陶磁器くず</t>
    <phoneticPr fontId="19"/>
  </si>
  <si>
    <t>平成27年度</t>
    <rPh sb="0" eb="2">
      <t>ヘイセイ</t>
    </rPh>
    <rPh sb="4" eb="6">
      <t>ネンド</t>
    </rPh>
    <phoneticPr fontId="19"/>
  </si>
  <si>
    <t>旧</t>
    <rPh sb="0" eb="1">
      <t>キュウ</t>
    </rPh>
    <phoneticPr fontId="17"/>
  </si>
  <si>
    <t>平成28年度</t>
    <rPh sb="0" eb="2">
      <t>ヘイセイ</t>
    </rPh>
    <rPh sb="4" eb="6">
      <t>ネンド</t>
    </rPh>
    <phoneticPr fontId="19"/>
  </si>
  <si>
    <t>製造業</t>
    <phoneticPr fontId="17"/>
  </si>
  <si>
    <t>排出量</t>
    <rPh sb="0" eb="2">
      <t>ハイシュツ</t>
    </rPh>
    <rPh sb="2" eb="3">
      <t>リョウ</t>
    </rPh>
    <phoneticPr fontId="4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</si>
  <si>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4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</si>
  <si>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4"/>
  </si>
  <si>
    <t>中間処理量</t>
    <rPh sb="0" eb="2">
      <t>チュウカン</t>
    </rPh>
    <rPh sb="2" eb="4">
      <t>ショリ</t>
    </rPh>
    <rPh sb="4" eb="5">
      <t>リョウ</t>
    </rPh>
    <phoneticPr fontId="4"/>
  </si>
  <si>
    <t>減量化量</t>
    <rPh sb="0" eb="3">
      <t>ゲンリョウカ</t>
    </rPh>
    <rPh sb="3" eb="4">
      <t>リョウ</t>
    </rPh>
    <phoneticPr fontId="4"/>
  </si>
  <si>
    <t>処理残渣量</t>
    <rPh sb="0" eb="2">
      <t>ショリ</t>
    </rPh>
    <rPh sb="2" eb="4">
      <t>ザンサ</t>
    </rPh>
    <rPh sb="4" eb="5">
      <t>リョウ</t>
    </rPh>
    <phoneticPr fontId="4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</si>
  <si>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4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</si>
  <si>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4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</si>
  <si>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4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</si>
  <si>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4"/>
  </si>
  <si>
    <t>（3）</t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</si>
  <si>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5"/>
  </si>
  <si>
    <t>ガラスくず、コンクリート及び陶磁器くず</t>
    <rPh sb="12" eb="13">
      <t>オヨ</t>
    </rPh>
    <rPh sb="14" eb="17">
      <t>トウジキ</t>
    </rPh>
    <phoneticPr fontId="5"/>
  </si>
  <si>
    <t>動物のふん尿(*)</t>
  </si>
  <si>
    <t>平成29年度</t>
    <rPh sb="0" eb="2">
      <t>ヘイセイ</t>
    </rPh>
    <rPh sb="4" eb="6">
      <t>ネンド</t>
    </rPh>
    <phoneticPr fontId="19"/>
  </si>
  <si>
    <t>平成30年度</t>
    <rPh sb="0" eb="2">
      <t>ヘイセイ</t>
    </rPh>
    <rPh sb="4" eb="6">
      <t>ネンド</t>
    </rPh>
    <phoneticPr fontId="19"/>
  </si>
  <si>
    <t>生活関連サービス、娯楽業</t>
    <rPh sb="9" eb="12">
      <t>ゴラクギョウ</t>
    </rPh>
    <phoneticPr fontId="17"/>
  </si>
  <si>
    <t>令和元年度</t>
    <rPh sb="0" eb="5">
      <t>レイワガンネンド</t>
    </rPh>
    <phoneticPr fontId="19"/>
  </si>
  <si>
    <t>H30</t>
    <phoneticPr fontId="17"/>
  </si>
  <si>
    <t>表―Ⅴ・２　石綿含産業廃棄物の排出量の集計結果（令和元年度実績値）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rPh sb="24" eb="26">
      <t>レイワ</t>
    </rPh>
    <rPh sb="26" eb="28">
      <t>ガンネン</t>
    </rPh>
    <rPh sb="28" eb="29">
      <t>ド</t>
    </rPh>
    <rPh sb="29" eb="32">
      <t>ジッセキチ</t>
    </rPh>
    <rPh sb="30" eb="31">
      <t>チ</t>
    </rPh>
    <phoneticPr fontId="17"/>
  </si>
  <si>
    <t>水銀使用製品廃棄物
由来の汚泥</t>
    <rPh sb="10" eb="12">
      <t>ユライ</t>
    </rPh>
    <rPh sb="13" eb="15">
      <t>オデイ</t>
    </rPh>
    <phoneticPr fontId="26"/>
  </si>
  <si>
    <t>データの個数</t>
    <rPh sb="4" eb="6">
      <t>コスウ</t>
    </rPh>
    <phoneticPr fontId="19"/>
  </si>
  <si>
    <t>水銀使用製品廃棄物
由来の廃プラスチック類</t>
    <rPh sb="13" eb="14">
      <t>ハイ</t>
    </rPh>
    <rPh sb="20" eb="21">
      <t>ルイ</t>
    </rPh>
    <phoneticPr fontId="26"/>
  </si>
  <si>
    <t>水銀使用製品廃棄物
由来の金属くず</t>
    <rPh sb="13" eb="15">
      <t>キンゾク</t>
    </rPh>
    <phoneticPr fontId="26"/>
  </si>
  <si>
    <t>水銀使用製品廃棄物
由来のガラスくず</t>
    <phoneticPr fontId="26"/>
  </si>
  <si>
    <t>①水銀使用製品廃棄物（個別製品の種類別）</t>
    <phoneticPr fontId="26"/>
  </si>
  <si>
    <t>②水銀使用製品廃棄物（一括）</t>
    <rPh sb="11" eb="13">
      <t>イッカツ</t>
    </rPh>
    <phoneticPr fontId="26"/>
  </si>
  <si>
    <t>水銀使用製品廃棄物</t>
    <rPh sb="0" eb="2">
      <t>スイギン</t>
    </rPh>
    <rPh sb="2" eb="4">
      <t>シヨウ</t>
    </rPh>
    <rPh sb="4" eb="6">
      <t>セイヒン</t>
    </rPh>
    <rPh sb="6" eb="9">
      <t>ハイキブツ</t>
    </rPh>
    <phoneticPr fontId="26"/>
  </si>
  <si>
    <t>燃え殻</t>
    <phoneticPr fontId="26"/>
  </si>
  <si>
    <t>鉱さい</t>
    <rPh sb="0" eb="1">
      <t>コウ</t>
    </rPh>
    <phoneticPr fontId="26"/>
  </si>
  <si>
    <t>ばいじん</t>
    <phoneticPr fontId="26"/>
  </si>
  <si>
    <t>うち水銀含有</t>
    <rPh sb="2" eb="4">
      <t>スイギン</t>
    </rPh>
    <rPh sb="4" eb="6">
      <t>ガンユウ</t>
    </rPh>
    <phoneticPr fontId="26"/>
  </si>
  <si>
    <t>データの個数</t>
    <rPh sb="4" eb="6">
      <t>コスウ</t>
    </rPh>
    <phoneticPr fontId="26"/>
  </si>
  <si>
    <t>汚　泥</t>
    <phoneticPr fontId="26"/>
  </si>
  <si>
    <t>廃　酸</t>
    <phoneticPr fontId="26"/>
  </si>
  <si>
    <t>廃アルカリ</t>
    <phoneticPr fontId="26"/>
  </si>
  <si>
    <t>③水銀含有ばいじん等</t>
    <rPh sb="1" eb="3">
      <t>スイギン</t>
    </rPh>
    <rPh sb="3" eb="5">
      <t>ガンユウ</t>
    </rPh>
    <rPh sb="9" eb="10">
      <t>トウ</t>
    </rPh>
    <phoneticPr fontId="26"/>
  </si>
  <si>
    <t>燃え殻</t>
    <rPh sb="0" eb="1">
      <t>モ</t>
    </rPh>
    <rPh sb="2" eb="3">
      <t>ガラ</t>
    </rPh>
    <phoneticPr fontId="26"/>
  </si>
  <si>
    <t>廃酸</t>
  </si>
  <si>
    <t>水銀使用製品廃棄物由来の汚泥</t>
    <phoneticPr fontId="69"/>
  </si>
  <si>
    <t>水銀使用製品廃棄物由来の廃プラスチック類</t>
    <phoneticPr fontId="26"/>
  </si>
  <si>
    <t>水銀使用製品廃棄物由来の金属くず</t>
    <phoneticPr fontId="69"/>
  </si>
  <si>
    <t>水銀使用製品廃棄物由来のガラスくず</t>
    <phoneticPr fontId="69"/>
  </si>
  <si>
    <t>廃アルカリ</t>
    <rPh sb="0" eb="1">
      <t>ハイ</t>
    </rPh>
    <phoneticPr fontId="26"/>
  </si>
  <si>
    <t>汚泥</t>
    <rPh sb="0" eb="1">
      <t>オ</t>
    </rPh>
    <rPh sb="1" eb="2">
      <t>ドロ</t>
    </rPh>
    <phoneticPr fontId="26"/>
  </si>
  <si>
    <t>ばいじん</t>
    <phoneticPr fontId="69"/>
  </si>
  <si>
    <t>その他の製造業</t>
    <phoneticPr fontId="17"/>
  </si>
  <si>
    <t>窯業・土石製品製造業</t>
    <phoneticPr fontId="17"/>
  </si>
  <si>
    <t>令和2年度</t>
    <rPh sb="0" eb="2">
      <t>レイワ</t>
    </rPh>
    <rPh sb="3" eb="5">
      <t>ネンド</t>
    </rPh>
    <phoneticPr fontId="19"/>
  </si>
  <si>
    <t>令和２年度</t>
    <rPh sb="0" eb="2">
      <t>レイワ</t>
    </rPh>
    <rPh sb="3" eb="5">
      <t>ネンド</t>
    </rPh>
    <phoneticPr fontId="19"/>
  </si>
  <si>
    <t>R1</t>
    <phoneticPr fontId="17"/>
  </si>
  <si>
    <t>表―Ⅲ・９　産業廃棄物排出・処理状況一覧表（令和元年度実施値）</t>
    <rPh sb="0" eb="1">
      <t>ヒョウ</t>
    </rPh>
    <rPh sb="6" eb="8">
      <t>サンギョウ</t>
    </rPh>
    <rPh sb="8" eb="11">
      <t>ハイキブツ</t>
    </rPh>
    <rPh sb="11" eb="13">
      <t>ハイシュツ</t>
    </rPh>
    <rPh sb="14" eb="16">
      <t>ショリ</t>
    </rPh>
    <rPh sb="16" eb="18">
      <t>ジョウキョウ</t>
    </rPh>
    <rPh sb="18" eb="20">
      <t>イチラン</t>
    </rPh>
    <rPh sb="20" eb="21">
      <t>ヒョウ</t>
    </rPh>
    <rPh sb="22" eb="24">
      <t>レイワ</t>
    </rPh>
    <rPh sb="24" eb="26">
      <t>ガンネン</t>
    </rPh>
    <rPh sb="26" eb="27">
      <t>ド</t>
    </rPh>
    <rPh sb="27" eb="29">
      <t>ジッシ</t>
    </rPh>
    <rPh sb="29" eb="30">
      <t>チ</t>
    </rPh>
    <phoneticPr fontId="19"/>
  </si>
  <si>
    <t>表―Ⅴ・２　水銀使用産業廃棄物の排出量の集計結果（令和元年度実績値）</t>
    <rPh sb="0" eb="1">
      <t>ヒョウ</t>
    </rPh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0">
      <t>ネンド</t>
    </rPh>
    <rPh sb="29" eb="30">
      <t>ド</t>
    </rPh>
    <rPh sb="30" eb="33">
      <t>ジッセキチ</t>
    </rPh>
    <rPh sb="31" eb="32">
      <t>チ</t>
    </rPh>
    <phoneticPr fontId="17"/>
  </si>
  <si>
    <t>卸売・小売業</t>
    <phoneticPr fontId="17"/>
  </si>
  <si>
    <t>汚　泥</t>
    <phoneticPr fontId="17"/>
  </si>
  <si>
    <t>※動物の死体の原単位については平成30年度家畜共済統計表（農林水産省）の動物の死亡率を用いて推計した。</t>
    <rPh sb="1" eb="3">
      <t>ドウブツ</t>
    </rPh>
    <rPh sb="4" eb="6">
      <t>シタイ</t>
    </rPh>
    <rPh sb="7" eb="10">
      <t>ゲンタンイ</t>
    </rPh>
    <rPh sb="15" eb="17">
      <t>ヘイセイ</t>
    </rPh>
    <rPh sb="19" eb="21">
      <t>ネンド</t>
    </rPh>
    <rPh sb="21" eb="23">
      <t>カチク</t>
    </rPh>
    <rPh sb="23" eb="25">
      <t>キョウサイ</t>
    </rPh>
    <rPh sb="25" eb="28">
      <t>トウケイヒョウ</t>
    </rPh>
    <rPh sb="29" eb="31">
      <t>ノウリン</t>
    </rPh>
    <rPh sb="31" eb="34">
      <t>スイサンショウ</t>
    </rPh>
    <rPh sb="36" eb="38">
      <t>ドウブツ</t>
    </rPh>
    <rPh sb="39" eb="42">
      <t>シボウリツ</t>
    </rPh>
    <rPh sb="43" eb="44">
      <t>モチ</t>
    </rPh>
    <rPh sb="46" eb="48">
      <t>スイケイ</t>
    </rPh>
    <phoneticPr fontId="69"/>
  </si>
  <si>
    <t>水銀使用製品廃棄物
由来の汚泥
（ｔ/年）</t>
    <rPh sb="10" eb="12">
      <t>ユライ</t>
    </rPh>
    <rPh sb="13" eb="15">
      <t>オデイ</t>
    </rPh>
    <phoneticPr fontId="26"/>
  </si>
  <si>
    <t>水銀使用製品廃棄物
由来の廃プラスチック類
（ｔ/年）</t>
    <rPh sb="13" eb="14">
      <t>ハイ</t>
    </rPh>
    <rPh sb="20" eb="21">
      <t>ルイ</t>
    </rPh>
    <phoneticPr fontId="26"/>
  </si>
  <si>
    <t>水銀使用製品廃棄物
由来の金属くず
（ｔ/年）</t>
    <rPh sb="13" eb="15">
      <t>キンゾク</t>
    </rPh>
    <phoneticPr fontId="26"/>
  </si>
  <si>
    <t>水銀使用製品廃棄物
由来のガラスくず
（ｔ/年）</t>
    <phoneticPr fontId="26"/>
  </si>
  <si>
    <t>水銀使用製品廃棄物
（ｔ/年）</t>
    <rPh sb="0" eb="2">
      <t>スイギン</t>
    </rPh>
    <rPh sb="2" eb="4">
      <t>シヨウ</t>
    </rPh>
    <rPh sb="4" eb="6">
      <t>セイヒン</t>
    </rPh>
    <rPh sb="6" eb="9">
      <t>ハイキブツ</t>
    </rPh>
    <phoneticPr fontId="26"/>
  </si>
  <si>
    <t>排出量
（ｔ/年）</t>
    <rPh sb="0" eb="3">
      <t>ハイシュツリョウ</t>
    </rPh>
    <phoneticPr fontId="26"/>
  </si>
  <si>
    <t>うち水銀含有
（ｔ/年）</t>
    <rPh sb="2" eb="4">
      <t>スイギン</t>
    </rPh>
    <rPh sb="4" eb="6">
      <t>ガンユウ</t>
    </rPh>
    <phoneticPr fontId="26"/>
  </si>
  <si>
    <t>母数排出量
（t／年）</t>
    <rPh sb="0" eb="2">
      <t>ボスウ</t>
    </rPh>
    <rPh sb="2" eb="4">
      <t>ハイシュツ</t>
    </rPh>
    <rPh sb="4" eb="5">
      <t>リョウ</t>
    </rPh>
    <phoneticPr fontId="69"/>
  </si>
  <si>
    <t>うち石綿含有
（t／年）</t>
    <rPh sb="2" eb="4">
      <t>セキメン</t>
    </rPh>
    <rPh sb="4" eb="6">
      <t>ガンユウ</t>
    </rPh>
    <phoneticPr fontId="26"/>
  </si>
  <si>
    <t>データの個数
(件)</t>
    <rPh sb="4" eb="6">
      <t>コスウ</t>
    </rPh>
    <rPh sb="8" eb="9">
      <t>クダン</t>
    </rPh>
    <phoneticPr fontId="26"/>
  </si>
  <si>
    <t>データの個数
(件)</t>
    <phoneticPr fontId="19"/>
  </si>
  <si>
    <t>データの個数
(件)</t>
    <rPh sb="4" eb="6">
      <t>コスウ</t>
    </rPh>
    <phoneticPr fontId="19"/>
  </si>
  <si>
    <t>データの個数
(件)</t>
    <rPh sb="4" eb="6">
      <t>コスウ</t>
    </rPh>
    <rPh sb="8" eb="9">
      <t>クダン</t>
    </rPh>
    <phoneticPr fontId="19"/>
  </si>
  <si>
    <t>水銀使用製品廃棄物
（一括）</t>
    <phoneticPr fontId="69"/>
  </si>
  <si>
    <t>○※</t>
  </si>
  <si>
    <t>パルプ・紙・紙加工品製造業</t>
    <phoneticPr fontId="17"/>
  </si>
  <si>
    <t>鉱　業</t>
    <phoneticPr fontId="17"/>
  </si>
  <si>
    <t>※各産業廃棄物の排出量は、四捨五入しているため合算した値は合計値と異なる場合がある。</t>
    <rPh sb="1" eb="2">
      <t>カク</t>
    </rPh>
    <rPh sb="2" eb="4">
      <t>サンギョウ</t>
    </rPh>
    <rPh sb="4" eb="7">
      <t>ハイキブツ</t>
    </rPh>
    <rPh sb="8" eb="10">
      <t>ハイシュツ</t>
    </rPh>
    <rPh sb="10" eb="11">
      <t>リョウ</t>
    </rPh>
    <rPh sb="13" eb="17">
      <t>シシャゴニュウ</t>
    </rPh>
    <rPh sb="23" eb="25">
      <t>ガッサン</t>
    </rPh>
    <rPh sb="27" eb="28">
      <t>アタイ</t>
    </rPh>
    <rPh sb="29" eb="32">
      <t>ゴウケイチ</t>
    </rPh>
    <rPh sb="33" eb="34">
      <t>コト</t>
    </rPh>
    <rPh sb="36" eb="38">
      <t>バアイ</t>
    </rPh>
    <phoneticPr fontId="69"/>
  </si>
  <si>
    <t>※四捨五入により、各項目の合算値と合計値が合致しない場合がある。</t>
    <rPh sb="26" eb="28">
      <t>バアイ</t>
    </rPh>
    <phoneticPr fontId="17"/>
  </si>
  <si>
    <t>※四捨五入により、各項目の合算値と合計値が合致しない場合がある。</t>
    <phoneticPr fontId="17"/>
  </si>
  <si>
    <t>※ 各地域の産業廃棄物の量は四捨五入しているため、合算した値は合計値と異なる場合がある。</t>
    <rPh sb="2" eb="5">
      <t>カクチイキ</t>
    </rPh>
    <rPh sb="6" eb="11">
      <t>サンギョウハイキブツ</t>
    </rPh>
    <rPh sb="12" eb="13">
      <t>リョウ</t>
    </rPh>
    <phoneticPr fontId="17"/>
  </si>
  <si>
    <t>※各産業廃棄物の量は、四捨五入しているため合算した値は合計値と異なる場合がある。</t>
    <rPh sb="1" eb="2">
      <t>カク</t>
    </rPh>
    <rPh sb="2" eb="4">
      <t>サンギョウ</t>
    </rPh>
    <rPh sb="4" eb="7">
      <t>ハイキブツ</t>
    </rPh>
    <rPh sb="8" eb="9">
      <t>リョウ</t>
    </rPh>
    <rPh sb="11" eb="15">
      <t>シシャゴニュウ</t>
    </rPh>
    <rPh sb="21" eb="23">
      <t>ガッサン</t>
    </rPh>
    <rPh sb="25" eb="26">
      <t>アタイ</t>
    </rPh>
    <rPh sb="27" eb="30">
      <t>ゴウケイチ</t>
    </rPh>
    <rPh sb="31" eb="32">
      <t>コト</t>
    </rPh>
    <rPh sb="34" eb="36">
      <t>バアイ</t>
    </rPh>
    <phoneticPr fontId="69"/>
  </si>
  <si>
    <t>※四捨五入により、各項目の合算値と合計値が合致しない場合がある。</t>
    <rPh sb="1" eb="5">
      <t>シシャゴニュウ</t>
    </rPh>
    <rPh sb="9" eb="12">
      <t>カクコウモク</t>
    </rPh>
    <rPh sb="13" eb="15">
      <t>ガッサン</t>
    </rPh>
    <rPh sb="15" eb="16">
      <t>チ</t>
    </rPh>
    <rPh sb="17" eb="19">
      <t>ゴウケイ</t>
    </rPh>
    <rPh sb="19" eb="20">
      <t>アタイ</t>
    </rPh>
    <rPh sb="21" eb="23">
      <t>ガッチ</t>
    </rPh>
    <rPh sb="26" eb="28">
      <t>バアイ</t>
    </rPh>
    <phoneticPr fontId="69"/>
  </si>
  <si>
    <t>※空欄は該当値が無いもの、「0」表示は500t/年未満である事を示している。</t>
    <rPh sb="1" eb="3">
      <t>クウラン</t>
    </rPh>
    <rPh sb="4" eb="7">
      <t>ガイトウチ</t>
    </rPh>
    <rPh sb="8" eb="9">
      <t>ナ</t>
    </rPh>
    <rPh sb="16" eb="18">
      <t>ヒョウジ</t>
    </rPh>
    <rPh sb="24" eb="25">
      <t>ネン</t>
    </rPh>
    <rPh sb="25" eb="27">
      <t>ミマン</t>
    </rPh>
    <rPh sb="30" eb="31">
      <t>コト</t>
    </rPh>
    <rPh sb="32" eb="33">
      <t>シメ</t>
    </rPh>
    <phoneticPr fontId="69"/>
  </si>
  <si>
    <t>※動物の死体の原単位については平成30年度家畜共済統計表（農林水産省）の動物の死亡率を用いて推計した。</t>
    <phoneticPr fontId="69"/>
  </si>
  <si>
    <t>※動物の死体の原単位については平成30年度家畜共済統計表（農林水産省）の動物の死亡率を用いて推計した。</t>
    <rPh sb="21" eb="22">
      <t>イエ</t>
    </rPh>
    <phoneticPr fontId="69"/>
  </si>
  <si>
    <t>※空欄は該当値が無いもの、「0」表示は500kg/年未満である事を示している。</t>
    <phoneticPr fontId="17"/>
  </si>
  <si>
    <t>※空欄は該当値が無いもの、「0」表示は500kg/年未満である事を示している。</t>
    <phoneticPr fontId="26"/>
  </si>
  <si>
    <t>令和３年度</t>
    <rPh sb="0" eb="2">
      <t>レイワ</t>
    </rPh>
    <rPh sb="3" eb="5">
      <t>ネンド</t>
    </rPh>
    <phoneticPr fontId="19"/>
  </si>
  <si>
    <t>令和3年度</t>
    <rPh sb="0" eb="2">
      <t>レイワ</t>
    </rPh>
    <rPh sb="3" eb="5">
      <t>ネンド</t>
    </rPh>
    <phoneticPr fontId="19"/>
  </si>
  <si>
    <t>※大分類のみの回答で、かつ中分類への配分ができない都道府県があるため、中分類の合算値と大分類の値が合致しない項目がある。</t>
    <phoneticPr fontId="17"/>
  </si>
  <si>
    <t>※空欄は該当値が無いものを示している。</t>
    <rPh sb="1" eb="3">
      <t>クウラン</t>
    </rPh>
    <rPh sb="4" eb="6">
      <t>ガイトウ</t>
    </rPh>
    <rPh sb="6" eb="7">
      <t>チ</t>
    </rPh>
    <rPh sb="8" eb="9">
      <t>ナ</t>
    </rPh>
    <rPh sb="13" eb="14">
      <t>シメ</t>
    </rPh>
    <phoneticPr fontId="24"/>
  </si>
  <si>
    <t>t/千a</t>
    <rPh sb="2" eb="3">
      <t>セン</t>
    </rPh>
    <phoneticPr fontId="69"/>
  </si>
  <si>
    <t>t/頭羽</t>
    <phoneticPr fontId="17"/>
  </si>
  <si>
    <t>t/千人</t>
  </si>
  <si>
    <t>t/千人</t>
    <rPh sb="2" eb="3">
      <t>セン</t>
    </rPh>
    <phoneticPr fontId="69"/>
  </si>
  <si>
    <t>t/千人</t>
    <phoneticPr fontId="17"/>
  </si>
  <si>
    <t>t/十億円</t>
    <rPh sb="2" eb="5">
      <t>ジュウオクエン</t>
    </rPh>
    <phoneticPr fontId="69"/>
  </si>
  <si>
    <t>t/千床</t>
    <rPh sb="2" eb="3">
      <t>セン</t>
    </rPh>
    <phoneticPr fontId="69"/>
  </si>
  <si>
    <t>t/千頭</t>
    <phoneticPr fontId="17"/>
  </si>
  <si>
    <t>●</t>
  </si>
  <si>
    <t>表－Ⅴ・３　石綿含有産業廃棄物の処理量の集計結果</t>
    <rPh sb="0" eb="1">
      <t>ヒョウ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phoneticPr fontId="17"/>
  </si>
  <si>
    <t>表―Ⅴ・２　石綿含産業廃棄物の排出量の集計結果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phoneticPr fontId="17"/>
  </si>
  <si>
    <t>令和4年度</t>
    <rPh sb="0" eb="2">
      <t>レイワ</t>
    </rPh>
    <rPh sb="3" eb="5">
      <t>ネンド</t>
    </rPh>
    <phoneticPr fontId="3"/>
  </si>
  <si>
    <t>表－Ⅲ・２　産業廃棄物の業種別排出量（令和４年度実績値）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3" eb="24">
      <t>ド</t>
    </rPh>
    <rPh sb="24" eb="26">
      <t>ジッセキ</t>
    </rPh>
    <rPh sb="26" eb="27">
      <t>チ</t>
    </rPh>
    <phoneticPr fontId="26"/>
  </si>
  <si>
    <t>令和３年度（参考）</t>
    <rPh sb="0" eb="2">
      <t>レイワ</t>
    </rPh>
    <rPh sb="3" eb="5">
      <t>ネンド</t>
    </rPh>
    <phoneticPr fontId="19"/>
  </si>
  <si>
    <t>令和４年度</t>
    <rPh sb="0" eb="2">
      <t>レイワ</t>
    </rPh>
    <rPh sb="3" eb="5">
      <t>ネンド</t>
    </rPh>
    <phoneticPr fontId="19"/>
  </si>
  <si>
    <t>令和４年度</t>
    <rPh sb="0" eb="2">
      <t>レイワ</t>
    </rPh>
    <rPh sb="3" eb="5">
      <t>ネンド</t>
    </rPh>
    <phoneticPr fontId="27"/>
  </si>
  <si>
    <t>表－Ⅲ・６　令和４年度実績値 都道府県別・種類別排出量推計値一覧表</t>
    <rPh sb="6" eb="8">
      <t>レイワ</t>
    </rPh>
    <rPh sb="9" eb="11">
      <t>ネンド</t>
    </rPh>
    <rPh sb="11" eb="14">
      <t>ジッセキチ</t>
    </rPh>
    <rPh sb="15" eb="19">
      <t>トドウフケン</t>
    </rPh>
    <rPh sb="19" eb="20">
      <t>ベツ</t>
    </rPh>
    <rPh sb="24" eb="26">
      <t>ハイシュツ</t>
    </rPh>
    <rPh sb="27" eb="30">
      <t>スイケイチ</t>
    </rPh>
    <rPh sb="30" eb="32">
      <t>イチラン</t>
    </rPh>
    <rPh sb="32" eb="33">
      <t>ヒョウ</t>
    </rPh>
    <phoneticPr fontId="26"/>
  </si>
  <si>
    <t>表－Ⅲ・７　令和４年度実績値 業種別・種類別全国共通原単位一覧表</t>
    <rPh sb="6" eb="8">
      <t>レイワ</t>
    </rPh>
    <rPh sb="9" eb="11">
      <t>ネンド</t>
    </rPh>
    <rPh sb="11" eb="14">
      <t>ジッセキチ</t>
    </rPh>
    <rPh sb="22" eb="24">
      <t>ゼンコク</t>
    </rPh>
    <rPh sb="24" eb="26">
      <t>キョウツウ</t>
    </rPh>
    <rPh sb="26" eb="29">
      <t>ゲンタンイ</t>
    </rPh>
    <rPh sb="29" eb="31">
      <t>イチラン</t>
    </rPh>
    <rPh sb="31" eb="32">
      <t>ヒョウ</t>
    </rPh>
    <phoneticPr fontId="19"/>
  </si>
  <si>
    <t>表－Ⅲ・８　令和４年度実績値 業種別・種類別活動量指標合計（有回答）一覧表</t>
    <rPh sb="6" eb="8">
      <t>レイワ</t>
    </rPh>
    <rPh sb="9" eb="11">
      <t>ネンド</t>
    </rPh>
    <rPh sb="10" eb="11">
      <t>ヘイネン</t>
    </rPh>
    <rPh sb="11" eb="14">
      <t>ジッセキチ</t>
    </rPh>
    <rPh sb="22" eb="24">
      <t>カツドウ</t>
    </rPh>
    <rPh sb="24" eb="25">
      <t>リョウ</t>
    </rPh>
    <rPh sb="25" eb="27">
      <t>シヒョウ</t>
    </rPh>
    <rPh sb="27" eb="29">
      <t>ゴウケイ</t>
    </rPh>
    <rPh sb="30" eb="31">
      <t>ユウ</t>
    </rPh>
    <rPh sb="31" eb="33">
      <t>カイトウ</t>
    </rPh>
    <rPh sb="34" eb="36">
      <t>イチラン</t>
    </rPh>
    <rPh sb="36" eb="37">
      <t>ヒョウ</t>
    </rPh>
    <phoneticPr fontId="19"/>
  </si>
  <si>
    <t>表－Ⅲ・３　産業廃棄物の業種別排出量（令和４年度実績値）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6">
      <t>ジッセキ</t>
    </rPh>
    <rPh sb="26" eb="27">
      <t>チ</t>
    </rPh>
    <phoneticPr fontId="26"/>
  </si>
  <si>
    <t>令和３年度（参考）</t>
    <rPh sb="0" eb="2">
      <t>レイワ</t>
    </rPh>
    <rPh sb="3" eb="5">
      <t>ネンド</t>
    </rPh>
    <rPh sb="4" eb="5">
      <t>ド</t>
    </rPh>
    <rPh sb="6" eb="8">
      <t>サンコウ</t>
    </rPh>
    <phoneticPr fontId="19"/>
  </si>
  <si>
    <t>表―Ⅲ・９　産業廃棄物排出・処理状況一覧表（令和４年度実施値）</t>
    <rPh sb="22" eb="24">
      <t>レイワ</t>
    </rPh>
    <rPh sb="25" eb="27">
      <t>ネンド</t>
    </rPh>
    <phoneticPr fontId="17"/>
  </si>
  <si>
    <t>表―Ⅲ・１　都道府県実態調査の実施状況（令和４年度）</t>
    <rPh sb="0" eb="1">
      <t>ヒョウ</t>
    </rPh>
    <rPh sb="6" eb="10">
      <t>トドウフケン</t>
    </rPh>
    <rPh sb="10" eb="12">
      <t>ジッタイ</t>
    </rPh>
    <rPh sb="12" eb="14">
      <t>チョウサ</t>
    </rPh>
    <rPh sb="15" eb="17">
      <t>ジッシ</t>
    </rPh>
    <rPh sb="17" eb="19">
      <t>ジョウキョウ</t>
    </rPh>
    <rPh sb="20" eb="22">
      <t>レイワ</t>
    </rPh>
    <rPh sb="23" eb="25">
      <t>ネンド</t>
    </rPh>
    <rPh sb="24" eb="25">
      <t>ド</t>
    </rPh>
    <phoneticPr fontId="17"/>
  </si>
  <si>
    <t>○</t>
    <phoneticPr fontId="19"/>
  </si>
  <si>
    <t>表―Ⅴ・1　都道府県の石綿含産業廃棄物実態調査の実施状況（令和４年度実績値）　</t>
    <rPh sb="0" eb="1">
      <t>ヒョウ</t>
    </rPh>
    <rPh sb="6" eb="10">
      <t>トドウフケン</t>
    </rPh>
    <rPh sb="11" eb="13">
      <t>イシワタ</t>
    </rPh>
    <rPh sb="13" eb="14">
      <t>ガン</t>
    </rPh>
    <rPh sb="14" eb="16">
      <t>サンギョウ</t>
    </rPh>
    <rPh sb="16" eb="19">
      <t>ハイキブツ</t>
    </rPh>
    <rPh sb="19" eb="21">
      <t>ジッタイ</t>
    </rPh>
    <rPh sb="21" eb="23">
      <t>チョウサ</t>
    </rPh>
    <rPh sb="24" eb="26">
      <t>ジッシ</t>
    </rPh>
    <rPh sb="26" eb="28">
      <t>ジョウキョウ</t>
    </rPh>
    <rPh sb="29" eb="31">
      <t>レイワ</t>
    </rPh>
    <rPh sb="32" eb="34">
      <t>ネンド</t>
    </rPh>
    <rPh sb="34" eb="36">
      <t>ジッセキ</t>
    </rPh>
    <rPh sb="36" eb="37">
      <t>チ</t>
    </rPh>
    <phoneticPr fontId="17"/>
  </si>
  <si>
    <t>●</t>
    <phoneticPr fontId="17"/>
  </si>
  <si>
    <t>調査年度</t>
    <phoneticPr fontId="17"/>
  </si>
  <si>
    <t>報告書P52で利用</t>
    <rPh sb="0" eb="3">
      <t>ホウコクショ</t>
    </rPh>
    <rPh sb="7" eb="9">
      <t>リヨウ</t>
    </rPh>
    <phoneticPr fontId="17"/>
  </si>
  <si>
    <t>表－Ⅲ・５　令和４年度実績値 業種別・種類別排出量推計値一覧表</t>
    <rPh sb="6" eb="8">
      <t>レイワ</t>
    </rPh>
    <rPh sb="9" eb="11">
      <t>ネンド</t>
    </rPh>
    <rPh sb="10" eb="11">
      <t>ド</t>
    </rPh>
    <rPh sb="11" eb="14">
      <t>ジッセキチ</t>
    </rPh>
    <rPh sb="25" eb="28">
      <t>スイケイチ</t>
    </rPh>
    <rPh sb="28" eb="30">
      <t>イチラン</t>
    </rPh>
    <rPh sb="30" eb="31">
      <t>ヒョウ</t>
    </rPh>
    <phoneticPr fontId="19"/>
  </si>
  <si>
    <r>
      <t>表－Ⅱ・８　濃縮汚泥量（全国量（ｍ</t>
    </r>
    <r>
      <rPr>
        <vertAlign val="superscript"/>
        <sz val="15"/>
        <color theme="1"/>
        <rFont val="ＭＳ 明朝"/>
        <family val="1"/>
        <charset val="128"/>
      </rPr>
      <t>３</t>
    </r>
    <r>
      <rPr>
        <sz val="15"/>
        <color theme="1"/>
        <rFont val="ＭＳ 明朝"/>
        <family val="1"/>
        <charset val="128"/>
      </rPr>
      <t>／年））</t>
    </r>
  </si>
  <si>
    <t>表－Ⅲ・４　産業廃棄物の地域別排出量（令和４年度実績値）</t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6">
      <t>ジッセキ</t>
    </rPh>
    <rPh sb="26" eb="27">
      <t>チ</t>
    </rPh>
    <phoneticPr fontId="26"/>
  </si>
  <si>
    <t>表―Ⅵ・1　都道府県の水銀使用産業廃棄物実態調査の実施状況</t>
    <rPh sb="0" eb="1">
      <t>ヒョウ</t>
    </rPh>
    <rPh sb="6" eb="10">
      <t>トドウフケン</t>
    </rPh>
    <rPh sb="11" eb="13">
      <t>スイギン</t>
    </rPh>
    <rPh sb="13" eb="15">
      <t>シヨウ</t>
    </rPh>
    <rPh sb="15" eb="17">
      <t>サンギョウ</t>
    </rPh>
    <rPh sb="17" eb="20">
      <t>ハイキブツ</t>
    </rPh>
    <rPh sb="20" eb="22">
      <t>ジッタイ</t>
    </rPh>
    <rPh sb="22" eb="24">
      <t>チョウサ</t>
    </rPh>
    <rPh sb="25" eb="27">
      <t>ジッシ</t>
    </rPh>
    <rPh sb="27" eb="29">
      <t>ジョウキョウ</t>
    </rPh>
    <phoneticPr fontId="17"/>
  </si>
  <si>
    <t>表―Ⅵ・２　水銀使用産業廃棄物の排出量の集計結果</t>
    <rPh sb="0" eb="1">
      <t>ヒョウ</t>
    </rPh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phoneticPr fontId="17"/>
  </si>
  <si>
    <t>表―Ⅵ・３　水銀使用製品産業廃棄物（一括）の業種別の排出量（令和４年度実績値）</t>
    <phoneticPr fontId="26"/>
  </si>
  <si>
    <t>表―Ⅵ・４　水銀含有ばいじん等の排出量の集計結果（令和４年度実績値）</t>
    <rPh sb="0" eb="1">
      <t>ヒョウ</t>
    </rPh>
    <rPh sb="6" eb="8">
      <t>スイギン</t>
    </rPh>
    <rPh sb="8" eb="10">
      <t>ガンユウ</t>
    </rPh>
    <rPh sb="14" eb="15">
      <t>トウ</t>
    </rPh>
    <rPh sb="16" eb="19">
      <t>ハイシュツリョウ</t>
    </rPh>
    <rPh sb="20" eb="24">
      <t>シュウケイケッカ</t>
    </rPh>
    <rPh sb="25" eb="27">
      <t>レイワ</t>
    </rPh>
    <rPh sb="28" eb="30">
      <t>ネンド</t>
    </rPh>
    <rPh sb="30" eb="32">
      <t>ジッセキ</t>
    </rPh>
    <rPh sb="32" eb="33">
      <t>アタイ</t>
    </rPh>
    <phoneticPr fontId="26"/>
  </si>
  <si>
    <t>表－Ⅵ・５　水銀使用製品産業廃棄物（個別製品）の処理量の集計結果（令和４年度実績値）</t>
    <rPh sb="0" eb="1">
      <t>ヒョウ</t>
    </rPh>
    <rPh sb="6" eb="8">
      <t>スイギン</t>
    </rPh>
    <rPh sb="8" eb="10">
      <t>シヨウ</t>
    </rPh>
    <rPh sb="10" eb="12">
      <t>セイヒン</t>
    </rPh>
    <rPh sb="12" eb="14">
      <t>サンギョウ</t>
    </rPh>
    <rPh sb="14" eb="17">
      <t>ハイキブツ</t>
    </rPh>
    <rPh sb="18" eb="20">
      <t>コベツ</t>
    </rPh>
    <rPh sb="20" eb="22">
      <t>セイヒン</t>
    </rPh>
    <rPh sb="24" eb="26">
      <t>ショリ</t>
    </rPh>
    <rPh sb="26" eb="27">
      <t>リョウ</t>
    </rPh>
    <rPh sb="28" eb="30">
      <t>シュウケイ</t>
    </rPh>
    <rPh sb="30" eb="32">
      <t>ケッカ</t>
    </rPh>
    <rPh sb="33" eb="35">
      <t>レイワ</t>
    </rPh>
    <rPh sb="36" eb="38">
      <t>ネンド</t>
    </rPh>
    <rPh sb="38" eb="41">
      <t>ジッセキチ</t>
    </rPh>
    <phoneticPr fontId="17"/>
  </si>
  <si>
    <t>表－Ⅵ・６　水銀使用製品廃棄物（一括）の処理量の集計結果（令和４年度実績値）</t>
    <rPh sb="0" eb="1">
      <t>ヒョウ</t>
    </rPh>
    <rPh sb="6" eb="8">
      <t>スイギン</t>
    </rPh>
    <rPh sb="8" eb="10">
      <t>シヨウ</t>
    </rPh>
    <rPh sb="10" eb="12">
      <t>セイヒン</t>
    </rPh>
    <rPh sb="12" eb="15">
      <t>ハイキブツ</t>
    </rPh>
    <rPh sb="16" eb="18">
      <t>イッカツ</t>
    </rPh>
    <rPh sb="20" eb="22">
      <t>ショリ</t>
    </rPh>
    <rPh sb="22" eb="23">
      <t>リョウ</t>
    </rPh>
    <rPh sb="24" eb="26">
      <t>シュウケイ</t>
    </rPh>
    <rPh sb="26" eb="28">
      <t>ケッカ</t>
    </rPh>
    <rPh sb="29" eb="31">
      <t>レイワ</t>
    </rPh>
    <rPh sb="32" eb="34">
      <t>ネンド</t>
    </rPh>
    <rPh sb="34" eb="36">
      <t>ジッセキ</t>
    </rPh>
    <rPh sb="36" eb="37">
      <t>アタイ</t>
    </rPh>
    <phoneticPr fontId="17"/>
  </si>
  <si>
    <t>表－Ⅵ・７　水銀含有ばいじん等の処理量の集計結果（令和４年度実績値）</t>
    <rPh sb="0" eb="1">
      <t>ヒョウ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</si>
</sst>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¥&quot;#,##0;[Red]&quot;¥&quot;\-#,##0"/>
    <numFmt numFmtId="41" formatCode="_ * #,##0_ ;_ * \-#,##0_ ;_ * &quot;-&quot;_ ;_ @_ "/>
    <numFmt numFmtId="176" formatCode="0.0_);[Red]\(0.0\)"/>
    <numFmt numFmtId="177" formatCode="#,##0.0;[Red]\-#,##0.0"/>
    <numFmt numFmtId="178" formatCode="&quot;-&quot;0&quot;-&quot;"/>
    <numFmt numFmtId="179" formatCode="0.0%"/>
    <numFmt numFmtId="180" formatCode="#,##0_);[Red]\(#,##0\)"/>
    <numFmt numFmtId="181" formatCode="#,##0_ ;[Red]\-#,##0\ "/>
    <numFmt numFmtId="182" formatCode="#,##0.00_);[Red]\(#,##0.00\)"/>
    <numFmt numFmtId="185" formatCode="0_ "/>
    <numFmt numFmtId="186" formatCode="0.00_ ;[Red]\-0.00\ "/>
    <numFmt numFmtId="187" formatCode="#,##0_ "/>
    <numFmt numFmtId="188" formatCode="\(#,##0\);\-#,##0"/>
    <numFmt numFmtId="190" formatCode="0_);[Red]\(0\)"/>
    <numFmt numFmtId="191" formatCode="#,##0.000;[Red]\-#,##0.000"/>
    <numFmt numFmtId="193" formatCode="#,##0.0000;[Red]\-#,##0.0000"/>
    <numFmt numFmtId="197" formatCode="#,##0.000_ ;[Red]\-#,##0.000\ "/>
    <numFmt numFmtId="198" formatCode="0.00000_);[Red]\(0.00000\)"/>
    <numFmt numFmtId="199" formatCode="0.00000%"/>
    <numFmt numFmtId="201" formatCode="#,##0.0_ "/>
    <numFmt numFmtId="204" formatCode="0.0"/>
    <numFmt numFmtId="205" formatCode="#,##0.0"/>
  </numFmts>
  <fonts count="1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Calibri"/>
      <family val="2"/>
      <charset val="204"/>
    </font>
    <font>
      <sz val="9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Osaka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1"/>
      <color rgb="FFFF0000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name val="Osaka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ゴシック"/>
      <family val="2"/>
      <charset val="128"/>
    </font>
    <font>
      <sz val="11"/>
      <color indexed="17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name val="Osaka"/>
      <family val="3"/>
      <charset val="128"/>
    </font>
    <font>
      <u/>
      <sz val="11"/>
      <color theme="10"/>
      <name val="ＭＳ Ｐゴシック"/>
      <family val="2"/>
      <scheme val="minor"/>
    </font>
    <font>
      <sz val="10.5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10"/>
      <color theme="1"/>
      <name val="Century"/>
      <family val="1"/>
    </font>
    <font>
      <sz val="1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8"/>
      <color rgb="FF0000CC"/>
      <name val="HGP創英角ｺﾞｼｯｸUB"/>
      <family val="3"/>
      <charset val="128"/>
    </font>
    <font>
      <sz val="15"/>
      <color rgb="FFFF0000"/>
      <name val="ＭＳ 明朝"/>
      <family val="1"/>
      <charset val="128"/>
    </font>
    <font>
      <sz val="18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sz val="8"/>
      <color rgb="FFFF0000"/>
      <name val="HGP創英角ｺﾞｼｯｸUB"/>
      <family val="3"/>
      <charset val="128"/>
    </font>
    <font>
      <sz val="10"/>
      <color rgb="FF0000CC"/>
      <name val="ＭＳ Ｐゴシック"/>
      <family val="3"/>
      <charset val="128"/>
    </font>
    <font>
      <sz val="8"/>
      <color rgb="FFFF0000"/>
      <name val="ＭＳ 明朝"/>
      <family val="1"/>
      <charset val="128"/>
    </font>
    <font>
      <i/>
      <sz val="12"/>
      <color rgb="FFFF0000"/>
      <name val="ＭＳ Ｐ明朝"/>
      <family val="1"/>
      <charset val="128"/>
    </font>
    <font>
      <i/>
      <sz val="9"/>
      <color rgb="FFFF0000"/>
      <name val="ＭＳ Ｐ明朝"/>
      <family val="1"/>
      <charset val="128"/>
    </font>
    <font>
      <i/>
      <sz val="12"/>
      <name val="ＭＳ Ｐ明朝"/>
      <family val="1"/>
      <charset val="128"/>
    </font>
    <font>
      <i/>
      <sz val="9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0"/>
      <color rgb="FF0000CC"/>
      <name val="ＭＳ Ｐ明朝"/>
      <family val="1"/>
      <charset val="128"/>
    </font>
    <font>
      <b/>
      <sz val="10"/>
      <color rgb="FF0000CC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1"/>
      <color rgb="FF0000CC"/>
      <name val="明朝"/>
      <family val="1"/>
      <charset val="128"/>
    </font>
    <font>
      <sz val="10"/>
      <color theme="9"/>
      <name val="ＭＳ ゴシック"/>
      <family val="3"/>
      <charset val="128"/>
    </font>
    <font>
      <sz val="11"/>
      <color theme="9"/>
      <name val="ＭＳ 明朝"/>
      <family val="1"/>
      <charset val="128"/>
    </font>
    <font>
      <sz val="10"/>
      <color theme="9"/>
      <name val="ＭＳ 明朝"/>
      <family val="1"/>
      <charset val="128"/>
    </font>
    <font>
      <sz val="6"/>
      <color theme="9"/>
      <name val="ＭＳ 明朝"/>
      <family val="1"/>
      <charset val="128"/>
    </font>
    <font>
      <sz val="9"/>
      <color theme="9"/>
      <name val="ＭＳ 明朝"/>
      <family val="1"/>
      <charset val="128"/>
    </font>
    <font>
      <sz val="9"/>
      <color theme="9"/>
      <name val="ＭＳ Ｐ明朝"/>
      <family val="1"/>
      <charset val="128"/>
    </font>
    <font>
      <sz val="11"/>
      <color theme="9"/>
      <name val="ＭＳ ゴシック"/>
      <family val="3"/>
      <charset val="128"/>
    </font>
    <font>
      <sz val="8"/>
      <color theme="9"/>
      <name val="ＭＳ Ｐ明朝"/>
      <family val="1"/>
      <charset val="128"/>
    </font>
    <font>
      <sz val="11"/>
      <color theme="9"/>
      <name val="明朝"/>
      <family val="1"/>
      <charset val="128"/>
    </font>
    <font>
      <sz val="11"/>
      <color theme="9"/>
      <name val="ＭＳ Ｐゴシック"/>
      <family val="3"/>
      <charset val="128"/>
    </font>
    <font>
      <sz val="10"/>
      <color theme="9"/>
      <name val="ＭＳ Ｐ明朝"/>
      <family val="1"/>
      <charset val="128"/>
    </font>
    <font>
      <sz val="11"/>
      <color theme="9"/>
      <name val="ＭＳ Ｐ明朝"/>
      <family val="1"/>
      <charset val="128"/>
    </font>
    <font>
      <sz val="12"/>
      <color theme="9"/>
      <name val="ＭＳ Ｐ明朝"/>
      <family val="1"/>
      <charset val="128"/>
    </font>
    <font>
      <sz val="10"/>
      <color rgb="FFFF0000"/>
      <name val="HGP創英角ｺﾞｼｯｸUB"/>
      <family val="3"/>
      <charset val="128"/>
    </font>
    <font>
      <sz val="7"/>
      <name val="ＭＳ 明朝"/>
      <family val="1"/>
      <charset val="128"/>
    </font>
    <font>
      <sz val="11"/>
      <name val="MS UI Gothic"/>
      <family val="1"/>
      <charset val="1"/>
    </font>
    <font>
      <b/>
      <sz val="14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vertAlign val="superscript"/>
      <sz val="15"/>
      <color theme="1"/>
      <name val="ＭＳ 明朝"/>
      <family val="1"/>
      <charset val="128"/>
    </font>
    <font>
      <sz val="15"/>
      <color rgb="FF000000"/>
      <name val="ＭＳ 明朝"/>
      <family val="1"/>
      <charset val="128"/>
    </font>
  </fonts>
  <fills count="4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249977111117893"/>
        <bgColor indexed="64"/>
      </patternFill>
    </fill>
  </fills>
  <borders count="16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479">
    <xf numFmtId="0" fontId="0" fillId="0" borderId="0"/>
    <xf numFmtId="0" fontId="12" fillId="0" borderId="0">
      <alignment vertical="center"/>
    </xf>
    <xf numFmtId="0" fontId="18" fillId="0" borderId="0"/>
    <xf numFmtId="38" fontId="12" fillId="0" borderId="0" applyFont="0" applyFill="0" applyBorder="0" applyAlignment="0" applyProtection="0">
      <alignment vertical="center"/>
    </xf>
    <xf numFmtId="0" fontId="20" fillId="0" borderId="0"/>
    <xf numFmtId="38" fontId="22" fillId="0" borderId="0" applyFont="0" applyFill="0" applyBorder="0" applyAlignment="0" applyProtection="0">
      <alignment vertical="center"/>
    </xf>
    <xf numFmtId="0" fontId="23" fillId="0" borderId="0"/>
    <xf numFmtId="0" fontId="27" fillId="0" borderId="0">
      <alignment vertical="center"/>
    </xf>
    <xf numFmtId="0" fontId="18" fillId="0" borderId="0"/>
    <xf numFmtId="38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3" fillId="0" borderId="0"/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1" borderId="53" applyNumberFormat="0" applyAlignment="0" applyProtection="0">
      <alignment vertical="center"/>
    </xf>
    <xf numFmtId="0" fontId="43" fillId="21" borderId="53" applyNumberFormat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4" fillId="23" borderId="54" applyNumberFormat="0" applyFont="0" applyAlignment="0" applyProtection="0">
      <alignment vertical="center"/>
    </xf>
    <xf numFmtId="0" fontId="18" fillId="23" borderId="54" applyNumberFormat="0" applyFont="0" applyAlignment="0" applyProtection="0">
      <alignment vertical="center"/>
    </xf>
    <xf numFmtId="0" fontId="46" fillId="0" borderId="55" applyNumberFormat="0" applyFill="0" applyAlignment="0" applyProtection="0">
      <alignment vertical="center"/>
    </xf>
    <xf numFmtId="0" fontId="46" fillId="0" borderId="55" applyNumberFormat="0" applyFill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4" borderId="56" applyNumberFormat="0" applyAlignment="0" applyProtection="0">
      <alignment vertical="center"/>
    </xf>
    <xf numFmtId="0" fontId="48" fillId="24" borderId="56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50" fillId="0" borderId="0" applyFont="0" applyFill="0" applyBorder="0" applyAlignment="0" applyProtection="0"/>
    <xf numFmtId="38" fontId="45" fillId="0" borderId="0" applyFont="0" applyFill="0" applyBorder="0" applyAlignment="0" applyProtection="0"/>
    <xf numFmtId="38" fontId="5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52" fillId="0" borderId="57" applyNumberFormat="0" applyFill="0" applyAlignment="0" applyProtection="0">
      <alignment vertical="center"/>
    </xf>
    <xf numFmtId="0" fontId="52" fillId="0" borderId="57" applyNumberFormat="0" applyFill="0" applyAlignment="0" applyProtection="0">
      <alignment vertical="center"/>
    </xf>
    <xf numFmtId="0" fontId="53" fillId="0" borderId="58" applyNumberFormat="0" applyFill="0" applyAlignment="0" applyProtection="0">
      <alignment vertical="center"/>
    </xf>
    <xf numFmtId="0" fontId="53" fillId="0" borderId="58" applyNumberFormat="0" applyFill="0" applyAlignment="0" applyProtection="0">
      <alignment vertical="center"/>
    </xf>
    <xf numFmtId="0" fontId="54" fillId="0" borderId="59" applyNumberFormat="0" applyFill="0" applyAlignment="0" applyProtection="0">
      <alignment vertical="center"/>
    </xf>
    <xf numFmtId="0" fontId="54" fillId="0" borderId="5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60" applyNumberFormat="0" applyFill="0" applyAlignment="0" applyProtection="0">
      <alignment vertical="center"/>
    </xf>
    <xf numFmtId="0" fontId="55" fillId="0" borderId="60" applyNumberFormat="0" applyFill="0" applyAlignment="0" applyProtection="0">
      <alignment vertical="center"/>
    </xf>
    <xf numFmtId="0" fontId="56" fillId="24" borderId="61" applyNumberFormat="0" applyAlignment="0" applyProtection="0">
      <alignment vertical="center"/>
    </xf>
    <xf numFmtId="0" fontId="56" fillId="24" borderId="61" applyNumberFormat="0" applyAlignment="0" applyProtection="0">
      <alignment vertical="center"/>
    </xf>
    <xf numFmtId="41" fontId="57" fillId="0" borderId="62">
      <alignment vertical="center" shrinkToFit="1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0" fontId="59" fillId="8" borderId="56" applyNumberFormat="0" applyAlignment="0" applyProtection="0">
      <alignment vertical="center"/>
    </xf>
    <xf numFmtId="0" fontId="59" fillId="8" borderId="56" applyNumberFormat="0" applyAlignment="0" applyProtection="0">
      <alignment vertical="center"/>
    </xf>
    <xf numFmtId="0" fontId="11" fillId="0" borderId="0">
      <alignment vertical="center"/>
    </xf>
    <xf numFmtId="0" fontId="60" fillId="0" borderId="0">
      <alignment vertical="center"/>
    </xf>
    <xf numFmtId="0" fontId="27" fillId="0" borderId="0">
      <alignment vertical="center"/>
    </xf>
    <xf numFmtId="0" fontId="40" fillId="0" borderId="0">
      <alignment vertical="center"/>
    </xf>
    <xf numFmtId="0" fontId="61" fillId="0" borderId="0">
      <alignment vertical="center"/>
    </xf>
    <xf numFmtId="0" fontId="27" fillId="0" borderId="0">
      <alignment vertical="center"/>
    </xf>
    <xf numFmtId="0" fontId="51" fillId="0" borderId="0">
      <alignment vertical="center"/>
    </xf>
    <xf numFmtId="0" fontId="62" fillId="0" borderId="0">
      <alignment vertical="center"/>
    </xf>
    <xf numFmtId="0" fontId="61" fillId="0" borderId="0">
      <alignment vertical="center"/>
    </xf>
    <xf numFmtId="0" fontId="40" fillId="0" borderId="0"/>
    <xf numFmtId="0" fontId="40" fillId="0" borderId="0"/>
    <xf numFmtId="0" fontId="50" fillId="0" borderId="0"/>
    <xf numFmtId="0" fontId="40" fillId="0" borderId="0">
      <alignment vertical="center"/>
    </xf>
    <xf numFmtId="0" fontId="11" fillId="0" borderId="0">
      <alignment vertical="center"/>
    </xf>
    <xf numFmtId="0" fontId="34" fillId="0" borderId="0"/>
    <xf numFmtId="0" fontId="20" fillId="0" borderId="0"/>
    <xf numFmtId="0" fontId="6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61" fillId="0" borderId="0">
      <alignment vertical="center"/>
    </xf>
    <xf numFmtId="0" fontId="63" fillId="0" borderId="0">
      <alignment vertical="center"/>
    </xf>
    <xf numFmtId="0" fontId="11" fillId="0" borderId="0">
      <alignment vertical="center"/>
    </xf>
    <xf numFmtId="0" fontId="64" fillId="5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8" fillId="0" borderId="0"/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/>
    <xf numFmtId="0" fontId="18" fillId="0" borderId="0"/>
    <xf numFmtId="0" fontId="60" fillId="0" borderId="0"/>
    <xf numFmtId="0" fontId="83" fillId="0" borderId="0" applyNumberFormat="0" applyFill="0" applyBorder="0" applyAlignment="0" applyProtection="0">
      <alignment vertical="center"/>
    </xf>
    <xf numFmtId="0" fontId="18" fillId="0" borderId="0"/>
    <xf numFmtId="38" fontId="18" fillId="0" borderId="0" applyFont="0" applyFill="0" applyBorder="0" applyAlignment="0" applyProtection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1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50" fillId="0" borderId="0"/>
    <xf numFmtId="38" fontId="22" fillId="0" borderId="0" applyFont="0" applyFill="0" applyBorder="0" applyAlignment="0" applyProtection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22" fillId="0" borderId="0"/>
    <xf numFmtId="38" fontId="2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/>
    <xf numFmtId="0" fontId="40" fillId="23" borderId="54" applyNumberFormat="0" applyFont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61" fillId="0" borderId="0">
      <alignment vertical="center"/>
    </xf>
    <xf numFmtId="0" fontId="27" fillId="0" borderId="0">
      <alignment vertical="center"/>
    </xf>
    <xf numFmtId="0" fontId="61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61" fillId="0" borderId="0">
      <alignment vertical="center"/>
    </xf>
    <xf numFmtId="0" fontId="6" fillId="0" borderId="0">
      <alignment vertical="center"/>
    </xf>
    <xf numFmtId="6" fontId="50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8" fillId="0" borderId="0"/>
    <xf numFmtId="0" fontId="62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1" fillId="0" borderId="0">
      <alignment vertical="center"/>
    </xf>
    <xf numFmtId="0" fontId="18" fillId="0" borderId="0">
      <alignment vertical="center"/>
    </xf>
    <xf numFmtId="0" fontId="22" fillId="0" borderId="0"/>
    <xf numFmtId="38" fontId="2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/>
    <xf numFmtId="0" fontId="60" fillId="0" borderId="0">
      <alignment vertical="center"/>
    </xf>
    <xf numFmtId="0" fontId="61" fillId="0" borderId="0">
      <alignment vertical="center"/>
    </xf>
    <xf numFmtId="0" fontId="18" fillId="0" borderId="0"/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40" fillId="0" borderId="0" applyFont="0" applyFill="0" applyBorder="0" applyAlignment="0" applyProtection="0">
      <alignment vertical="center"/>
    </xf>
    <xf numFmtId="0" fontId="60" fillId="0" borderId="0"/>
    <xf numFmtId="0" fontId="50" fillId="0" borderId="0"/>
    <xf numFmtId="0" fontId="61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0" fillId="0" borderId="0"/>
    <xf numFmtId="0" fontId="1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6" fontId="5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2" fillId="0" borderId="0"/>
    <xf numFmtId="6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6" fontId="22" fillId="0" borderId="0" applyFont="0" applyFill="0" applyBorder="0" applyAlignment="0" applyProtection="0">
      <alignment vertical="center"/>
    </xf>
    <xf numFmtId="0" fontId="40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6" fontId="5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22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6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0" fillId="3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1" borderId="53" applyNumberFormat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0" fillId="23" borderId="54" applyNumberFormat="0" applyFont="0" applyAlignment="0" applyProtection="0">
      <alignment vertical="center"/>
    </xf>
    <xf numFmtId="0" fontId="46" fillId="0" borderId="55" applyNumberFormat="0" applyFill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4" borderId="56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2" fillId="0" borderId="57" applyNumberFormat="0" applyFill="0" applyAlignment="0" applyProtection="0">
      <alignment vertical="center"/>
    </xf>
    <xf numFmtId="0" fontId="53" fillId="0" borderId="58" applyNumberFormat="0" applyFill="0" applyAlignment="0" applyProtection="0">
      <alignment vertical="center"/>
    </xf>
    <xf numFmtId="0" fontId="54" fillId="0" borderId="5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60" applyNumberFormat="0" applyFill="0" applyAlignment="0" applyProtection="0">
      <alignment vertical="center"/>
    </xf>
    <xf numFmtId="0" fontId="56" fillId="24" borderId="6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8" borderId="56" applyNumberFormat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61" fillId="0" borderId="0">
      <alignment vertical="center"/>
    </xf>
    <xf numFmtId="38" fontId="4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2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6" fontId="22" fillId="0" borderId="0" applyFont="0" applyFill="0" applyBorder="0" applyAlignment="0" applyProtection="0">
      <alignment vertical="center"/>
    </xf>
    <xf numFmtId="38" fontId="6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7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0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2" fillId="0" borderId="0" applyFont="0" applyFill="0" applyBorder="0" applyAlignment="0" applyProtection="0">
      <alignment vertical="center"/>
    </xf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41" fontId="57" fillId="0" borderId="62">
      <alignment vertical="center" shrinkToFit="1"/>
    </xf>
    <xf numFmtId="6" fontId="50" fillId="0" borderId="0" applyFont="0" applyFill="0" applyBorder="0" applyAlignment="0" applyProtection="0"/>
    <xf numFmtId="6" fontId="50" fillId="0" borderId="0" applyFont="0" applyFill="0" applyBorder="0" applyAlignment="0" applyProtection="0"/>
    <xf numFmtId="6" fontId="2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733">
    <xf numFmtId="0" fontId="0" fillId="0" borderId="0" xfId="0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1" fillId="0" borderId="0" xfId="4" applyFont="1"/>
    <xf numFmtId="0" fontId="21" fillId="0" borderId="0" xfId="4" applyFont="1" applyAlignment="1">
      <alignment vertical="top"/>
    </xf>
    <xf numFmtId="0" fontId="21" fillId="0" borderId="22" xfId="4" applyFont="1" applyBorder="1" applyAlignment="1">
      <alignment horizontal="center" vertical="center"/>
    </xf>
    <xf numFmtId="0" fontId="21" fillId="0" borderId="5" xfId="4" applyFont="1" applyBorder="1" applyAlignment="1">
      <alignment horizontal="center" vertical="center"/>
    </xf>
    <xf numFmtId="0" fontId="21" fillId="0" borderId="21" xfId="4" applyFont="1" applyBorder="1" applyAlignment="1">
      <alignment vertical="center"/>
    </xf>
    <xf numFmtId="0" fontId="21" fillId="0" borderId="18" xfId="4" applyFont="1" applyBorder="1" applyAlignment="1">
      <alignment vertical="center"/>
    </xf>
    <xf numFmtId="0" fontId="21" fillId="0" borderId="0" xfId="4" applyFont="1" applyAlignment="1">
      <alignment horizontal="center"/>
    </xf>
    <xf numFmtId="0" fontId="21" fillId="0" borderId="3" xfId="4" applyFont="1" applyBorder="1" applyAlignment="1">
      <alignment vertical="center"/>
    </xf>
    <xf numFmtId="0" fontId="21" fillId="0" borderId="3" xfId="4" applyFont="1" applyBorder="1"/>
    <xf numFmtId="0" fontId="21" fillId="0" borderId="30" xfId="4" applyFont="1" applyBorder="1" applyAlignment="1">
      <alignment vertical="center"/>
    </xf>
    <xf numFmtId="0" fontId="21" fillId="0" borderId="12" xfId="4" applyFont="1" applyBorder="1" applyAlignment="1">
      <alignment vertical="center"/>
    </xf>
    <xf numFmtId="0" fontId="21" fillId="0" borderId="12" xfId="4" applyFont="1" applyBorder="1" applyAlignment="1">
      <alignment vertical="center" wrapText="1"/>
    </xf>
    <xf numFmtId="0" fontId="21" fillId="0" borderId="17" xfId="4" applyFont="1" applyBorder="1" applyAlignment="1">
      <alignment vertical="center" wrapText="1"/>
    </xf>
    <xf numFmtId="0" fontId="21" fillId="0" borderId="31" xfId="4" applyFont="1" applyBorder="1" applyAlignment="1">
      <alignment horizontal="center" vertical="center"/>
    </xf>
    <xf numFmtId="0" fontId="24" fillId="2" borderId="0" xfId="6" applyFont="1" applyFill="1"/>
    <xf numFmtId="0" fontId="25" fillId="2" borderId="0" xfId="2" applyFont="1" applyFill="1" applyAlignment="1">
      <alignment horizontal="centerContinuous"/>
    </xf>
    <xf numFmtId="0" fontId="28" fillId="2" borderId="0" xfId="7" applyFont="1" applyFill="1">
      <alignment vertical="center"/>
    </xf>
    <xf numFmtId="0" fontId="28" fillId="0" borderId="0" xfId="7" applyFont="1">
      <alignment vertical="center"/>
    </xf>
    <xf numFmtId="0" fontId="28" fillId="0" borderId="0" xfId="6" applyFont="1"/>
    <xf numFmtId="0" fontId="29" fillId="0" borderId="0" xfId="7" applyFont="1">
      <alignment vertical="center"/>
    </xf>
    <xf numFmtId="0" fontId="29" fillId="0" borderId="0" xfId="7" applyFont="1" applyAlignment="1">
      <alignment horizontal="right"/>
    </xf>
    <xf numFmtId="0" fontId="28" fillId="2" borderId="0" xfId="6" applyFont="1" applyFill="1"/>
    <xf numFmtId="0" fontId="30" fillId="2" borderId="0" xfId="2" applyFont="1" applyFill="1" applyAlignment="1">
      <alignment horizontal="right"/>
    </xf>
    <xf numFmtId="0" fontId="30" fillId="2" borderId="0" xfId="2" applyFont="1" applyFill="1"/>
    <xf numFmtId="0" fontId="28" fillId="2" borderId="0" xfId="2" applyFont="1" applyFill="1" applyAlignment="1">
      <alignment horizontal="right"/>
    </xf>
    <xf numFmtId="0" fontId="28" fillId="2" borderId="0" xfId="8" applyFont="1" applyFill="1"/>
    <xf numFmtId="38" fontId="29" fillId="0" borderId="0" xfId="9" applyFont="1"/>
    <xf numFmtId="38" fontId="29" fillId="0" borderId="0" xfId="9" applyFont="1" applyAlignment="1">
      <alignment horizontal="right"/>
    </xf>
    <xf numFmtId="0" fontId="28" fillId="0" borderId="0" xfId="8" applyFont="1"/>
    <xf numFmtId="0" fontId="28" fillId="2" borderId="0" xfId="6" applyFont="1" applyFill="1" applyAlignment="1">
      <alignment horizontal="center" vertical="center" textRotation="255"/>
    </xf>
    <xf numFmtId="38" fontId="31" fillId="0" borderId="15" xfId="2" applyNumberFormat="1" applyFont="1" applyBorder="1" applyAlignment="1">
      <alignment horizontal="left" vertical="center"/>
    </xf>
    <xf numFmtId="0" fontId="31" fillId="0" borderId="38" xfId="2" applyFont="1" applyBorder="1" applyAlignment="1">
      <alignment vertical="center" shrinkToFit="1"/>
    </xf>
    <xf numFmtId="38" fontId="29" fillId="0" borderId="0" xfId="9" applyFont="1" applyAlignment="1">
      <alignment horizontal="center" vertical="distributed" textRotation="255"/>
    </xf>
    <xf numFmtId="0" fontId="28" fillId="0" borderId="0" xfId="6" applyFont="1" applyAlignment="1">
      <alignment horizontal="center" vertical="center" textRotation="255"/>
    </xf>
    <xf numFmtId="0" fontId="31" fillId="0" borderId="5" xfId="2" applyFont="1" applyBorder="1" applyAlignment="1">
      <alignment vertical="center" shrinkToFit="1"/>
    </xf>
    <xf numFmtId="0" fontId="28" fillId="0" borderId="0" xfId="7" applyFont="1" applyAlignment="1">
      <alignment horizontal="center" vertical="distributed" textRotation="255"/>
    </xf>
    <xf numFmtId="0" fontId="28" fillId="0" borderId="0" xfId="6" applyFont="1" applyAlignment="1">
      <alignment horizontal="center" vertical="distributed" textRotation="255"/>
    </xf>
    <xf numFmtId="1" fontId="29" fillId="2" borderId="0" xfId="11" applyNumberFormat="1" applyFont="1" applyFill="1" applyAlignment="1">
      <alignment horizontal="center" vertical="center"/>
    </xf>
    <xf numFmtId="3" fontId="29" fillId="0" borderId="0" xfId="7" applyNumberFormat="1" applyFont="1">
      <alignment vertical="center"/>
    </xf>
    <xf numFmtId="1" fontId="29" fillId="2" borderId="0" xfId="11" applyNumberFormat="1" applyFont="1" applyFill="1">
      <alignment vertical="center"/>
    </xf>
    <xf numFmtId="38" fontId="31" fillId="0" borderId="10" xfId="2" applyNumberFormat="1" applyFont="1" applyBorder="1" applyAlignment="1">
      <alignment horizontal="left" vertical="center"/>
    </xf>
    <xf numFmtId="0" fontId="28" fillId="0" borderId="0" xfId="6" applyFont="1" applyAlignment="1">
      <alignment horizontal="center" textRotation="255"/>
    </xf>
    <xf numFmtId="38" fontId="31" fillId="0" borderId="14" xfId="2" applyNumberFormat="1" applyFont="1" applyBorder="1" applyAlignment="1">
      <alignment horizontal="left" vertical="center"/>
    </xf>
    <xf numFmtId="0" fontId="28" fillId="0" borderId="0" xfId="6" applyFont="1" applyAlignment="1">
      <alignment horizontal="center" vertical="center"/>
    </xf>
    <xf numFmtId="0" fontId="28" fillId="0" borderId="0" xfId="6" applyFont="1" applyAlignment="1">
      <alignment vertical="center"/>
    </xf>
    <xf numFmtId="38" fontId="31" fillId="0" borderId="12" xfId="2" applyNumberFormat="1" applyFont="1" applyBorder="1" applyAlignment="1">
      <alignment horizontal="left" vertical="center"/>
    </xf>
    <xf numFmtId="1" fontId="28" fillId="2" borderId="0" xfId="7" applyNumberFormat="1" applyFont="1" applyFill="1">
      <alignment vertical="center"/>
    </xf>
    <xf numFmtId="38" fontId="28" fillId="0" borderId="0" xfId="9" applyFont="1"/>
    <xf numFmtId="20" fontId="28" fillId="2" borderId="0" xfId="9" applyNumberFormat="1" applyFont="1" applyFill="1" applyAlignment="1">
      <alignment vertical="center"/>
    </xf>
    <xf numFmtId="38" fontId="28" fillId="0" borderId="0" xfId="9" applyFont="1" applyAlignment="1">
      <alignment vertical="center"/>
    </xf>
    <xf numFmtId="38" fontId="28" fillId="2" borderId="0" xfId="9" applyFont="1" applyFill="1" applyAlignment="1">
      <alignment vertical="center"/>
    </xf>
    <xf numFmtId="0" fontId="28" fillId="2" borderId="0" xfId="12" applyFont="1" applyFill="1"/>
    <xf numFmtId="38" fontId="31" fillId="0" borderId="10" xfId="2" applyNumberFormat="1" applyFont="1" applyBorder="1" applyAlignment="1">
      <alignment horizontal="left"/>
    </xf>
    <xf numFmtId="38" fontId="31" fillId="0" borderId="15" xfId="2" applyNumberFormat="1" applyFont="1" applyBorder="1" applyAlignment="1">
      <alignment horizontal="left"/>
    </xf>
    <xf numFmtId="0" fontId="33" fillId="0" borderId="0" xfId="7" applyFont="1">
      <alignment vertical="center"/>
    </xf>
    <xf numFmtId="0" fontId="23" fillId="0" borderId="0" xfId="6"/>
    <xf numFmtId="38" fontId="31" fillId="0" borderId="39" xfId="2" applyNumberFormat="1" applyFont="1" applyBorder="1" applyAlignment="1">
      <alignment horizontal="left" vertical="center"/>
    </xf>
    <xf numFmtId="0" fontId="31" fillId="0" borderId="40" xfId="2" applyFont="1" applyBorder="1" applyAlignment="1">
      <alignment vertical="center" shrinkToFit="1"/>
    </xf>
    <xf numFmtId="0" fontId="33" fillId="0" borderId="0" xfId="7" applyFont="1" applyAlignment="1">
      <alignment horizontal="center" vertical="center"/>
    </xf>
    <xf numFmtId="38" fontId="33" fillId="0" borderId="0" xfId="9" applyFont="1" applyAlignment="1">
      <alignment vertical="center"/>
    </xf>
    <xf numFmtId="38" fontId="33" fillId="0" borderId="0" xfId="7" applyNumberFormat="1" applyFont="1">
      <alignment vertical="center"/>
    </xf>
    <xf numFmtId="177" fontId="28" fillId="0" borderId="0" xfId="9" applyNumberFormat="1" applyFont="1" applyAlignment="1">
      <alignment vertical="center"/>
    </xf>
    <xf numFmtId="38" fontId="34" fillId="0" borderId="14" xfId="2" applyNumberFormat="1" applyFont="1" applyBorder="1" applyAlignment="1">
      <alignment horizontal="center" vertical="center" shrinkToFit="1"/>
    </xf>
    <xf numFmtId="38" fontId="34" fillId="0" borderId="49" xfId="2" applyNumberFormat="1" applyFont="1" applyBorder="1" applyAlignment="1">
      <alignment horizontal="center" vertical="center" shrinkToFit="1"/>
    </xf>
    <xf numFmtId="38" fontId="34" fillId="0" borderId="50" xfId="2" applyNumberFormat="1" applyFont="1" applyBorder="1" applyAlignment="1">
      <alignment horizontal="center" vertical="center" shrinkToFit="1"/>
    </xf>
    <xf numFmtId="38" fontId="34" fillId="0" borderId="16" xfId="2" applyNumberFormat="1" applyFont="1" applyBorder="1" applyAlignment="1">
      <alignment horizontal="distributed" vertical="center" indent="1"/>
    </xf>
    <xf numFmtId="176" fontId="34" fillId="0" borderId="3" xfId="10" applyNumberFormat="1" applyFont="1" applyBorder="1" applyAlignment="1">
      <alignment horizontal="right" vertical="center" shrinkToFit="1"/>
    </xf>
    <xf numFmtId="38" fontId="34" fillId="0" borderId="3" xfId="9" applyFont="1" applyBorder="1" applyAlignment="1">
      <alignment horizontal="right" vertical="center"/>
    </xf>
    <xf numFmtId="176" fontId="34" fillId="0" borderId="13" xfId="10" applyNumberFormat="1" applyFont="1" applyBorder="1" applyAlignment="1">
      <alignment horizontal="right" vertical="center" shrinkToFit="1"/>
    </xf>
    <xf numFmtId="178" fontId="32" fillId="2" borderId="0" xfId="7" applyNumberFormat="1" applyFont="1" applyFill="1" applyAlignment="1">
      <alignment horizontal="left" vertical="center" textRotation="180"/>
    </xf>
    <xf numFmtId="38" fontId="34" fillId="0" borderId="51" xfId="2" applyNumberFormat="1" applyFont="1" applyBorder="1" applyAlignment="1">
      <alignment horizontal="distributed" vertical="center" indent="1"/>
    </xf>
    <xf numFmtId="38" fontId="34" fillId="0" borderId="36" xfId="2" applyNumberFormat="1" applyFont="1" applyBorder="1" applyAlignment="1">
      <alignment horizontal="distributed" vertical="center" indent="1"/>
    </xf>
    <xf numFmtId="177" fontId="29" fillId="0" borderId="0" xfId="9" applyNumberFormat="1" applyFont="1"/>
    <xf numFmtId="177" fontId="33" fillId="0" borderId="0" xfId="9" applyNumberFormat="1" applyFont="1" applyAlignment="1">
      <alignment vertical="center"/>
    </xf>
    <xf numFmtId="38" fontId="34" fillId="0" borderId="16" xfId="2" applyNumberFormat="1" applyFont="1" applyBorder="1" applyAlignment="1">
      <alignment horizontal="center" vertical="center"/>
    </xf>
    <xf numFmtId="38" fontId="29" fillId="0" borderId="0" xfId="9" applyFont="1" applyAlignment="1">
      <alignment vertical="center"/>
    </xf>
    <xf numFmtId="9" fontId="33" fillId="0" borderId="0" xfId="10" applyFont="1">
      <alignment vertical="center"/>
    </xf>
    <xf numFmtId="38" fontId="33" fillId="0" borderId="0" xfId="5" applyFont="1">
      <alignment vertical="center"/>
    </xf>
    <xf numFmtId="0" fontId="65" fillId="2" borderId="0" xfId="2" applyFont="1" applyFill="1" applyAlignment="1">
      <alignment horizontal="centerContinuous"/>
    </xf>
    <xf numFmtId="0" fontId="30" fillId="2" borderId="0" xfId="2" applyFont="1" applyFill="1" applyAlignment="1">
      <alignment vertical="center"/>
    </xf>
    <xf numFmtId="0" fontId="28" fillId="2" borderId="0" xfId="2" applyFont="1" applyFill="1" applyAlignment="1">
      <alignment vertical="center"/>
    </xf>
    <xf numFmtId="0" fontId="28" fillId="2" borderId="37" xfId="2" applyFont="1" applyFill="1" applyBorder="1" applyAlignment="1">
      <alignment vertical="center"/>
    </xf>
    <xf numFmtId="38" fontId="45" fillId="2" borderId="7" xfId="2" applyNumberFormat="1" applyFont="1" applyFill="1" applyBorder="1" applyAlignment="1">
      <alignment horizontal="center" vertical="center" shrinkToFit="1"/>
    </xf>
    <xf numFmtId="38" fontId="45" fillId="2" borderId="63" xfId="2" applyNumberFormat="1" applyFont="1" applyFill="1" applyBorder="1" applyAlignment="1">
      <alignment horizontal="center" vertical="center" shrinkToFit="1"/>
    </xf>
    <xf numFmtId="38" fontId="45" fillId="2" borderId="64" xfId="2" applyNumberFormat="1" applyFont="1" applyFill="1" applyBorder="1" applyAlignment="1">
      <alignment horizontal="center" vertical="center" shrinkToFit="1"/>
    </xf>
    <xf numFmtId="3" fontId="30" fillId="0" borderId="52" xfId="2" applyNumberFormat="1" applyFont="1" applyBorder="1" applyAlignment="1">
      <alignment horizontal="center" vertical="center"/>
    </xf>
    <xf numFmtId="3" fontId="30" fillId="0" borderId="65" xfId="2" applyNumberFormat="1" applyFont="1" applyBorder="1" applyAlignment="1">
      <alignment horizontal="center" vertical="center"/>
    </xf>
    <xf numFmtId="3" fontId="30" fillId="0" borderId="65" xfId="2" applyNumberFormat="1" applyFont="1" applyBorder="1" applyAlignment="1">
      <alignment horizontal="center" vertical="center" wrapText="1"/>
    </xf>
    <xf numFmtId="0" fontId="30" fillId="0" borderId="65" xfId="2" applyFont="1" applyBorder="1" applyAlignment="1">
      <alignment horizontal="centerContinuous" vertical="center" wrapText="1"/>
    </xf>
    <xf numFmtId="0" fontId="30" fillId="0" borderId="65" xfId="2" applyFont="1" applyBorder="1" applyAlignment="1">
      <alignment horizontal="centerContinuous" vertical="center"/>
    </xf>
    <xf numFmtId="0" fontId="30" fillId="0" borderId="65" xfId="2" applyFont="1" applyBorder="1" applyAlignment="1">
      <alignment horizontal="center" vertical="center"/>
    </xf>
    <xf numFmtId="0" fontId="66" fillId="0" borderId="65" xfId="2" applyFont="1" applyBorder="1" applyAlignment="1">
      <alignment horizontal="center" vertical="center" wrapText="1"/>
    </xf>
    <xf numFmtId="0" fontId="30" fillId="0" borderId="66" xfId="2" applyFont="1" applyBorder="1" applyAlignment="1">
      <alignment horizontal="centerContinuous" vertical="center"/>
    </xf>
    <xf numFmtId="0" fontId="30" fillId="0" borderId="2" xfId="2" applyFont="1" applyBorder="1" applyAlignment="1">
      <alignment horizontal="center" vertical="center"/>
    </xf>
    <xf numFmtId="38" fontId="29" fillId="2" borderId="0" xfId="9" applyFont="1" applyFill="1"/>
    <xf numFmtId="38" fontId="67" fillId="2" borderId="15" xfId="2" applyNumberFormat="1" applyFont="1" applyFill="1" applyBorder="1" applyAlignment="1">
      <alignment horizontal="center" vertical="center" shrinkToFit="1"/>
    </xf>
    <xf numFmtId="38" fontId="29" fillId="2" borderId="0" xfId="9" applyFont="1" applyFill="1" applyAlignment="1">
      <alignment horizontal="center" vertical="distributed" textRotation="255"/>
    </xf>
    <xf numFmtId="38" fontId="67" fillId="2" borderId="67" xfId="2" applyNumberFormat="1" applyFont="1" applyFill="1" applyBorder="1" applyAlignment="1">
      <alignment horizontal="center" vertical="center"/>
    </xf>
    <xf numFmtId="0" fontId="67" fillId="2" borderId="67" xfId="2" applyFont="1" applyFill="1" applyBorder="1" applyAlignment="1">
      <alignment vertical="center" shrinkToFit="1"/>
    </xf>
    <xf numFmtId="38" fontId="37" fillId="2" borderId="68" xfId="2" applyNumberFormat="1" applyFont="1" applyFill="1" applyBorder="1" applyAlignment="1">
      <alignment horizontal="center" vertical="center" shrinkToFit="1"/>
    </xf>
    <xf numFmtId="38" fontId="27" fillId="0" borderId="3" xfId="9" applyFont="1" applyBorder="1" applyAlignment="1">
      <alignment horizontal="right" vertical="center"/>
    </xf>
    <xf numFmtId="3" fontId="29" fillId="2" borderId="0" xfId="7" applyNumberFormat="1" applyFont="1" applyFill="1">
      <alignment vertical="center"/>
    </xf>
    <xf numFmtId="0" fontId="67" fillId="2" borderId="68" xfId="2" applyFont="1" applyFill="1" applyBorder="1" applyAlignment="1">
      <alignment vertical="center" shrinkToFit="1"/>
    </xf>
    <xf numFmtId="38" fontId="37" fillId="2" borderId="38" xfId="2" applyNumberFormat="1" applyFont="1" applyFill="1" applyBorder="1" applyAlignment="1">
      <alignment horizontal="center" vertical="center" shrinkToFit="1"/>
    </xf>
    <xf numFmtId="38" fontId="67" fillId="2" borderId="10" xfId="2" applyNumberFormat="1" applyFont="1" applyFill="1" applyBorder="1" applyAlignment="1">
      <alignment horizontal="center" vertical="center" shrinkToFit="1"/>
    </xf>
    <xf numFmtId="38" fontId="67" fillId="2" borderId="12" xfId="2" applyNumberFormat="1" applyFont="1" applyFill="1" applyBorder="1" applyAlignment="1">
      <alignment horizontal="center" vertical="center" shrinkToFit="1"/>
    </xf>
    <xf numFmtId="38" fontId="67" fillId="2" borderId="72" xfId="2" applyNumberFormat="1" applyFont="1" applyFill="1" applyBorder="1" applyAlignment="1">
      <alignment horizontal="center" vertical="center"/>
    </xf>
    <xf numFmtId="38" fontId="37" fillId="2" borderId="68" xfId="2" applyNumberFormat="1" applyFont="1" applyFill="1" applyBorder="1" applyAlignment="1">
      <alignment horizontal="center" vertical="center"/>
    </xf>
    <xf numFmtId="0" fontId="67" fillId="2" borderId="71" xfId="2" applyFont="1" applyFill="1" applyBorder="1" applyAlignment="1">
      <alignment vertical="center" shrinkToFit="1"/>
    </xf>
    <xf numFmtId="38" fontId="37" fillId="2" borderId="0" xfId="2" applyNumberFormat="1" applyFont="1" applyFill="1" applyAlignment="1">
      <alignment horizontal="center" vertical="center"/>
    </xf>
    <xf numFmtId="0" fontId="67" fillId="2" borderId="6" xfId="2" applyFont="1" applyFill="1" applyBorder="1" applyAlignment="1">
      <alignment vertical="center" shrinkToFit="1"/>
    </xf>
    <xf numFmtId="38" fontId="37" fillId="2" borderId="46" xfId="2" applyNumberFormat="1" applyFont="1" applyFill="1" applyBorder="1" applyAlignment="1">
      <alignment horizontal="center" vertical="center"/>
    </xf>
    <xf numFmtId="38" fontId="67" fillId="2" borderId="74" xfId="2" applyNumberFormat="1" applyFont="1" applyFill="1" applyBorder="1" applyAlignment="1">
      <alignment horizontal="center" vertical="center" shrinkToFit="1"/>
    </xf>
    <xf numFmtId="38" fontId="67" fillId="2" borderId="47" xfId="2" applyNumberFormat="1" applyFont="1" applyFill="1" applyBorder="1" applyAlignment="1">
      <alignment horizontal="center" vertical="center"/>
    </xf>
    <xf numFmtId="38" fontId="67" fillId="2" borderId="49" xfId="2" applyNumberFormat="1" applyFont="1" applyFill="1" applyBorder="1" applyAlignment="1">
      <alignment horizontal="center" vertical="center"/>
    </xf>
    <xf numFmtId="38" fontId="27" fillId="0" borderId="3" xfId="9" applyFont="1" applyBorder="1"/>
    <xf numFmtId="0" fontId="29" fillId="2" borderId="0" xfId="7" applyFont="1" applyFill="1">
      <alignment vertical="center"/>
    </xf>
    <xf numFmtId="38" fontId="67" fillId="2" borderId="10" xfId="2" applyNumberFormat="1" applyFont="1" applyFill="1" applyBorder="1" applyAlignment="1">
      <alignment horizontal="center" shrinkToFit="1"/>
    </xf>
    <xf numFmtId="38" fontId="67" fillId="2" borderId="15" xfId="2" applyNumberFormat="1" applyFont="1" applyFill="1" applyBorder="1" applyAlignment="1">
      <alignment horizontal="center" shrinkToFit="1"/>
    </xf>
    <xf numFmtId="38" fontId="67" fillId="2" borderId="15" xfId="2" applyNumberFormat="1" applyFont="1" applyFill="1" applyBorder="1" applyAlignment="1">
      <alignment vertical="center" shrinkToFit="1"/>
    </xf>
    <xf numFmtId="38" fontId="68" fillId="2" borderId="68" xfId="2" applyNumberFormat="1" applyFont="1" applyFill="1" applyBorder="1" applyAlignment="1">
      <alignment horizontal="center" vertical="center"/>
    </xf>
    <xf numFmtId="38" fontId="67" fillId="2" borderId="67" xfId="2" applyNumberFormat="1" applyFont="1" applyFill="1" applyBorder="1" applyAlignment="1">
      <alignment horizontal="center"/>
    </xf>
    <xf numFmtId="38" fontId="67" fillId="2" borderId="71" xfId="2" applyNumberFormat="1" applyFont="1" applyFill="1" applyBorder="1" applyAlignment="1">
      <alignment horizontal="center" vertical="center"/>
    </xf>
    <xf numFmtId="38" fontId="29" fillId="2" borderId="0" xfId="7" applyNumberFormat="1" applyFont="1" applyFill="1">
      <alignment vertical="center"/>
    </xf>
    <xf numFmtId="0" fontId="33" fillId="2" borderId="0" xfId="7" applyFont="1" applyFill="1">
      <alignment vertical="center"/>
    </xf>
    <xf numFmtId="38" fontId="67" fillId="2" borderId="75" xfId="2" applyNumberFormat="1" applyFont="1" applyFill="1" applyBorder="1" applyAlignment="1">
      <alignment horizontal="center" vertical="center" shrinkToFit="1"/>
    </xf>
    <xf numFmtId="38" fontId="18" fillId="2" borderId="76" xfId="2" applyNumberFormat="1" applyFill="1" applyBorder="1" applyAlignment="1">
      <alignment horizontal="centerContinuous"/>
    </xf>
    <xf numFmtId="38" fontId="18" fillId="2" borderId="77" xfId="2" applyNumberFormat="1" applyFill="1" applyBorder="1" applyAlignment="1">
      <alignment horizontal="centerContinuous"/>
    </xf>
    <xf numFmtId="38" fontId="18" fillId="2" borderId="78" xfId="2" applyNumberFormat="1" applyFill="1" applyBorder="1" applyAlignment="1">
      <alignment horizontal="centerContinuous"/>
    </xf>
    <xf numFmtId="38" fontId="60" fillId="2" borderId="7" xfId="2" applyNumberFormat="1" applyFont="1" applyFill="1" applyBorder="1" applyAlignment="1">
      <alignment horizontal="center" vertical="center" shrinkToFit="1"/>
    </xf>
    <xf numFmtId="0" fontId="30" fillId="0" borderId="7" xfId="2" applyFont="1" applyBorder="1" applyAlignment="1">
      <alignment horizontal="center" vertical="center" wrapText="1" shrinkToFit="1"/>
    </xf>
    <xf numFmtId="38" fontId="70" fillId="0" borderId="80" xfId="2" applyNumberFormat="1" applyFont="1" applyBorder="1" applyAlignment="1">
      <alignment horizontal="center" vertical="center" wrapText="1" shrinkToFit="1"/>
    </xf>
    <xf numFmtId="3" fontId="30" fillId="0" borderId="7" xfId="2" applyNumberFormat="1" applyFont="1" applyBorder="1" applyAlignment="1">
      <alignment horizontal="center" vertical="center" wrapText="1" shrinkToFit="1"/>
    </xf>
    <xf numFmtId="3" fontId="30" fillId="0" borderId="63" xfId="2" applyNumberFormat="1" applyFont="1" applyBorder="1" applyAlignment="1">
      <alignment horizontal="center" vertical="center" wrapText="1" shrinkToFit="1"/>
    </xf>
    <xf numFmtId="0" fontId="30" fillId="0" borderId="63" xfId="2" applyFont="1" applyBorder="1" applyAlignment="1">
      <alignment horizontal="center" vertical="center" wrapText="1" shrinkToFit="1"/>
    </xf>
    <xf numFmtId="0" fontId="30" fillId="0" borderId="80" xfId="2" applyFont="1" applyBorder="1" applyAlignment="1">
      <alignment horizontal="center" vertical="center" wrapText="1" shrinkToFit="1"/>
    </xf>
    <xf numFmtId="3" fontId="30" fillId="0" borderId="8" xfId="2" applyNumberFormat="1" applyFont="1" applyBorder="1" applyAlignment="1">
      <alignment horizontal="center" vertical="center" wrapText="1" shrinkToFit="1"/>
    </xf>
    <xf numFmtId="0" fontId="30" fillId="0" borderId="8" xfId="2" applyFont="1" applyBorder="1" applyAlignment="1">
      <alignment horizontal="center" vertical="center" wrapText="1" shrinkToFit="1"/>
    </xf>
    <xf numFmtId="0" fontId="30" fillId="0" borderId="9" xfId="2" applyFont="1" applyBorder="1" applyAlignment="1">
      <alignment horizontal="center" vertical="center" wrapText="1" shrinkToFit="1"/>
    </xf>
    <xf numFmtId="0" fontId="30" fillId="0" borderId="64" xfId="2" applyFont="1" applyBorder="1" applyAlignment="1">
      <alignment horizontal="center" vertical="center" wrapText="1" shrinkToFit="1"/>
    </xf>
    <xf numFmtId="38" fontId="67" fillId="28" borderId="68" xfId="2" applyNumberFormat="1" applyFont="1" applyFill="1" applyBorder="1" applyAlignment="1">
      <alignment horizontal="center" vertical="center"/>
    </xf>
    <xf numFmtId="0" fontId="45" fillId="0" borderId="10" xfId="2" applyFont="1" applyBorder="1" applyAlignment="1">
      <alignment vertical="center" shrinkToFit="1"/>
    </xf>
    <xf numFmtId="38" fontId="60" fillId="0" borderId="68" xfId="2" applyNumberFormat="1" applyFont="1" applyBorder="1" applyAlignment="1">
      <alignment horizontal="center" vertical="center"/>
    </xf>
    <xf numFmtId="38" fontId="27" fillId="0" borderId="10" xfId="9" applyFont="1" applyBorder="1"/>
    <xf numFmtId="38" fontId="27" fillId="0" borderId="4" xfId="9" applyFont="1" applyBorder="1"/>
    <xf numFmtId="38" fontId="27" fillId="0" borderId="4" xfId="9" applyFont="1" applyBorder="1" applyAlignment="1">
      <alignment horizontal="right" vertical="center"/>
    </xf>
    <xf numFmtId="38" fontId="27" fillId="0" borderId="68" xfId="9" applyFont="1" applyBorder="1"/>
    <xf numFmtId="38" fontId="27" fillId="0" borderId="11" xfId="9" applyFont="1" applyBorder="1"/>
    <xf numFmtId="38" fontId="27" fillId="0" borderId="28" xfId="9" applyFont="1" applyBorder="1"/>
    <xf numFmtId="38" fontId="67" fillId="2" borderId="68" xfId="2" applyNumberFormat="1" applyFont="1" applyFill="1" applyBorder="1" applyAlignment="1">
      <alignment horizontal="center" vertical="center"/>
    </xf>
    <xf numFmtId="38" fontId="60" fillId="0" borderId="68" xfId="2" applyNumberFormat="1" applyFont="1" applyBorder="1" applyAlignment="1">
      <alignment horizontal="center" vertical="center" shrinkToFit="1"/>
    </xf>
    <xf numFmtId="38" fontId="27" fillId="0" borderId="12" xfId="9" applyFont="1" applyBorder="1"/>
    <xf numFmtId="38" fontId="27" fillId="0" borderId="46" xfId="9" applyFont="1" applyBorder="1"/>
    <xf numFmtId="38" fontId="27" fillId="0" borderId="13" xfId="9" applyFont="1" applyBorder="1"/>
    <xf numFmtId="38" fontId="27" fillId="0" borderId="26" xfId="9" applyFont="1" applyBorder="1"/>
    <xf numFmtId="0" fontId="45" fillId="0" borderId="81" xfId="2" applyFont="1" applyBorder="1" applyAlignment="1">
      <alignment vertical="center" shrinkToFit="1"/>
    </xf>
    <xf numFmtId="38" fontId="60" fillId="0" borderId="38" xfId="2" applyNumberFormat="1" applyFont="1" applyBorder="1" applyAlignment="1">
      <alignment horizontal="center" vertical="center" shrinkToFit="1"/>
    </xf>
    <xf numFmtId="38" fontId="67" fillId="28" borderId="0" xfId="2" applyNumberFormat="1" applyFont="1" applyFill="1" applyAlignment="1">
      <alignment horizontal="center" vertical="center"/>
    </xf>
    <xf numFmtId="38" fontId="67" fillId="2" borderId="82" xfId="2" applyNumberFormat="1" applyFont="1" applyFill="1" applyBorder="1" applyAlignment="1">
      <alignment horizontal="center" vertical="center"/>
    </xf>
    <xf numFmtId="0" fontId="45" fillId="0" borderId="15" xfId="2" applyFont="1" applyBorder="1" applyAlignment="1">
      <alignment vertical="center" shrinkToFit="1"/>
    </xf>
    <xf numFmtId="38" fontId="60" fillId="0" borderId="0" xfId="2" applyNumberFormat="1" applyFont="1" applyAlignment="1">
      <alignment horizontal="center" vertical="center"/>
    </xf>
    <xf numFmtId="38" fontId="27" fillId="0" borderId="47" xfId="9" applyFont="1" applyBorder="1" applyAlignment="1">
      <alignment horizontal="right" vertical="center"/>
    </xf>
    <xf numFmtId="0" fontId="45" fillId="0" borderId="12" xfId="2" applyFont="1" applyBorder="1" applyAlignment="1">
      <alignment vertical="center" shrinkToFit="1"/>
    </xf>
    <xf numFmtId="38" fontId="60" fillId="0" borderId="46" xfId="2" applyNumberFormat="1" applyFont="1" applyBorder="1" applyAlignment="1">
      <alignment horizontal="center" vertical="center"/>
    </xf>
    <xf numFmtId="38" fontId="67" fillId="28" borderId="46" xfId="2" applyNumberFormat="1" applyFont="1" applyFill="1" applyBorder="1" applyAlignment="1">
      <alignment horizontal="center" vertical="center"/>
    </xf>
    <xf numFmtId="38" fontId="67" fillId="2" borderId="83" xfId="2" applyNumberFormat="1" applyFont="1" applyFill="1" applyBorder="1" applyAlignment="1">
      <alignment horizontal="center" vertical="center"/>
    </xf>
    <xf numFmtId="38" fontId="67" fillId="2" borderId="84" xfId="2" applyNumberFormat="1" applyFont="1" applyFill="1" applyBorder="1" applyAlignment="1">
      <alignment horizontal="center" vertical="center"/>
    </xf>
    <xf numFmtId="38" fontId="67" fillId="28" borderId="84" xfId="2" applyNumberFormat="1" applyFont="1" applyFill="1" applyBorder="1" applyAlignment="1">
      <alignment horizontal="center" vertical="center"/>
    </xf>
    <xf numFmtId="0" fontId="45" fillId="0" borderId="85" xfId="2" applyFont="1" applyBorder="1" applyAlignment="1">
      <alignment vertical="center" shrinkToFit="1"/>
    </xf>
    <xf numFmtId="38" fontId="60" fillId="0" borderId="86" xfId="2" applyNumberFormat="1" applyFont="1" applyBorder="1" applyAlignment="1">
      <alignment horizontal="center" vertical="center"/>
    </xf>
    <xf numFmtId="38" fontId="27" fillId="0" borderId="39" xfId="9" applyFont="1" applyBorder="1"/>
    <xf numFmtId="38" fontId="27" fillId="0" borderId="41" xfId="9" applyFont="1" applyBorder="1"/>
    <xf numFmtId="38" fontId="27" fillId="0" borderId="41" xfId="9" applyFont="1" applyBorder="1" applyAlignment="1">
      <alignment horizontal="right" vertical="center"/>
    </xf>
    <xf numFmtId="38" fontId="27" fillId="0" borderId="87" xfId="9" applyFont="1" applyBorder="1"/>
    <xf numFmtId="38" fontId="27" fillId="0" borderId="42" xfId="9" applyFont="1" applyBorder="1"/>
    <xf numFmtId="38" fontId="27" fillId="0" borderId="88" xfId="9" applyFont="1" applyBorder="1"/>
    <xf numFmtId="38" fontId="27" fillId="0" borderId="43" xfId="9" applyFont="1" applyBorder="1"/>
    <xf numFmtId="38" fontId="27" fillId="0" borderId="44" xfId="9" applyFont="1" applyBorder="1"/>
    <xf numFmtId="38" fontId="27" fillId="0" borderId="44" xfId="9" applyFont="1" applyBorder="1" applyAlignment="1">
      <alignment horizontal="right" vertical="center"/>
    </xf>
    <xf numFmtId="38" fontId="27" fillId="0" borderId="37" xfId="9" applyFont="1" applyBorder="1"/>
    <xf numFmtId="38" fontId="27" fillId="0" borderId="45" xfId="9" applyFont="1" applyBorder="1"/>
    <xf numFmtId="38" fontId="27" fillId="0" borderId="1" xfId="9" applyFont="1" applyBorder="1"/>
    <xf numFmtId="38" fontId="70" fillId="0" borderId="0" xfId="2" applyNumberFormat="1" applyFont="1" applyAlignment="1">
      <alignment horizontal="center" vertical="center"/>
    </xf>
    <xf numFmtId="0" fontId="18" fillId="0" borderId="0" xfId="137"/>
    <xf numFmtId="180" fontId="18" fillId="0" borderId="0" xfId="137" applyNumberFormat="1"/>
    <xf numFmtId="181" fontId="18" fillId="0" borderId="0" xfId="137" applyNumberFormat="1"/>
    <xf numFmtId="0" fontId="51" fillId="0" borderId="0" xfId="137" applyFont="1"/>
    <xf numFmtId="0" fontId="71" fillId="2" borderId="0" xfId="6" applyFont="1" applyFill="1"/>
    <xf numFmtId="0" fontId="30" fillId="0" borderId="0" xfId="7" applyFont="1">
      <alignment vertical="center"/>
    </xf>
    <xf numFmtId="0" fontId="30" fillId="0" borderId="0" xfId="6" applyFont="1"/>
    <xf numFmtId="0" fontId="72" fillId="0" borderId="0" xfId="7" applyFont="1">
      <alignment vertical="center"/>
    </xf>
    <xf numFmtId="0" fontId="72" fillId="0" borderId="0" xfId="7" applyFont="1" applyAlignment="1">
      <alignment horizontal="right"/>
    </xf>
    <xf numFmtId="0" fontId="65" fillId="2" borderId="0" xfId="138" applyFont="1" applyFill="1" applyAlignment="1">
      <alignment horizontal="centerContinuous"/>
    </xf>
    <xf numFmtId="0" fontId="73" fillId="2" borderId="0" xfId="138" applyFont="1" applyFill="1" applyAlignment="1">
      <alignment horizontal="centerContinuous"/>
    </xf>
    <xf numFmtId="0" fontId="30" fillId="2" borderId="0" xfId="6" applyFont="1" applyFill="1"/>
    <xf numFmtId="0" fontId="30" fillId="2" borderId="0" xfId="138" applyFont="1" applyFill="1" applyAlignment="1">
      <alignment horizontal="right"/>
    </xf>
    <xf numFmtId="0" fontId="30" fillId="2" borderId="0" xfId="138" applyFont="1" applyFill="1" applyAlignment="1"/>
    <xf numFmtId="0" fontId="30" fillId="2" borderId="0" xfId="138" applyFont="1" applyFill="1">
      <alignment vertical="center"/>
    </xf>
    <xf numFmtId="0" fontId="30" fillId="2" borderId="37" xfId="138" applyFont="1" applyFill="1" applyBorder="1">
      <alignment vertical="center"/>
    </xf>
    <xf numFmtId="0" fontId="30" fillId="2" borderId="0" xfId="8" applyFont="1" applyFill="1"/>
    <xf numFmtId="38" fontId="67" fillId="2" borderId="7" xfId="138" applyNumberFormat="1" applyFont="1" applyFill="1" applyBorder="1" applyAlignment="1">
      <alignment horizontal="center" vertical="center" shrinkToFit="1"/>
    </xf>
    <xf numFmtId="38" fontId="67" fillId="2" borderId="63" xfId="138" applyNumberFormat="1" applyFont="1" applyFill="1" applyBorder="1" applyAlignment="1">
      <alignment horizontal="center" vertical="center" shrinkToFit="1"/>
    </xf>
    <xf numFmtId="38" fontId="67" fillId="2" borderId="64" xfId="138" applyNumberFormat="1" applyFont="1" applyFill="1" applyBorder="1" applyAlignment="1">
      <alignment horizontal="center" vertical="center" shrinkToFit="1"/>
    </xf>
    <xf numFmtId="38" fontId="67" fillId="2" borderId="89" xfId="138" applyNumberFormat="1" applyFont="1" applyFill="1" applyBorder="1" applyAlignment="1">
      <alignment horizontal="center" vertical="center" shrinkToFit="1"/>
    </xf>
    <xf numFmtId="3" fontId="30" fillId="0" borderId="7" xfId="138" applyNumberFormat="1" applyFont="1" applyBorder="1" applyAlignment="1">
      <alignment horizontal="center" vertical="center"/>
    </xf>
    <xf numFmtId="3" fontId="30" fillId="0" borderId="63" xfId="138" applyNumberFormat="1" applyFont="1" applyBorder="1" applyAlignment="1">
      <alignment horizontal="center" vertical="center"/>
    </xf>
    <xf numFmtId="3" fontId="30" fillId="0" borderId="63" xfId="138" applyNumberFormat="1" applyFont="1" applyBorder="1" applyAlignment="1">
      <alignment horizontal="center" vertical="center" wrapText="1"/>
    </xf>
    <xf numFmtId="0" fontId="30" fillId="0" borderId="63" xfId="138" applyFont="1" applyBorder="1" applyAlignment="1">
      <alignment horizontal="centerContinuous" vertical="center" wrapText="1"/>
    </xf>
    <xf numFmtId="0" fontId="30" fillId="0" borderId="63" xfId="138" applyFont="1" applyBorder="1" applyAlignment="1">
      <alignment horizontal="centerContinuous" vertical="center"/>
    </xf>
    <xf numFmtId="0" fontId="30" fillId="0" borderId="63" xfId="138" applyFont="1" applyBorder="1" applyAlignment="1">
      <alignment horizontal="center" vertical="center"/>
    </xf>
    <xf numFmtId="0" fontId="66" fillId="0" borderId="63" xfId="138" applyFont="1" applyBorder="1" applyAlignment="1">
      <alignment horizontal="center" vertical="center" wrapText="1"/>
    </xf>
    <xf numFmtId="38" fontId="72" fillId="2" borderId="0" xfId="139" applyFont="1" applyFill="1" applyAlignment="1"/>
    <xf numFmtId="38" fontId="72" fillId="0" borderId="0" xfId="139" applyFont="1" applyAlignment="1"/>
    <xf numFmtId="38" fontId="72" fillId="0" borderId="0" xfId="139" applyFont="1" applyAlignment="1">
      <alignment horizontal="right"/>
    </xf>
    <xf numFmtId="0" fontId="30" fillId="0" borderId="0" xfId="8" applyFont="1"/>
    <xf numFmtId="0" fontId="67" fillId="0" borderId="0" xfId="138" applyFont="1">
      <alignment vertical="center"/>
    </xf>
    <xf numFmtId="49" fontId="67" fillId="0" borderId="15" xfId="138" applyNumberFormat="1" applyFont="1" applyBorder="1" applyAlignment="1">
      <alignment horizontal="center" vertical="center" shrinkToFit="1"/>
    </xf>
    <xf numFmtId="182" fontId="18" fillId="29" borderId="4" xfId="138" applyNumberFormat="1" applyFont="1" applyFill="1" applyBorder="1">
      <alignment vertical="center"/>
    </xf>
    <xf numFmtId="3" fontId="67" fillId="0" borderId="15" xfId="138" applyNumberFormat="1" applyFont="1" applyBorder="1" applyAlignment="1">
      <alignment horizontal="center" vertical="center" shrinkToFit="1"/>
    </xf>
    <xf numFmtId="3" fontId="67" fillId="2" borderId="3" xfId="138" applyNumberFormat="1" applyFont="1" applyFill="1" applyBorder="1" applyAlignment="1">
      <alignment horizontal="center" vertical="center"/>
    </xf>
    <xf numFmtId="3" fontId="67" fillId="2" borderId="3" xfId="138" applyNumberFormat="1" applyFont="1" applyFill="1" applyBorder="1" applyAlignment="1">
      <alignment vertical="center" shrinkToFit="1"/>
    </xf>
    <xf numFmtId="3" fontId="67" fillId="2" borderId="13" xfId="138" applyNumberFormat="1" applyFont="1" applyFill="1" applyBorder="1" applyAlignment="1">
      <alignment horizontal="center" vertical="center"/>
    </xf>
    <xf numFmtId="3" fontId="67" fillId="2" borderId="95" xfId="138" applyNumberFormat="1" applyFont="1" applyFill="1" applyBorder="1" applyAlignment="1">
      <alignment horizontal="center" vertical="center"/>
    </xf>
    <xf numFmtId="182" fontId="18" fillId="2" borderId="6" xfId="139" applyNumberFormat="1" applyFont="1" applyFill="1" applyBorder="1">
      <alignment vertical="center"/>
    </xf>
    <xf numFmtId="182" fontId="18" fillId="2" borderId="3" xfId="139" applyNumberFormat="1" applyFont="1" applyFill="1" applyBorder="1" applyProtection="1">
      <alignment vertical="center"/>
      <protection locked="0"/>
    </xf>
    <xf numFmtId="182" fontId="18" fillId="2" borderId="3" xfId="139" applyNumberFormat="1" applyFont="1" applyFill="1" applyBorder="1">
      <alignment vertical="center"/>
    </xf>
    <xf numFmtId="182" fontId="18" fillId="29" borderId="3" xfId="139" applyNumberFormat="1" applyFont="1" applyFill="1" applyBorder="1">
      <alignment vertical="center"/>
    </xf>
    <xf numFmtId="3" fontId="67" fillId="0" borderId="0" xfId="138" applyNumberFormat="1" applyFont="1">
      <alignment vertical="center"/>
    </xf>
    <xf numFmtId="182" fontId="18" fillId="2" borderId="5" xfId="139" applyNumberFormat="1" applyFont="1" applyFill="1" applyBorder="1">
      <alignment vertical="center"/>
    </xf>
    <xf numFmtId="0" fontId="67" fillId="0" borderId="10" xfId="138" applyFont="1" applyBorder="1" applyAlignment="1">
      <alignment horizontal="center" vertical="center" shrinkToFit="1"/>
    </xf>
    <xf numFmtId="3" fontId="67" fillId="0" borderId="14" xfId="138" applyNumberFormat="1" applyFont="1" applyBorder="1" applyAlignment="1">
      <alignment horizontal="centerContinuous" vertical="center" shrinkToFit="1"/>
    </xf>
    <xf numFmtId="182" fontId="18" fillId="29" borderId="3" xfId="138" applyNumberFormat="1" applyFont="1" applyFill="1" applyBorder="1">
      <alignment vertical="center"/>
    </xf>
    <xf numFmtId="0" fontId="67" fillId="0" borderId="15" xfId="138" applyFont="1" applyBorder="1" applyAlignment="1">
      <alignment horizontal="centerContinuous" vertical="center" shrinkToFit="1"/>
    </xf>
    <xf numFmtId="182" fontId="18" fillId="2" borderId="6" xfId="138" applyNumberFormat="1" applyFont="1" applyFill="1" applyBorder="1">
      <alignment vertical="center"/>
    </xf>
    <xf numFmtId="182" fontId="18" fillId="2" borderId="3" xfId="138" applyNumberFormat="1" applyFont="1" applyFill="1" applyBorder="1" applyProtection="1">
      <alignment vertical="center"/>
      <protection locked="0"/>
    </xf>
    <xf numFmtId="182" fontId="18" fillId="2" borderId="3" xfId="138" applyNumberFormat="1" applyFont="1" applyFill="1" applyBorder="1">
      <alignment vertical="center"/>
    </xf>
    <xf numFmtId="0" fontId="67" fillId="0" borderId="10" xfId="138" applyFont="1" applyBorder="1" applyAlignment="1">
      <alignment horizontal="centerContinuous" vertical="center" shrinkToFit="1"/>
    </xf>
    <xf numFmtId="3" fontId="67" fillId="0" borderId="75" xfId="138" applyNumberFormat="1" applyFont="1" applyBorder="1" applyAlignment="1">
      <alignment horizontal="center" vertical="center" shrinkToFit="1"/>
    </xf>
    <xf numFmtId="3" fontId="67" fillId="0" borderId="74" xfId="138" applyNumberFormat="1" applyFont="1" applyBorder="1" applyAlignment="1">
      <alignment horizontal="center" vertical="center" shrinkToFit="1"/>
    </xf>
    <xf numFmtId="182" fontId="18" fillId="29" borderId="3" xfId="138" applyNumberFormat="1" applyFont="1" applyFill="1" applyBorder="1" applyProtection="1">
      <alignment vertical="center"/>
      <protection locked="0"/>
    </xf>
    <xf numFmtId="3" fontId="67" fillId="2" borderId="101" xfId="138" applyNumberFormat="1" applyFont="1" applyFill="1" applyBorder="1" applyAlignment="1">
      <alignment horizontal="center" vertical="center"/>
    </xf>
    <xf numFmtId="182" fontId="18" fillId="2" borderId="72" xfId="138" applyNumberFormat="1" applyFont="1" applyFill="1" applyBorder="1">
      <alignment vertical="center"/>
    </xf>
    <xf numFmtId="182" fontId="18" fillId="2" borderId="49" xfId="138" applyNumberFormat="1" applyFont="1" applyFill="1" applyBorder="1">
      <alignment vertical="center"/>
    </xf>
    <xf numFmtId="3" fontId="67" fillId="0" borderId="14" xfId="138" applyNumberFormat="1" applyFont="1" applyBorder="1" applyAlignment="1">
      <alignment horizontal="center" vertical="center" shrinkToFit="1"/>
    </xf>
    <xf numFmtId="3" fontId="67" fillId="2" borderId="49" xfId="138" applyNumberFormat="1" applyFont="1" applyFill="1" applyBorder="1" applyAlignment="1">
      <alignment horizontal="center" vertical="center"/>
    </xf>
    <xf numFmtId="3" fontId="67" fillId="2" borderId="49" xfId="138" applyNumberFormat="1" applyFont="1" applyFill="1" applyBorder="1" applyAlignment="1">
      <alignment vertical="center" shrinkToFit="1"/>
    </xf>
    <xf numFmtId="0" fontId="67" fillId="2" borderId="5" xfId="117" applyFont="1" applyFill="1" applyBorder="1" applyAlignment="1">
      <alignment horizontal="center" vertical="center"/>
    </xf>
    <xf numFmtId="0" fontId="67" fillId="2" borderId="3" xfId="117" applyFont="1" applyFill="1" applyBorder="1" applyAlignment="1">
      <alignment horizontal="left" vertical="center"/>
    </xf>
    <xf numFmtId="3" fontId="67" fillId="2" borderId="4" xfId="138" applyNumberFormat="1" applyFont="1" applyFill="1" applyBorder="1" applyAlignment="1">
      <alignment vertical="center" shrinkToFit="1"/>
    </xf>
    <xf numFmtId="3" fontId="67" fillId="0" borderId="10" xfId="138" applyNumberFormat="1" applyFont="1" applyBorder="1" applyAlignment="1">
      <alignment horizontal="center" vertical="center" shrinkToFit="1"/>
    </xf>
    <xf numFmtId="3" fontId="67" fillId="0" borderId="81" xfId="138" applyNumberFormat="1" applyFont="1" applyBorder="1" applyAlignment="1">
      <alignment horizontal="center" vertical="center" shrinkToFit="1"/>
    </xf>
    <xf numFmtId="3" fontId="74" fillId="0" borderId="14" xfId="138" applyNumberFormat="1" applyFont="1" applyBorder="1" applyAlignment="1">
      <alignment horizontal="center" vertical="center" shrinkToFit="1"/>
    </xf>
    <xf numFmtId="3" fontId="74" fillId="0" borderId="74" xfId="138" applyNumberFormat="1" applyFont="1" applyBorder="1" applyAlignment="1">
      <alignment horizontal="center" vertical="center" shrinkToFit="1"/>
    </xf>
    <xf numFmtId="182" fontId="18" fillId="2" borderId="72" xfId="139" applyNumberFormat="1" applyFont="1" applyFill="1" applyBorder="1">
      <alignment vertical="center"/>
    </xf>
    <xf numFmtId="3" fontId="74" fillId="0" borderId="74" xfId="138" applyNumberFormat="1" applyFont="1" applyBorder="1" applyAlignment="1">
      <alignment horizontal="center" vertical="top" shrinkToFit="1"/>
    </xf>
    <xf numFmtId="3" fontId="74" fillId="0" borderId="12" xfId="138" applyNumberFormat="1" applyFont="1" applyBorder="1" applyAlignment="1">
      <alignment horizontal="center" vertical="center" shrinkToFit="1"/>
    </xf>
    <xf numFmtId="0" fontId="67" fillId="2" borderId="3" xfId="138" applyFont="1" applyFill="1" applyBorder="1" applyAlignment="1">
      <alignment horizontal="center"/>
    </xf>
    <xf numFmtId="0" fontId="67" fillId="0" borderId="33" xfId="138" applyFont="1" applyBorder="1">
      <alignment vertical="center"/>
    </xf>
    <xf numFmtId="38" fontId="28" fillId="0" borderId="0" xfId="7" applyNumberFormat="1" applyFont="1">
      <alignment vertical="center"/>
    </xf>
    <xf numFmtId="176" fontId="34" fillId="0" borderId="49" xfId="10" applyNumberFormat="1" applyFont="1" applyBorder="1" applyAlignment="1">
      <alignment horizontal="right" vertical="center" shrinkToFit="1"/>
    </xf>
    <xf numFmtId="176" fontId="34" fillId="0" borderId="108" xfId="10" applyNumberFormat="1" applyFont="1" applyBorder="1" applyAlignment="1">
      <alignment horizontal="right" vertical="center" shrinkToFit="1"/>
    </xf>
    <xf numFmtId="38" fontId="67" fillId="30" borderId="67" xfId="2" applyNumberFormat="1" applyFont="1" applyFill="1" applyBorder="1" applyAlignment="1">
      <alignment horizontal="center" vertical="center"/>
    </xf>
    <xf numFmtId="0" fontId="67" fillId="30" borderId="67" xfId="2" applyFont="1" applyFill="1" applyBorder="1" applyAlignment="1">
      <alignment vertical="center" shrinkToFit="1"/>
    </xf>
    <xf numFmtId="38" fontId="37" fillId="30" borderId="68" xfId="2" applyNumberFormat="1" applyFont="1" applyFill="1" applyBorder="1" applyAlignment="1">
      <alignment horizontal="center" vertical="center"/>
    </xf>
    <xf numFmtId="38" fontId="37" fillId="30" borderId="68" xfId="2" applyNumberFormat="1" applyFont="1" applyFill="1" applyBorder="1" applyAlignment="1">
      <alignment horizontal="center" vertical="center" shrinkToFit="1"/>
    </xf>
    <xf numFmtId="38" fontId="67" fillId="30" borderId="71" xfId="2" applyNumberFormat="1" applyFont="1" applyFill="1" applyBorder="1" applyAlignment="1">
      <alignment horizontal="center" vertical="center"/>
    </xf>
    <xf numFmtId="38" fontId="67" fillId="30" borderId="6" xfId="2" applyNumberFormat="1" applyFont="1" applyFill="1" applyBorder="1" applyAlignment="1">
      <alignment horizontal="center" vertical="center"/>
    </xf>
    <xf numFmtId="0" fontId="67" fillId="30" borderId="6" xfId="2" applyFont="1" applyFill="1" applyBorder="1" applyAlignment="1">
      <alignment vertical="center" shrinkToFit="1"/>
    </xf>
    <xf numFmtId="38" fontId="37" fillId="30" borderId="0" xfId="2" applyNumberFormat="1" applyFont="1" applyFill="1" applyAlignment="1">
      <alignment horizontal="center" vertical="center"/>
    </xf>
    <xf numFmtId="38" fontId="67" fillId="30" borderId="49" xfId="2" applyNumberFormat="1" applyFont="1" applyFill="1" applyBorder="1" applyAlignment="1">
      <alignment horizontal="center" vertical="center"/>
    </xf>
    <xf numFmtId="38" fontId="67" fillId="30" borderId="72" xfId="2" applyNumberFormat="1" applyFont="1" applyFill="1" applyBorder="1" applyAlignment="1">
      <alignment horizontal="center" vertical="center"/>
    </xf>
    <xf numFmtId="38" fontId="67" fillId="30" borderId="6" xfId="2" applyNumberFormat="1" applyFont="1" applyFill="1" applyBorder="1" applyAlignment="1">
      <alignment horizontal="centerContinuous" vertical="center"/>
    </xf>
    <xf numFmtId="38" fontId="67" fillId="30" borderId="41" xfId="2" applyNumberFormat="1" applyFont="1" applyFill="1" applyBorder="1" applyAlignment="1">
      <alignment horizontal="centerContinuous" vertical="center"/>
    </xf>
    <xf numFmtId="49" fontId="67" fillId="30" borderId="4" xfId="138" applyNumberFormat="1" applyFont="1" applyFill="1" applyBorder="1" applyAlignment="1">
      <alignment horizontal="center" vertical="center"/>
    </xf>
    <xf numFmtId="0" fontId="67" fillId="30" borderId="4" xfId="138" applyFont="1" applyFill="1" applyBorder="1" applyAlignment="1">
      <alignment vertical="center" shrinkToFit="1"/>
    </xf>
    <xf numFmtId="3" fontId="67" fillId="30" borderId="11" xfId="138" applyNumberFormat="1" applyFont="1" applyFill="1" applyBorder="1" applyAlignment="1">
      <alignment horizontal="center" vertical="center"/>
    </xf>
    <xf numFmtId="3" fontId="67" fillId="30" borderId="91" xfId="138" applyNumberFormat="1" applyFont="1" applyFill="1" applyBorder="1" applyAlignment="1">
      <alignment horizontal="center" vertical="center"/>
    </xf>
    <xf numFmtId="182" fontId="18" fillId="30" borderId="71" xfId="138" applyNumberFormat="1" applyFont="1" applyFill="1" applyBorder="1">
      <alignment vertical="center"/>
    </xf>
    <xf numFmtId="182" fontId="18" fillId="30" borderId="71" xfId="138" applyNumberFormat="1" applyFont="1" applyFill="1" applyBorder="1" applyProtection="1">
      <alignment vertical="center"/>
      <protection locked="0"/>
    </xf>
    <xf numFmtId="182" fontId="18" fillId="30" borderId="92" xfId="138" applyNumberFormat="1" applyFont="1" applyFill="1" applyBorder="1" applyProtection="1">
      <alignment vertical="center"/>
      <protection locked="0"/>
    </xf>
    <xf numFmtId="182" fontId="18" fillId="30" borderId="4" xfId="138" applyNumberFormat="1" applyFont="1" applyFill="1" applyBorder="1" applyProtection="1">
      <alignment vertical="center"/>
      <protection locked="0"/>
    </xf>
    <xf numFmtId="182" fontId="18" fillId="30" borderId="47" xfId="138" applyNumberFormat="1" applyFont="1" applyFill="1" applyBorder="1">
      <alignment vertical="center"/>
    </xf>
    <xf numFmtId="182" fontId="18" fillId="30" borderId="3" xfId="138" applyNumberFormat="1" applyFont="1" applyFill="1" applyBorder="1">
      <alignment vertical="center"/>
    </xf>
    <xf numFmtId="182" fontId="18" fillId="30" borderId="3" xfId="138" applyNumberFormat="1" applyFont="1" applyFill="1" applyBorder="1" applyProtection="1">
      <alignment vertical="center"/>
      <protection locked="0"/>
    </xf>
    <xf numFmtId="3" fontId="67" fillId="30" borderId="3" xfId="138" applyNumberFormat="1" applyFont="1" applyFill="1" applyBorder="1" applyAlignment="1">
      <alignment horizontal="center" vertical="center"/>
    </xf>
    <xf numFmtId="3" fontId="67" fillId="30" borderId="3" xfId="138" applyNumberFormat="1" applyFont="1" applyFill="1" applyBorder="1" applyAlignment="1">
      <alignment vertical="center" shrinkToFit="1"/>
    </xf>
    <xf numFmtId="3" fontId="67" fillId="30" borderId="13" xfId="138" applyNumberFormat="1" applyFont="1" applyFill="1" applyBorder="1" applyAlignment="1">
      <alignment horizontal="center" vertical="center"/>
    </xf>
    <xf numFmtId="3" fontId="67" fillId="30" borderId="95" xfId="138" applyNumberFormat="1" applyFont="1" applyFill="1" applyBorder="1" applyAlignment="1">
      <alignment horizontal="center" vertical="center"/>
    </xf>
    <xf numFmtId="182" fontId="18" fillId="30" borderId="6" xfId="138" applyNumberFormat="1" applyFont="1" applyFill="1" applyBorder="1">
      <alignment vertical="center"/>
    </xf>
    <xf numFmtId="3" fontId="67" fillId="30" borderId="101" xfId="138" applyNumberFormat="1" applyFont="1" applyFill="1" applyBorder="1" applyAlignment="1">
      <alignment horizontal="center" vertical="center"/>
    </xf>
    <xf numFmtId="182" fontId="18" fillId="30" borderId="72" xfId="138" applyNumberFormat="1" applyFont="1" applyFill="1" applyBorder="1">
      <alignment vertical="center"/>
    </xf>
    <xf numFmtId="0" fontId="67" fillId="30" borderId="3" xfId="138" applyFont="1" applyFill="1" applyBorder="1" applyAlignment="1">
      <alignment vertical="center" shrinkToFit="1"/>
    </xf>
    <xf numFmtId="3" fontId="67" fillId="30" borderId="4" xfId="138" applyNumberFormat="1" applyFont="1" applyFill="1" applyBorder="1" applyAlignment="1">
      <alignment horizontal="center" vertical="center"/>
    </xf>
    <xf numFmtId="3" fontId="67" fillId="30" borderId="4" xfId="138" applyNumberFormat="1" applyFont="1" applyFill="1" applyBorder="1" applyAlignment="1">
      <alignment vertical="center" shrinkToFit="1"/>
    </xf>
    <xf numFmtId="3" fontId="67" fillId="30" borderId="48" xfId="138" applyNumberFormat="1" applyFont="1" applyFill="1" applyBorder="1" applyAlignment="1">
      <alignment horizontal="center" vertical="center"/>
    </xf>
    <xf numFmtId="182" fontId="18" fillId="30" borderId="67" xfId="138" applyNumberFormat="1" applyFont="1" applyFill="1" applyBorder="1">
      <alignment vertical="center"/>
    </xf>
    <xf numFmtId="182" fontId="18" fillId="2" borderId="4" xfId="138" applyNumberFormat="1" applyFont="1" applyFill="1" applyBorder="1" applyProtection="1">
      <alignment vertical="center"/>
      <protection locked="0"/>
    </xf>
    <xf numFmtId="182" fontId="18" fillId="2" borderId="4" xfId="138" applyNumberFormat="1" applyFont="1" applyFill="1" applyBorder="1">
      <alignment vertical="center"/>
    </xf>
    <xf numFmtId="182" fontId="18" fillId="2" borderId="105" xfId="138" applyNumberFormat="1" applyFont="1" applyFill="1" applyBorder="1" applyProtection="1">
      <alignment vertical="center"/>
      <protection locked="0"/>
    </xf>
    <xf numFmtId="182" fontId="18" fillId="2" borderId="67" xfId="138" applyNumberFormat="1" applyFont="1" applyFill="1" applyBorder="1" applyProtection="1">
      <alignment vertical="center"/>
      <protection locked="0"/>
    </xf>
    <xf numFmtId="182" fontId="18" fillId="2" borderId="3" xfId="138" applyNumberFormat="1" applyFont="1" applyFill="1" applyBorder="1" applyAlignment="1">
      <alignment vertical="center" wrapText="1"/>
    </xf>
    <xf numFmtId="38" fontId="18" fillId="30" borderId="71" xfId="5" applyFont="1" applyFill="1" applyBorder="1">
      <alignment vertical="center"/>
    </xf>
    <xf numFmtId="38" fontId="18" fillId="30" borderId="71" xfId="5" applyFont="1" applyFill="1" applyBorder="1" applyProtection="1">
      <alignment vertical="center"/>
      <protection locked="0"/>
    </xf>
    <xf numFmtId="38" fontId="18" fillId="30" borderId="92" xfId="5" applyFont="1" applyFill="1" applyBorder="1" applyProtection="1">
      <alignment vertical="center"/>
      <protection locked="0"/>
    </xf>
    <xf numFmtId="38" fontId="18" fillId="29" borderId="4" xfId="5" applyFont="1" applyFill="1" applyBorder="1">
      <alignment vertical="center"/>
    </xf>
    <xf numFmtId="38" fontId="18" fillId="30" borderId="4" xfId="5" applyFont="1" applyFill="1" applyBorder="1" applyProtection="1">
      <alignment vertical="center"/>
      <protection locked="0"/>
    </xf>
    <xf numFmtId="38" fontId="18" fillId="30" borderId="47" xfId="5" applyFont="1" applyFill="1" applyBorder="1">
      <alignment vertical="center"/>
    </xf>
    <xf numFmtId="38" fontId="18" fillId="2" borderId="6" xfId="5" applyFont="1" applyFill="1" applyBorder="1">
      <alignment vertical="center"/>
    </xf>
    <xf numFmtId="38" fontId="18" fillId="2" borderId="3" xfId="5" applyFont="1" applyFill="1" applyBorder="1" applyProtection="1">
      <alignment vertical="center"/>
      <protection locked="0"/>
    </xf>
    <xf numFmtId="38" fontId="18" fillId="2" borderId="3" xfId="5" applyFont="1" applyFill="1" applyBorder="1">
      <alignment vertical="center"/>
    </xf>
    <xf numFmtId="38" fontId="18" fillId="2" borderId="96" xfId="5" applyFont="1" applyFill="1" applyBorder="1" applyProtection="1">
      <alignment vertical="center"/>
      <protection locked="0"/>
    </xf>
    <xf numFmtId="38" fontId="18" fillId="29" borderId="3" xfId="5" applyFont="1" applyFill="1" applyBorder="1">
      <alignment vertical="center"/>
    </xf>
    <xf numFmtId="38" fontId="18" fillId="2" borderId="6" xfId="5" applyFont="1" applyFill="1" applyBorder="1" applyProtection="1">
      <alignment vertical="center"/>
      <protection locked="0"/>
    </xf>
    <xf numFmtId="38" fontId="18" fillId="2" borderId="49" xfId="5" applyFont="1" applyFill="1" applyBorder="1" applyProtection="1">
      <alignment vertical="center"/>
      <protection locked="0"/>
    </xf>
    <xf numFmtId="38" fontId="18" fillId="2" borderId="49" xfId="5" applyFont="1" applyFill="1" applyBorder="1">
      <alignment vertical="center"/>
    </xf>
    <xf numFmtId="38" fontId="18" fillId="2" borderId="102" xfId="5" applyFont="1" applyFill="1" applyBorder="1" applyProtection="1">
      <alignment vertical="center"/>
      <protection locked="0"/>
    </xf>
    <xf numFmtId="38" fontId="18" fillId="29" borderId="49" xfId="5" applyFont="1" applyFill="1" applyBorder="1">
      <alignment vertical="center"/>
    </xf>
    <xf numFmtId="38" fontId="18" fillId="2" borderId="72" xfId="5" applyFont="1" applyFill="1" applyBorder="1" applyProtection="1">
      <alignment vertical="center"/>
      <protection locked="0"/>
    </xf>
    <xf numFmtId="38" fontId="18" fillId="30" borderId="6" xfId="5" applyFont="1" applyFill="1" applyBorder="1">
      <alignment vertical="center"/>
    </xf>
    <xf numFmtId="38" fontId="18" fillId="30" borderId="3" xfId="5" applyFont="1" applyFill="1" applyBorder="1" applyProtection="1">
      <alignment vertical="center"/>
      <protection locked="0"/>
    </xf>
    <xf numFmtId="38" fontId="18" fillId="30" borderId="3" xfId="5" applyFont="1" applyFill="1" applyBorder="1">
      <alignment vertical="center"/>
    </xf>
    <xf numFmtId="38" fontId="18" fillId="30" borderId="72" xfId="5" applyFont="1" applyFill="1" applyBorder="1">
      <alignment vertical="center"/>
    </xf>
    <xf numFmtId="38" fontId="18" fillId="29" borderId="3" xfId="5" applyFont="1" applyFill="1" applyBorder="1" applyProtection="1">
      <alignment vertical="center"/>
      <protection locked="0"/>
    </xf>
    <xf numFmtId="38" fontId="18" fillId="2" borderId="72" xfId="5" applyFont="1" applyFill="1" applyBorder="1">
      <alignment vertical="center"/>
    </xf>
    <xf numFmtId="38" fontId="18" fillId="2" borderId="3" xfId="5" applyFont="1" applyFill="1" applyBorder="1" applyAlignment="1">
      <alignment vertical="center" wrapText="1"/>
    </xf>
    <xf numFmtId="38" fontId="18" fillId="30" borderId="67" xfId="5" applyFont="1" applyFill="1" applyBorder="1">
      <alignment vertical="center"/>
    </xf>
    <xf numFmtId="38" fontId="18" fillId="30" borderId="96" xfId="5" applyFont="1" applyFill="1" applyBorder="1" applyProtection="1">
      <alignment vertical="center"/>
      <protection locked="0"/>
    </xf>
    <xf numFmtId="38" fontId="18" fillId="30" borderId="6" xfId="5" applyFont="1" applyFill="1" applyBorder="1" applyProtection="1">
      <alignment vertical="center"/>
      <protection locked="0"/>
    </xf>
    <xf numFmtId="38" fontId="18" fillId="2" borderId="4" xfId="5" applyFont="1" applyFill="1" applyBorder="1" applyProtection="1">
      <alignment vertical="center"/>
      <protection locked="0"/>
    </xf>
    <xf numFmtId="186" fontId="34" fillId="0" borderId="3" xfId="143" applyNumberFormat="1" applyFont="1" applyBorder="1" applyAlignment="1">
      <alignment horizontal="center" vertical="center"/>
    </xf>
    <xf numFmtId="186" fontId="78" fillId="0" borderId="0" xfId="143" applyNumberFormat="1" applyFont="1"/>
    <xf numFmtId="186" fontId="37" fillId="0" borderId="0" xfId="143" applyNumberFormat="1" applyFont="1"/>
    <xf numFmtId="186" fontId="60" fillId="0" borderId="0" xfId="143" applyNumberFormat="1" applyFont="1" applyAlignment="1">
      <alignment horizontal="right" vertical="center"/>
    </xf>
    <xf numFmtId="186" fontId="50" fillId="0" borderId="0" xfId="144" applyNumberFormat="1" applyFont="1" applyAlignment="1"/>
    <xf numFmtId="186" fontId="78" fillId="0" borderId="49" xfId="143" applyNumberFormat="1" applyFont="1" applyBorder="1" applyAlignment="1">
      <alignment horizontal="center" vertical="center" wrapText="1"/>
    </xf>
    <xf numFmtId="186" fontId="78" fillId="0" borderId="0" xfId="143" applyNumberFormat="1" applyFont="1" applyAlignment="1">
      <alignment vertical="center"/>
    </xf>
    <xf numFmtId="186" fontId="78" fillId="0" borderId="114" xfId="143" applyNumberFormat="1" applyFont="1" applyBorder="1" applyAlignment="1">
      <alignment horizontal="center" vertical="center"/>
    </xf>
    <xf numFmtId="186" fontId="78" fillId="0" borderId="44" xfId="143" applyNumberFormat="1" applyFont="1" applyBorder="1" applyAlignment="1">
      <alignment horizontal="center" vertical="center"/>
    </xf>
    <xf numFmtId="186" fontId="78" fillId="0" borderId="45" xfId="143" applyNumberFormat="1" applyFont="1" applyBorder="1" applyAlignment="1">
      <alignment horizontal="center" vertical="center"/>
    </xf>
    <xf numFmtId="186" fontId="78" fillId="2" borderId="81" xfId="143" applyNumberFormat="1" applyFont="1" applyFill="1" applyBorder="1" applyAlignment="1">
      <alignment horizontal="distributed" vertical="center"/>
    </xf>
    <xf numFmtId="38" fontId="79" fillId="0" borderId="115" xfId="145" applyFont="1" applyBorder="1">
      <alignment vertical="center"/>
    </xf>
    <xf numFmtId="38" fontId="79" fillId="0" borderId="4" xfId="145" applyFont="1" applyBorder="1">
      <alignment vertical="center"/>
    </xf>
    <xf numFmtId="38" fontId="79" fillId="0" borderId="11" xfId="145" applyFont="1" applyBorder="1">
      <alignment vertical="center"/>
    </xf>
    <xf numFmtId="186" fontId="78" fillId="2" borderId="16" xfId="143" applyNumberFormat="1" applyFont="1" applyFill="1" applyBorder="1" applyAlignment="1">
      <alignment horizontal="center" vertical="center"/>
    </xf>
    <xf numFmtId="38" fontId="79" fillId="0" borderId="25" xfId="145" applyFont="1" applyBorder="1">
      <alignment vertical="center"/>
    </xf>
    <xf numFmtId="186" fontId="78" fillId="2" borderId="16" xfId="143" applyNumberFormat="1" applyFont="1" applyFill="1" applyBorder="1" applyAlignment="1">
      <alignment horizontal="distributed" vertical="center"/>
    </xf>
    <xf numFmtId="38" fontId="79" fillId="0" borderId="3" xfId="145" applyFont="1" applyBorder="1">
      <alignment vertical="center"/>
    </xf>
    <xf numFmtId="38" fontId="79" fillId="0" borderId="13" xfId="145" applyFont="1" applyBorder="1">
      <alignment vertical="center"/>
    </xf>
    <xf numFmtId="186" fontId="78" fillId="2" borderId="16" xfId="143" applyNumberFormat="1" applyFont="1" applyFill="1" applyBorder="1" applyAlignment="1">
      <alignment horizontal="distributed" vertical="center" wrapText="1"/>
    </xf>
    <xf numFmtId="0" fontId="75" fillId="0" borderId="33" xfId="117" applyFont="1" applyBorder="1">
      <alignment vertical="center"/>
    </xf>
    <xf numFmtId="0" fontId="75" fillId="0" borderId="2" xfId="117" applyFont="1" applyBorder="1">
      <alignment vertical="center"/>
    </xf>
    <xf numFmtId="186" fontId="78" fillId="0" borderId="73" xfId="143" applyNumberFormat="1" applyFont="1" applyBorder="1"/>
    <xf numFmtId="186" fontId="78" fillId="2" borderId="51" xfId="143" applyNumberFormat="1" applyFont="1" applyFill="1" applyBorder="1" applyAlignment="1">
      <alignment horizontal="center" vertical="center"/>
    </xf>
    <xf numFmtId="186" fontId="78" fillId="2" borderId="117" xfId="143" applyNumberFormat="1" applyFont="1" applyFill="1" applyBorder="1" applyAlignment="1">
      <alignment horizontal="center" vertical="center"/>
    </xf>
    <xf numFmtId="179" fontId="79" fillId="0" borderId="29" xfId="146" applyNumberFormat="1" applyFont="1" applyBorder="1">
      <alignment vertical="center"/>
    </xf>
    <xf numFmtId="0" fontId="21" fillId="0" borderId="6" xfId="4" applyFont="1" applyBorder="1" applyAlignment="1">
      <alignment horizontal="center" vertical="center"/>
    </xf>
    <xf numFmtId="0" fontId="21" fillId="0" borderId="0" xfId="4" applyFont="1" applyAlignment="1">
      <alignment horizontal="right"/>
    </xf>
    <xf numFmtId="0" fontId="21" fillId="0" borderId="0" xfId="4" applyFont="1" applyAlignment="1">
      <alignment horizontal="left"/>
    </xf>
    <xf numFmtId="0" fontId="37" fillId="0" borderId="0" xfId="147" applyFont="1">
      <alignment vertical="center"/>
    </xf>
    <xf numFmtId="3" fontId="37" fillId="0" borderId="0" xfId="147" applyNumberFormat="1" applyFont="1">
      <alignment vertical="center"/>
    </xf>
    <xf numFmtId="3" fontId="37" fillId="0" borderId="0" xfId="147" applyNumberFormat="1" applyFont="1" applyAlignment="1">
      <alignment horizontal="left" vertical="center"/>
    </xf>
    <xf numFmtId="0" fontId="37" fillId="0" borderId="0" xfId="147" applyFont="1" applyAlignment="1"/>
    <xf numFmtId="3" fontId="37" fillId="0" borderId="0" xfId="147" applyNumberFormat="1" applyFont="1" applyAlignment="1">
      <alignment horizontal="right" vertical="center"/>
    </xf>
    <xf numFmtId="3" fontId="37" fillId="0" borderId="52" xfId="147" applyNumberFormat="1" applyFont="1" applyBorder="1" applyAlignment="1">
      <alignment horizontal="center" vertical="center"/>
    </xf>
    <xf numFmtId="3" fontId="37" fillId="0" borderId="65" xfId="147" applyNumberFormat="1" applyFont="1" applyBorder="1" applyAlignment="1">
      <alignment horizontal="center" vertical="center"/>
    </xf>
    <xf numFmtId="3" fontId="37" fillId="0" borderId="33" xfId="147" applyNumberFormat="1" applyFont="1" applyBorder="1" applyAlignment="1">
      <alignment horizontal="center" vertical="center"/>
    </xf>
    <xf numFmtId="3" fontId="37" fillId="0" borderId="118" xfId="147" applyNumberFormat="1" applyFont="1" applyBorder="1" applyAlignment="1">
      <alignment horizontal="center" vertical="center"/>
    </xf>
    <xf numFmtId="3" fontId="37" fillId="0" borderId="21" xfId="147" applyNumberFormat="1" applyFont="1" applyBorder="1" applyAlignment="1">
      <alignment horizontal="centerContinuous" vertical="center"/>
    </xf>
    <xf numFmtId="3" fontId="37" fillId="0" borderId="35" xfId="147" applyNumberFormat="1" applyFont="1" applyBorder="1" applyAlignment="1">
      <alignment horizontal="centerContinuous" vertical="center"/>
    </xf>
    <xf numFmtId="3" fontId="37" fillId="0" borderId="22" xfId="147" applyNumberFormat="1" applyFont="1" applyBorder="1" applyAlignment="1">
      <alignment horizontal="centerContinuous" vertical="center"/>
    </xf>
    <xf numFmtId="3" fontId="37" fillId="0" borderId="119" xfId="147" applyNumberFormat="1" applyFont="1" applyBorder="1" applyAlignment="1">
      <alignment horizontal="centerContinuous" vertical="center"/>
    </xf>
    <xf numFmtId="3" fontId="37" fillId="0" borderId="20" xfId="147" applyNumberFormat="1" applyFont="1" applyBorder="1" applyAlignment="1">
      <alignment horizontal="centerContinuous" vertical="center"/>
    </xf>
    <xf numFmtId="3" fontId="37" fillId="0" borderId="23" xfId="147" applyNumberFormat="1" applyFont="1" applyBorder="1" applyAlignment="1">
      <alignment horizontal="centerContinuous" vertical="center"/>
    </xf>
    <xf numFmtId="3" fontId="37" fillId="0" borderId="43" xfId="147" applyNumberFormat="1" applyFont="1" applyBorder="1" applyAlignment="1">
      <alignment horizontal="center" vertical="center"/>
    </xf>
    <xf numFmtId="3" fontId="37" fillId="0" borderId="79" xfId="147" applyNumberFormat="1" applyFont="1" applyBorder="1" applyAlignment="1">
      <alignment horizontal="center" vertical="center"/>
    </xf>
    <xf numFmtId="0" fontId="37" fillId="0" borderId="37" xfId="147" applyFont="1" applyBorder="1">
      <alignment vertical="center"/>
    </xf>
    <xf numFmtId="3" fontId="37" fillId="0" borderId="45" xfId="147" applyNumberFormat="1" applyFont="1" applyBorder="1" applyAlignment="1">
      <alignment horizontal="center" vertical="center"/>
    </xf>
    <xf numFmtId="0" fontId="37" fillId="0" borderId="37" xfId="147" applyFont="1" applyBorder="1" applyAlignment="1">
      <alignment horizontal="center" vertical="center"/>
    </xf>
    <xf numFmtId="0" fontId="37" fillId="0" borderId="120" xfId="147" applyFont="1" applyBorder="1" applyAlignment="1">
      <alignment horizontal="center" vertical="center"/>
    </xf>
    <xf numFmtId="0" fontId="37" fillId="0" borderId="79" xfId="147" applyFont="1" applyBorder="1" applyAlignment="1">
      <alignment horizontal="center" vertical="center"/>
    </xf>
    <xf numFmtId="0" fontId="37" fillId="0" borderId="121" xfId="147" applyFont="1" applyBorder="1" applyAlignment="1">
      <alignment horizontal="center" vertical="center"/>
    </xf>
    <xf numFmtId="0" fontId="37" fillId="0" borderId="122" xfId="147" applyFont="1" applyBorder="1" applyAlignment="1">
      <alignment horizontal="center" vertical="center"/>
    </xf>
    <xf numFmtId="0" fontId="37" fillId="0" borderId="29" xfId="147" applyFont="1" applyBorder="1" applyAlignment="1">
      <alignment horizontal="center" vertical="center"/>
    </xf>
    <xf numFmtId="0" fontId="37" fillId="0" borderId="18" xfId="147" applyFont="1" applyBorder="1" applyAlignment="1">
      <alignment horizontal="center" vertical="center"/>
    </xf>
    <xf numFmtId="0" fontId="37" fillId="0" borderId="19" xfId="147" applyFont="1" applyBorder="1" applyAlignment="1">
      <alignment horizontal="center" vertical="center"/>
    </xf>
    <xf numFmtId="49" fontId="37" fillId="0" borderId="15" xfId="147" applyNumberFormat="1" applyFont="1" applyBorder="1" applyAlignment="1">
      <alignment horizontal="center" vertical="center" shrinkToFit="1"/>
    </xf>
    <xf numFmtId="49" fontId="37" fillId="33" borderId="21" xfId="147" applyNumberFormat="1" applyFont="1" applyFill="1" applyBorder="1" applyAlignment="1">
      <alignment horizontal="center" vertical="center"/>
    </xf>
    <xf numFmtId="0" fontId="37" fillId="33" borderId="21" xfId="147" applyFont="1" applyFill="1" applyBorder="1" applyAlignment="1">
      <alignment vertical="center" shrinkToFit="1"/>
    </xf>
    <xf numFmtId="3" fontId="37" fillId="33" borderId="23" xfId="147" applyNumberFormat="1" applyFont="1" applyFill="1" applyBorder="1" applyAlignment="1">
      <alignment horizontal="center" vertical="center"/>
    </xf>
    <xf numFmtId="38" fontId="37" fillId="33" borderId="123" xfId="148" applyFont="1" applyFill="1" applyBorder="1" applyAlignment="1" applyProtection="1">
      <alignment horizontal="right" vertical="center"/>
      <protection locked="0"/>
    </xf>
    <xf numFmtId="38" fontId="37" fillId="33" borderId="71" xfId="148" applyFont="1" applyFill="1" applyBorder="1" applyAlignment="1" applyProtection="1">
      <alignment horizontal="right" vertical="center"/>
      <protection locked="0"/>
    </xf>
    <xf numFmtId="38" fontId="37" fillId="33" borderId="21" xfId="148" applyFont="1" applyFill="1" applyBorder="1" applyAlignment="1" applyProtection="1">
      <alignment horizontal="right" vertical="center"/>
      <protection locked="0"/>
    </xf>
    <xf numFmtId="179" fontId="37" fillId="33" borderId="21" xfId="149" applyNumberFormat="1" applyFont="1" applyFill="1" applyBorder="1" applyAlignment="1" applyProtection="1">
      <alignment horizontal="right" vertical="center"/>
      <protection locked="0"/>
    </xf>
    <xf numFmtId="38" fontId="80" fillId="33" borderId="47" xfId="148" applyFont="1" applyFill="1" applyBorder="1" applyAlignment="1">
      <alignment horizontal="right" vertical="center" wrapText="1"/>
    </xf>
    <xf numFmtId="38" fontId="37" fillId="33" borderId="71" xfId="148" applyFont="1" applyFill="1" applyBorder="1" applyAlignment="1">
      <alignment horizontal="right" vertical="center"/>
    </xf>
    <xf numFmtId="38" fontId="37" fillId="33" borderId="124" xfId="148" applyFont="1" applyFill="1" applyBorder="1" applyAlignment="1">
      <alignment horizontal="right" vertical="center"/>
    </xf>
    <xf numFmtId="38" fontId="37" fillId="33" borderId="47" xfId="148" applyFont="1" applyFill="1" applyBorder="1" applyAlignment="1">
      <alignment horizontal="right" vertical="center"/>
    </xf>
    <xf numFmtId="179" fontId="37" fillId="33" borderId="23" xfId="149" applyNumberFormat="1" applyFont="1" applyFill="1" applyBorder="1" applyAlignment="1" applyProtection="1">
      <alignment horizontal="right" vertical="center"/>
      <protection locked="0"/>
    </xf>
    <xf numFmtId="3" fontId="37" fillId="0" borderId="15" xfId="147" applyNumberFormat="1" applyFont="1" applyBorder="1" applyAlignment="1">
      <alignment horizontal="center" vertical="center" shrinkToFit="1"/>
    </xf>
    <xf numFmtId="3" fontId="37" fillId="2" borderId="3" xfId="147" applyNumberFormat="1" applyFont="1" applyFill="1" applyBorder="1" applyAlignment="1">
      <alignment horizontal="center" vertical="center"/>
    </xf>
    <xf numFmtId="3" fontId="37" fillId="2" borderId="3" xfId="147" applyNumberFormat="1" applyFont="1" applyFill="1" applyBorder="1" applyAlignment="1">
      <alignment vertical="center" shrinkToFit="1"/>
    </xf>
    <xf numFmtId="3" fontId="37" fillId="2" borderId="13" xfId="147" applyNumberFormat="1" applyFont="1" applyFill="1" applyBorder="1" applyAlignment="1">
      <alignment horizontal="center" vertical="center"/>
    </xf>
    <xf numFmtId="38" fontId="37" fillId="2" borderId="96" xfId="148" applyFont="1" applyFill="1" applyBorder="1" applyAlignment="1" applyProtection="1">
      <alignment horizontal="right" vertical="center"/>
      <protection locked="0"/>
    </xf>
    <xf numFmtId="38" fontId="37" fillId="2" borderId="6" xfId="148" applyFont="1" applyFill="1" applyBorder="1" applyAlignment="1" applyProtection="1">
      <alignment horizontal="right" vertical="center"/>
      <protection locked="0"/>
    </xf>
    <xf numFmtId="38" fontId="37" fillId="2" borderId="3" xfId="148" applyFont="1" applyFill="1" applyBorder="1" applyAlignment="1" applyProtection="1">
      <alignment horizontal="right" vertical="center"/>
      <protection locked="0"/>
    </xf>
    <xf numFmtId="179" fontId="37" fillId="2" borderId="3" xfId="149" applyNumberFormat="1" applyFont="1" applyFill="1" applyBorder="1" applyAlignment="1" applyProtection="1">
      <alignment horizontal="right" vertical="center"/>
      <protection locked="0"/>
    </xf>
    <xf numFmtId="38" fontId="37" fillId="2" borderId="3" xfId="148" applyFont="1" applyFill="1" applyBorder="1" applyAlignment="1">
      <alignment horizontal="right" vertical="center"/>
    </xf>
    <xf numFmtId="38" fontId="37" fillId="2" borderId="25" xfId="148" applyFont="1" applyFill="1" applyBorder="1" applyAlignment="1">
      <alignment horizontal="right" vertical="center"/>
    </xf>
    <xf numFmtId="179" fontId="37" fillId="2" borderId="13" xfId="149" applyNumberFormat="1" applyFont="1" applyFill="1" applyBorder="1" applyAlignment="1" applyProtection="1">
      <alignment horizontal="right" vertical="center"/>
      <protection locked="0"/>
    </xf>
    <xf numFmtId="38" fontId="37" fillId="2" borderId="5" xfId="148" applyFont="1" applyFill="1" applyBorder="1" applyAlignment="1">
      <alignment horizontal="right" vertical="center"/>
    </xf>
    <xf numFmtId="38" fontId="37" fillId="2" borderId="115" xfId="148" applyFont="1" applyFill="1" applyBorder="1" applyAlignment="1">
      <alignment horizontal="right" vertical="center"/>
    </xf>
    <xf numFmtId="38" fontId="37" fillId="2" borderId="4" xfId="148" applyFont="1" applyFill="1" applyBorder="1" applyAlignment="1">
      <alignment horizontal="right" vertical="center"/>
    </xf>
    <xf numFmtId="0" fontId="37" fillId="0" borderId="10" xfId="147" applyFont="1" applyBorder="1" applyAlignment="1">
      <alignment horizontal="center" vertical="center" shrinkToFit="1"/>
    </xf>
    <xf numFmtId="3" fontId="37" fillId="0" borderId="14" xfId="147" applyNumberFormat="1" applyFont="1" applyBorder="1" applyAlignment="1">
      <alignment horizontal="centerContinuous" vertical="center" shrinkToFit="1"/>
    </xf>
    <xf numFmtId="3" fontId="37" fillId="33" borderId="3" xfId="147" applyNumberFormat="1" applyFont="1" applyFill="1" applyBorder="1" applyAlignment="1">
      <alignment horizontal="center" vertical="center"/>
    </xf>
    <xf numFmtId="3" fontId="37" fillId="33" borderId="3" xfId="147" applyNumberFormat="1" applyFont="1" applyFill="1" applyBorder="1" applyAlignment="1">
      <alignment vertical="center" shrinkToFit="1"/>
    </xf>
    <xf numFmtId="3" fontId="37" fillId="33" borderId="13" xfId="147" applyNumberFormat="1" applyFont="1" applyFill="1" applyBorder="1" applyAlignment="1">
      <alignment horizontal="center" vertical="center"/>
    </xf>
    <xf numFmtId="38" fontId="37" fillId="33" borderId="96" xfId="148" applyFont="1" applyFill="1" applyBorder="1" applyAlignment="1" applyProtection="1">
      <alignment horizontal="right" vertical="center"/>
      <protection locked="0"/>
    </xf>
    <xf numFmtId="38" fontId="37" fillId="33" borderId="6" xfId="148" applyFont="1" applyFill="1" applyBorder="1" applyAlignment="1" applyProtection="1">
      <alignment horizontal="right" vertical="center"/>
      <protection locked="0"/>
    </xf>
    <xf numFmtId="38" fontId="37" fillId="33" borderId="3" xfId="148" applyFont="1" applyFill="1" applyBorder="1" applyAlignment="1" applyProtection="1">
      <alignment horizontal="right" vertical="center"/>
      <protection locked="0"/>
    </xf>
    <xf numFmtId="179" fontId="37" fillId="33" borderId="3" xfId="149" applyNumberFormat="1" applyFont="1" applyFill="1" applyBorder="1" applyAlignment="1" applyProtection="1">
      <alignment horizontal="right" vertical="center"/>
      <protection locked="0"/>
    </xf>
    <xf numFmtId="38" fontId="37" fillId="33" borderId="3" xfId="148" applyFont="1" applyFill="1" applyBorder="1" applyAlignment="1">
      <alignment horizontal="right" vertical="center"/>
    </xf>
    <xf numFmtId="38" fontId="37" fillId="33" borderId="115" xfId="148" applyFont="1" applyFill="1" applyBorder="1" applyAlignment="1">
      <alignment horizontal="right" vertical="center"/>
    </xf>
    <xf numFmtId="38" fontId="37" fillId="33" borderId="4" xfId="148" applyFont="1" applyFill="1" applyBorder="1" applyAlignment="1">
      <alignment horizontal="right" vertical="center"/>
    </xf>
    <xf numFmtId="179" fontId="37" fillId="33" borderId="13" xfId="149" applyNumberFormat="1" applyFont="1" applyFill="1" applyBorder="1" applyAlignment="1" applyProtection="1">
      <alignment horizontal="right" vertical="center"/>
      <protection locked="0"/>
    </xf>
    <xf numFmtId="0" fontId="37" fillId="0" borderId="15" xfId="147" applyFont="1" applyBorder="1" applyAlignment="1">
      <alignment horizontal="centerContinuous" vertical="center" shrinkToFit="1"/>
    </xf>
    <xf numFmtId="0" fontId="37" fillId="0" borderId="10" xfId="147" applyFont="1" applyBorder="1" applyAlignment="1">
      <alignment horizontal="centerContinuous" vertical="center" shrinkToFit="1"/>
    </xf>
    <xf numFmtId="3" fontId="37" fillId="0" borderId="75" xfId="147" applyNumberFormat="1" applyFont="1" applyBorder="1" applyAlignment="1">
      <alignment horizontal="center" vertical="center" shrinkToFit="1"/>
    </xf>
    <xf numFmtId="179" fontId="37" fillId="33" borderId="5" xfId="149" applyNumberFormat="1" applyFont="1" applyFill="1" applyBorder="1" applyAlignment="1" applyProtection="1">
      <alignment horizontal="right" vertical="center"/>
      <protection locked="0"/>
    </xf>
    <xf numFmtId="3" fontId="37" fillId="0" borderId="74" xfId="147" applyNumberFormat="1" applyFont="1" applyBorder="1" applyAlignment="1">
      <alignment horizontal="center" vertical="center" shrinkToFit="1"/>
    </xf>
    <xf numFmtId="179" fontId="37" fillId="2" borderId="5" xfId="149" applyNumberFormat="1" applyFont="1" applyFill="1" applyBorder="1" applyAlignment="1" applyProtection="1">
      <alignment horizontal="right" vertical="center"/>
      <protection locked="0"/>
    </xf>
    <xf numFmtId="38" fontId="37" fillId="2" borderId="102" xfId="148" applyFont="1" applyFill="1" applyBorder="1" applyAlignment="1" applyProtection="1">
      <alignment horizontal="right" vertical="center"/>
      <protection locked="0"/>
    </xf>
    <xf numFmtId="38" fontId="37" fillId="2" borderId="72" xfId="148" applyFont="1" applyFill="1" applyBorder="1" applyAlignment="1" applyProtection="1">
      <alignment horizontal="right" vertical="center"/>
      <protection locked="0"/>
    </xf>
    <xf numFmtId="38" fontId="37" fillId="2" borderId="49" xfId="148" applyFont="1" applyFill="1" applyBorder="1" applyAlignment="1">
      <alignment horizontal="right" vertical="center"/>
    </xf>
    <xf numFmtId="38" fontId="37" fillId="2" borderId="113" xfId="148" applyFont="1" applyFill="1" applyBorder="1" applyAlignment="1">
      <alignment horizontal="right" vertical="center"/>
    </xf>
    <xf numFmtId="38" fontId="80" fillId="2" borderId="49" xfId="148" applyFont="1" applyFill="1" applyBorder="1" applyAlignment="1">
      <alignment horizontal="right" vertical="center" wrapText="1"/>
    </xf>
    <xf numFmtId="38" fontId="37" fillId="2" borderId="72" xfId="148" applyFont="1" applyFill="1" applyBorder="1" applyAlignment="1">
      <alignment horizontal="right" vertical="center"/>
    </xf>
    <xf numFmtId="0" fontId="37" fillId="33" borderId="3" xfId="147" applyFont="1" applyFill="1" applyBorder="1" applyAlignment="1">
      <alignment vertical="center" shrinkToFit="1"/>
    </xf>
    <xf numFmtId="3" fontId="37" fillId="0" borderId="14" xfId="147" applyNumberFormat="1" applyFont="1" applyBorder="1" applyAlignment="1">
      <alignment horizontal="center" vertical="center" shrinkToFit="1"/>
    </xf>
    <xf numFmtId="3" fontId="37" fillId="2" borderId="49" xfId="147" applyNumberFormat="1" applyFont="1" applyFill="1" applyBorder="1" applyAlignment="1">
      <alignment horizontal="center" vertical="center"/>
    </xf>
    <xf numFmtId="3" fontId="37" fillId="2" borderId="49" xfId="147" applyNumberFormat="1" applyFont="1" applyFill="1" applyBorder="1" applyAlignment="1">
      <alignment vertical="center" shrinkToFit="1"/>
    </xf>
    <xf numFmtId="0" fontId="37" fillId="2" borderId="5" xfId="117" applyFont="1" applyFill="1" applyBorder="1" applyAlignment="1">
      <alignment horizontal="center" vertical="center"/>
    </xf>
    <xf numFmtId="3" fontId="37" fillId="2" borderId="4" xfId="147" applyNumberFormat="1" applyFont="1" applyFill="1" applyBorder="1" applyAlignment="1">
      <alignment vertical="center" shrinkToFit="1"/>
    </xf>
    <xf numFmtId="3" fontId="37" fillId="0" borderId="10" xfId="147" applyNumberFormat="1" applyFont="1" applyBorder="1" applyAlignment="1">
      <alignment horizontal="center" vertical="center" shrinkToFit="1"/>
    </xf>
    <xf numFmtId="3" fontId="37" fillId="0" borderId="81" xfId="147" applyNumberFormat="1" applyFont="1" applyBorder="1" applyAlignment="1">
      <alignment horizontal="center" vertical="center" shrinkToFit="1"/>
    </xf>
    <xf numFmtId="3" fontId="37" fillId="33" borderId="4" xfId="147" applyNumberFormat="1" applyFont="1" applyFill="1" applyBorder="1" applyAlignment="1">
      <alignment horizontal="center" vertical="center"/>
    </xf>
    <xf numFmtId="3" fontId="37" fillId="33" borderId="4" xfId="147" applyNumberFormat="1" applyFont="1" applyFill="1" applyBorder="1" applyAlignment="1">
      <alignment vertical="center" shrinkToFit="1"/>
    </xf>
    <xf numFmtId="3" fontId="37" fillId="33" borderId="11" xfId="147" applyNumberFormat="1" applyFont="1" applyFill="1" applyBorder="1" applyAlignment="1">
      <alignment horizontal="center" vertical="center"/>
    </xf>
    <xf numFmtId="3" fontId="68" fillId="0" borderId="14" xfId="147" applyNumberFormat="1" applyFont="1" applyBorder="1" applyAlignment="1">
      <alignment horizontal="center" vertical="center" shrinkToFit="1"/>
    </xf>
    <xf numFmtId="38" fontId="37" fillId="33" borderId="105" xfId="148" applyFont="1" applyFill="1" applyBorder="1" applyAlignment="1" applyProtection="1">
      <alignment horizontal="right" vertical="center"/>
      <protection locked="0"/>
    </xf>
    <xf numFmtId="38" fontId="37" fillId="33" borderId="67" xfId="148" applyFont="1" applyFill="1" applyBorder="1" applyAlignment="1" applyProtection="1">
      <alignment horizontal="right" vertical="center"/>
      <protection locked="0"/>
    </xf>
    <xf numFmtId="3" fontId="68" fillId="0" borderId="74" xfId="147" applyNumberFormat="1" applyFont="1" applyBorder="1" applyAlignment="1">
      <alignment horizontal="center" vertical="center" shrinkToFit="1"/>
    </xf>
    <xf numFmtId="3" fontId="68" fillId="0" borderId="74" xfId="147" applyNumberFormat="1" applyFont="1" applyBorder="1" applyAlignment="1">
      <alignment horizontal="center" vertical="top" shrinkToFit="1"/>
    </xf>
    <xf numFmtId="3" fontId="68" fillId="0" borderId="12" xfId="147" applyNumberFormat="1" applyFont="1" applyBorder="1" applyAlignment="1">
      <alignment horizontal="center" vertical="center" shrinkToFit="1"/>
    </xf>
    <xf numFmtId="38" fontId="37" fillId="33" borderId="25" xfId="148" applyFont="1" applyFill="1" applyBorder="1" applyAlignment="1">
      <alignment horizontal="right" vertical="center"/>
    </xf>
    <xf numFmtId="0" fontId="37" fillId="2" borderId="3" xfId="147" applyFont="1" applyFill="1" applyBorder="1" applyAlignment="1">
      <alignment horizontal="center"/>
    </xf>
    <xf numFmtId="3" fontId="37" fillId="0" borderId="39" xfId="147" applyNumberFormat="1" applyFont="1" applyBorder="1" applyAlignment="1">
      <alignment horizontal="center" vertical="center" shrinkToFit="1"/>
    </xf>
    <xf numFmtId="179" fontId="37" fillId="33" borderId="6" xfId="149" applyNumberFormat="1" applyFont="1" applyFill="1" applyBorder="1" applyAlignment="1" applyProtection="1">
      <alignment horizontal="right" vertical="center"/>
      <protection locked="0"/>
    </xf>
    <xf numFmtId="0" fontId="37" fillId="0" borderId="76" xfId="147" applyFont="1" applyBorder="1">
      <alignment vertical="center"/>
    </xf>
    <xf numFmtId="0" fontId="37" fillId="0" borderId="77" xfId="147" applyFont="1" applyBorder="1">
      <alignment vertical="center"/>
    </xf>
    <xf numFmtId="0" fontId="37" fillId="0" borderId="106" xfId="147" applyFont="1" applyBorder="1">
      <alignment vertical="center"/>
    </xf>
    <xf numFmtId="38" fontId="37" fillId="2" borderId="109" xfId="148" applyFont="1" applyFill="1" applyBorder="1" applyAlignment="1">
      <alignment horizontal="right" vertical="center"/>
    </xf>
    <xf numFmtId="38" fontId="37" fillId="2" borderId="107" xfId="148" applyFont="1" applyFill="1" applyBorder="1" applyAlignment="1">
      <alignment horizontal="right" vertical="center"/>
    </xf>
    <xf numFmtId="179" fontId="37" fillId="2" borderId="107" xfId="149" applyNumberFormat="1" applyFont="1" applyFill="1" applyBorder="1" applyAlignment="1">
      <alignment horizontal="right" vertical="center"/>
    </xf>
    <xf numFmtId="38" fontId="37" fillId="2" borderId="108" xfId="148" applyFont="1" applyFill="1" applyBorder="1" applyAlignment="1">
      <alignment horizontal="right" vertical="center"/>
    </xf>
    <xf numFmtId="38" fontId="37" fillId="2" borderId="125" xfId="148" applyFont="1" applyFill="1" applyBorder="1" applyAlignment="1">
      <alignment horizontal="right" vertical="center"/>
    </xf>
    <xf numFmtId="179" fontId="37" fillId="2" borderId="106" xfId="149" applyNumberFormat="1" applyFont="1" applyFill="1" applyBorder="1" applyAlignment="1">
      <alignment horizontal="right" vertical="center"/>
    </xf>
    <xf numFmtId="0" fontId="37" fillId="0" borderId="0" xfId="143" applyFont="1"/>
    <xf numFmtId="0" fontId="78" fillId="0" borderId="0" xfId="143" applyFont="1"/>
    <xf numFmtId="0" fontId="60" fillId="0" borderId="0" xfId="143" applyFont="1" applyAlignment="1">
      <alignment vertical="center"/>
    </xf>
    <xf numFmtId="0" fontId="60" fillId="0" borderId="0" xfId="143" applyFont="1" applyAlignment="1">
      <alignment horizontal="center" vertical="center"/>
    </xf>
    <xf numFmtId="0" fontId="78" fillId="0" borderId="0" xfId="143" applyFont="1" applyAlignment="1">
      <alignment vertical="center"/>
    </xf>
    <xf numFmtId="38" fontId="60" fillId="0" borderId="14" xfId="148" applyFont="1" applyBorder="1">
      <alignment vertical="center"/>
    </xf>
    <xf numFmtId="38" fontId="60" fillId="0" borderId="4" xfId="148" applyFont="1" applyBorder="1">
      <alignment vertical="center"/>
    </xf>
    <xf numFmtId="38" fontId="60" fillId="0" borderId="38" xfId="148" applyFont="1" applyBorder="1">
      <alignment vertical="center"/>
    </xf>
    <xf numFmtId="38" fontId="60" fillId="0" borderId="10" xfId="148" applyFont="1" applyBorder="1" applyAlignment="1">
      <alignment vertical="top"/>
    </xf>
    <xf numFmtId="179" fontId="60" fillId="0" borderId="3" xfId="149" applyNumberFormat="1" applyFont="1" applyBorder="1">
      <alignment vertical="center"/>
    </xf>
    <xf numFmtId="179" fontId="60" fillId="0" borderId="5" xfId="149" applyNumberFormat="1" applyFont="1" applyBorder="1">
      <alignment vertical="center"/>
    </xf>
    <xf numFmtId="179" fontId="60" fillId="0" borderId="25" xfId="149" applyNumberFormat="1" applyFont="1" applyBorder="1">
      <alignment vertical="center"/>
    </xf>
    <xf numFmtId="179" fontId="60" fillId="0" borderId="13" xfId="149" applyNumberFormat="1" applyFont="1" applyBorder="1">
      <alignment vertical="center"/>
    </xf>
    <xf numFmtId="38" fontId="60" fillId="0" borderId="3" xfId="148" applyFont="1" applyBorder="1">
      <alignment vertical="center"/>
    </xf>
    <xf numFmtId="38" fontId="60" fillId="0" borderId="5" xfId="148" applyFont="1" applyBorder="1">
      <alignment vertical="center"/>
    </xf>
    <xf numFmtId="38" fontId="60" fillId="0" borderId="25" xfId="148" applyFont="1" applyBorder="1">
      <alignment vertical="center"/>
    </xf>
    <xf numFmtId="38" fontId="60" fillId="0" borderId="13" xfId="148" applyFont="1" applyBorder="1">
      <alignment vertical="center"/>
    </xf>
    <xf numFmtId="38" fontId="60" fillId="0" borderId="15" xfId="148" applyFont="1" applyBorder="1" applyAlignment="1">
      <alignment vertical="top"/>
    </xf>
    <xf numFmtId="179" fontId="60" fillId="0" borderId="49" xfId="149" applyNumberFormat="1" applyFont="1" applyBorder="1">
      <alignment vertical="center"/>
    </xf>
    <xf numFmtId="179" fontId="60" fillId="0" borderId="84" xfId="149" applyNumberFormat="1" applyFont="1" applyBorder="1">
      <alignment vertical="center"/>
    </xf>
    <xf numFmtId="179" fontId="60" fillId="0" borderId="116" xfId="149" applyNumberFormat="1" applyFont="1" applyBorder="1">
      <alignment vertical="center"/>
    </xf>
    <xf numFmtId="179" fontId="60" fillId="0" borderId="50" xfId="149" applyNumberFormat="1" applyFont="1" applyBorder="1">
      <alignment vertical="center"/>
    </xf>
    <xf numFmtId="38" fontId="60" fillId="0" borderId="128" xfId="148" applyFont="1" applyBorder="1">
      <alignment vertical="center"/>
    </xf>
    <xf numFmtId="38" fontId="60" fillId="0" borderId="129" xfId="148" applyFont="1" applyBorder="1">
      <alignment vertical="center"/>
    </xf>
    <xf numFmtId="38" fontId="60" fillId="0" borderId="130" xfId="148" applyFont="1" applyBorder="1">
      <alignment vertical="center"/>
    </xf>
    <xf numFmtId="38" fontId="60" fillId="0" borderId="131" xfId="148" applyFont="1" applyBorder="1">
      <alignment vertical="center"/>
    </xf>
    <xf numFmtId="38" fontId="60" fillId="0" borderId="132" xfId="148" applyFont="1" applyBorder="1">
      <alignment vertical="center"/>
    </xf>
    <xf numFmtId="38" fontId="60" fillId="0" borderId="43" xfId="148" applyFont="1" applyBorder="1">
      <alignment vertical="center"/>
    </xf>
    <xf numFmtId="179" fontId="60" fillId="0" borderId="18" xfId="149" applyNumberFormat="1" applyFont="1" applyBorder="1">
      <alignment vertical="center"/>
    </xf>
    <xf numFmtId="179" fontId="60" fillId="0" borderId="31" xfId="149" applyNumberFormat="1" applyFont="1" applyBorder="1">
      <alignment vertical="center"/>
    </xf>
    <xf numFmtId="179" fontId="60" fillId="0" borderId="29" xfId="149" applyNumberFormat="1" applyFont="1" applyBorder="1">
      <alignment vertical="center"/>
    </xf>
    <xf numFmtId="179" fontId="60" fillId="0" borderId="19" xfId="149" applyNumberFormat="1" applyFont="1" applyBorder="1">
      <alignment vertical="center"/>
    </xf>
    <xf numFmtId="0" fontId="60" fillId="0" borderId="0" xfId="143" applyFont="1"/>
    <xf numFmtId="38" fontId="60" fillId="0" borderId="0" xfId="148" applyFont="1" applyAlignment="1"/>
    <xf numFmtId="0" fontId="60" fillId="0" borderId="0" xfId="143" applyFont="1" applyAlignment="1">
      <alignment wrapText="1"/>
    </xf>
    <xf numFmtId="0" fontId="81" fillId="0" borderId="0" xfId="150"/>
    <xf numFmtId="0" fontId="13" fillId="0" borderId="0" xfId="0" applyFont="1" applyAlignment="1">
      <alignment horizontal="left" vertical="center"/>
    </xf>
    <xf numFmtId="0" fontId="18" fillId="0" borderId="0" xfId="151"/>
    <xf numFmtId="3" fontId="30" fillId="2" borderId="7" xfId="151" applyNumberFormat="1" applyFont="1" applyFill="1" applyBorder="1" applyAlignment="1">
      <alignment horizontal="center" vertical="center"/>
    </xf>
    <xf numFmtId="3" fontId="30" fillId="2" borderId="63" xfId="151" applyNumberFormat="1" applyFont="1" applyFill="1" applyBorder="1" applyAlignment="1">
      <alignment horizontal="center" vertical="center" wrapText="1"/>
    </xf>
    <xf numFmtId="3" fontId="30" fillId="2" borderId="63" xfId="151" applyNumberFormat="1" applyFont="1" applyFill="1" applyBorder="1" applyAlignment="1">
      <alignment horizontal="center" vertical="center"/>
    </xf>
    <xf numFmtId="3" fontId="30" fillId="2" borderId="64" xfId="151" applyNumberFormat="1" applyFont="1" applyFill="1" applyBorder="1" applyAlignment="1">
      <alignment horizontal="center" vertical="center"/>
    </xf>
    <xf numFmtId="3" fontId="30" fillId="2" borderId="89" xfId="151" applyNumberFormat="1" applyFont="1" applyFill="1" applyBorder="1" applyAlignment="1">
      <alignment horizontal="center" vertical="center"/>
    </xf>
    <xf numFmtId="38" fontId="30" fillId="2" borderId="9" xfId="85" applyFont="1" applyFill="1" applyBorder="1" applyAlignment="1">
      <alignment horizontal="center" vertical="center"/>
    </xf>
    <xf numFmtId="38" fontId="30" fillId="2" borderId="89" xfId="85" applyFont="1" applyFill="1" applyBorder="1" applyAlignment="1">
      <alignment horizontal="center" vertical="center"/>
    </xf>
    <xf numFmtId="38" fontId="30" fillId="2" borderId="64" xfId="85" applyFont="1" applyFill="1" applyBorder="1" applyAlignment="1">
      <alignment horizontal="center" vertical="center"/>
    </xf>
    <xf numFmtId="49" fontId="30" fillId="2" borderId="15" xfId="151" applyNumberFormat="1" applyFont="1" applyFill="1" applyBorder="1" applyAlignment="1">
      <alignment horizontal="center" vertical="center" shrinkToFit="1"/>
    </xf>
    <xf numFmtId="49" fontId="30" fillId="2" borderId="47" xfId="151" applyNumberFormat="1" applyFont="1" applyFill="1" applyBorder="1" applyAlignment="1">
      <alignment horizontal="center" vertical="center"/>
    </xf>
    <xf numFmtId="0" fontId="30" fillId="2" borderId="71" xfId="151" applyFont="1" applyFill="1" applyBorder="1" applyAlignment="1">
      <alignment vertical="center" shrinkToFit="1"/>
    </xf>
    <xf numFmtId="3" fontId="30" fillId="2" borderId="73" xfId="151" applyNumberFormat="1" applyFont="1" applyFill="1" applyBorder="1" applyAlignment="1">
      <alignment horizontal="center" vertical="center"/>
    </xf>
    <xf numFmtId="3" fontId="67" fillId="34" borderId="95" xfId="151" applyNumberFormat="1" applyFont="1" applyFill="1" applyBorder="1" applyAlignment="1">
      <alignment horizontal="center" vertical="center"/>
    </xf>
    <xf numFmtId="0" fontId="30" fillId="2" borderId="11" xfId="151" applyFont="1" applyFill="1" applyBorder="1"/>
    <xf numFmtId="0" fontId="30" fillId="2" borderId="48" xfId="152" applyFont="1" applyFill="1" applyBorder="1"/>
    <xf numFmtId="38" fontId="36" fillId="2" borderId="48" xfId="83" applyFont="1" applyFill="1" applyBorder="1" applyAlignment="1">
      <alignment horizontal="right"/>
    </xf>
    <xf numFmtId="38" fontId="36" fillId="2" borderId="133" xfId="83" applyFont="1" applyFill="1" applyBorder="1" applyAlignment="1">
      <alignment horizontal="right"/>
    </xf>
    <xf numFmtId="38" fontId="36" fillId="0" borderId="48" xfId="83" applyFont="1" applyBorder="1" applyAlignment="1">
      <alignment horizontal="right"/>
    </xf>
    <xf numFmtId="38" fontId="36" fillId="0" borderId="24" xfId="83" applyFont="1" applyBorder="1" applyAlignment="1">
      <alignment horizontal="right"/>
    </xf>
    <xf numFmtId="3" fontId="30" fillId="2" borderId="15" xfId="151" applyNumberFormat="1" applyFont="1" applyFill="1" applyBorder="1" applyAlignment="1">
      <alignment horizontal="center" vertical="center" shrinkToFit="1"/>
    </xf>
    <xf numFmtId="3" fontId="30" fillId="2" borderId="49" xfId="151" applyNumberFormat="1" applyFont="1" applyFill="1" applyBorder="1" applyAlignment="1">
      <alignment horizontal="center" vertical="center"/>
    </xf>
    <xf numFmtId="3" fontId="30" fillId="2" borderId="6" xfId="151" applyNumberFormat="1" applyFont="1" applyFill="1" applyBorder="1" applyAlignment="1">
      <alignment vertical="center" shrinkToFit="1"/>
    </xf>
    <xf numFmtId="3" fontId="30" fillId="2" borderId="26" xfId="151" applyNumberFormat="1" applyFont="1" applyFill="1" applyBorder="1" applyAlignment="1">
      <alignment horizontal="center" vertical="center"/>
    </xf>
    <xf numFmtId="3" fontId="30" fillId="2" borderId="48" xfId="151" applyNumberFormat="1" applyFont="1" applyFill="1" applyBorder="1" applyAlignment="1">
      <alignment horizontal="center" vertical="center"/>
    </xf>
    <xf numFmtId="37" fontId="30" fillId="2" borderId="13" xfId="151" applyNumberFormat="1" applyFont="1" applyFill="1" applyBorder="1"/>
    <xf numFmtId="37" fontId="30" fillId="2" borderId="95" xfId="152" applyNumberFormat="1" applyFont="1" applyFill="1" applyBorder="1"/>
    <xf numFmtId="38" fontId="36" fillId="2" borderId="95" xfId="83" applyFont="1" applyFill="1" applyBorder="1" applyAlignment="1">
      <alignment horizontal="right"/>
    </xf>
    <xf numFmtId="38" fontId="36" fillId="0" borderId="95" xfId="83" applyFont="1" applyBorder="1" applyAlignment="1">
      <alignment horizontal="right"/>
    </xf>
    <xf numFmtId="38" fontId="36" fillId="0" borderId="26" xfId="83" applyFont="1" applyBorder="1" applyAlignment="1">
      <alignment horizontal="right"/>
    </xf>
    <xf numFmtId="3" fontId="30" fillId="2" borderId="67" xfId="151" applyNumberFormat="1" applyFont="1" applyFill="1" applyBorder="1" applyAlignment="1">
      <alignment vertical="center" shrinkToFit="1"/>
    </xf>
    <xf numFmtId="3" fontId="30" fillId="2" borderId="13" xfId="151" applyNumberFormat="1" applyFont="1" applyFill="1" applyBorder="1" applyAlignment="1">
      <alignment horizontal="center" vertical="center"/>
    </xf>
    <xf numFmtId="37" fontId="30" fillId="2" borderId="13" xfId="85" applyNumberFormat="1" applyFont="1" applyFill="1" applyBorder="1" applyAlignment="1">
      <alignment vertical="center"/>
    </xf>
    <xf numFmtId="37" fontId="30" fillId="2" borderId="95" xfId="85" applyNumberFormat="1" applyFont="1" applyFill="1" applyBorder="1" applyAlignment="1">
      <alignment vertical="center"/>
    </xf>
    <xf numFmtId="38" fontId="36" fillId="2" borderId="95" xfId="83" applyFont="1" applyFill="1" applyBorder="1" applyAlignment="1">
      <alignment horizontal="right" vertical="center"/>
    </xf>
    <xf numFmtId="0" fontId="30" fillId="2" borderId="10" xfId="151" applyFont="1" applyFill="1" applyBorder="1" applyAlignment="1">
      <alignment horizontal="center" vertical="center" shrinkToFit="1"/>
    </xf>
    <xf numFmtId="3" fontId="30" fillId="2" borderId="68" xfId="151" applyNumberFormat="1" applyFont="1" applyFill="1" applyBorder="1" applyAlignment="1">
      <alignment vertical="center" shrinkToFit="1"/>
    </xf>
    <xf numFmtId="3" fontId="30" fillId="2" borderId="75" xfId="151" applyNumberFormat="1" applyFont="1" applyFill="1" applyBorder="1" applyAlignment="1">
      <alignment horizontal="center" vertical="center" shrinkToFit="1"/>
    </xf>
    <xf numFmtId="3" fontId="30" fillId="2" borderId="28" xfId="151" applyNumberFormat="1" applyFont="1" applyFill="1" applyBorder="1" applyAlignment="1">
      <alignment horizontal="center" vertical="center"/>
    </xf>
    <xf numFmtId="3" fontId="30" fillId="2" borderId="14" xfId="151" applyNumberFormat="1" applyFont="1" applyFill="1" applyBorder="1" applyAlignment="1">
      <alignment horizontal="centerContinuous" vertical="center" shrinkToFit="1"/>
    </xf>
    <xf numFmtId="0" fontId="30" fillId="2" borderId="15" xfId="151" applyFont="1" applyFill="1" applyBorder="1" applyAlignment="1">
      <alignment horizontal="centerContinuous" vertical="center" shrinkToFit="1"/>
    </xf>
    <xf numFmtId="0" fontId="30" fillId="2" borderId="10" xfId="151" applyFont="1" applyFill="1" applyBorder="1" applyAlignment="1">
      <alignment horizontal="centerContinuous" vertical="center" shrinkToFit="1"/>
    </xf>
    <xf numFmtId="3" fontId="30" fillId="2" borderId="74" xfId="151" applyNumberFormat="1" applyFont="1" applyFill="1" applyBorder="1" applyAlignment="1">
      <alignment horizontal="center" vertical="center" shrinkToFit="1"/>
    </xf>
    <xf numFmtId="38" fontId="36" fillId="2" borderId="101" xfId="83" applyFont="1" applyFill="1" applyBorder="1" applyAlignment="1">
      <alignment horizontal="right" shrinkToFit="1"/>
    </xf>
    <xf numFmtId="3" fontId="30" fillId="2" borderId="3" xfId="151" applyNumberFormat="1" applyFont="1" applyFill="1" applyBorder="1" applyAlignment="1">
      <alignment vertical="center" shrinkToFit="1"/>
    </xf>
    <xf numFmtId="3" fontId="30" fillId="2" borderId="14" xfId="151" applyNumberFormat="1" applyFont="1" applyFill="1" applyBorder="1" applyAlignment="1">
      <alignment horizontal="center" vertical="center" shrinkToFit="1"/>
    </xf>
    <xf numFmtId="3" fontId="30" fillId="2" borderId="95" xfId="151" applyNumberFormat="1" applyFont="1" applyFill="1" applyBorder="1" applyAlignment="1">
      <alignment horizontal="center" vertical="center"/>
    </xf>
    <xf numFmtId="3" fontId="30" fillId="2" borderId="3" xfId="151" applyNumberFormat="1" applyFont="1" applyFill="1" applyBorder="1" applyAlignment="1">
      <alignment horizontal="center" vertical="center"/>
    </xf>
    <xf numFmtId="3" fontId="30" fillId="2" borderId="0" xfId="151" applyNumberFormat="1" applyFont="1" applyFill="1" applyAlignment="1">
      <alignment vertical="center" shrinkToFit="1"/>
    </xf>
    <xf numFmtId="3" fontId="67" fillId="2" borderId="95" xfId="151" applyNumberFormat="1" applyFont="1" applyFill="1" applyBorder="1" applyAlignment="1">
      <alignment horizontal="center" vertical="center"/>
    </xf>
    <xf numFmtId="3" fontId="30" fillId="2" borderId="134" xfId="151" applyNumberFormat="1" applyFont="1" applyFill="1" applyBorder="1" applyAlignment="1">
      <alignment horizontal="center" vertical="center"/>
    </xf>
    <xf numFmtId="3" fontId="30" fillId="2" borderId="12" xfId="151" applyNumberFormat="1" applyFont="1" applyFill="1" applyBorder="1" applyAlignment="1">
      <alignment vertical="center" shrinkToFit="1"/>
    </xf>
    <xf numFmtId="38" fontId="38" fillId="0" borderId="95" xfId="83" applyFont="1" applyBorder="1" applyAlignment="1">
      <alignment horizontal="right"/>
    </xf>
    <xf numFmtId="0" fontId="30" fillId="2" borderId="3" xfId="151" applyFont="1" applyFill="1" applyBorder="1" applyAlignment="1">
      <alignment horizontal="centerContinuous" vertical="center"/>
    </xf>
    <xf numFmtId="3" fontId="30" fillId="2" borderId="4" xfId="151" applyNumberFormat="1" applyFont="1" applyFill="1" applyBorder="1" applyAlignment="1">
      <alignment vertical="center" shrinkToFit="1"/>
    </xf>
    <xf numFmtId="0" fontId="30" fillId="2" borderId="49" xfId="151" applyFont="1" applyFill="1" applyBorder="1" applyAlignment="1">
      <alignment horizontal="center"/>
    </xf>
    <xf numFmtId="3" fontId="30" fillId="2" borderId="49" xfId="151" applyNumberFormat="1" applyFont="1" applyFill="1" applyBorder="1" applyAlignment="1">
      <alignment vertical="center" shrinkToFit="1"/>
    </xf>
    <xf numFmtId="37" fontId="30" fillId="2" borderId="95" xfId="151" applyNumberFormat="1" applyFont="1" applyFill="1" applyBorder="1" applyAlignment="1">
      <alignment horizontal="right"/>
    </xf>
    <xf numFmtId="37" fontId="30" fillId="2" borderId="95" xfId="152" applyNumberFormat="1" applyFont="1" applyFill="1" applyBorder="1" applyAlignment="1">
      <alignment horizontal="right"/>
    </xf>
    <xf numFmtId="0" fontId="30" fillId="2" borderId="4" xfId="151" applyFont="1" applyFill="1" applyBorder="1" applyAlignment="1">
      <alignment horizontal="center"/>
    </xf>
    <xf numFmtId="188" fontId="30" fillId="2" borderId="11" xfId="151" applyNumberFormat="1" applyFont="1" applyFill="1" applyBorder="1" applyAlignment="1">
      <alignment horizontal="right"/>
    </xf>
    <xf numFmtId="188" fontId="30" fillId="2" borderId="48" xfId="152" applyNumberFormat="1" applyFont="1" applyFill="1" applyBorder="1" applyAlignment="1">
      <alignment horizontal="right"/>
    </xf>
    <xf numFmtId="38" fontId="36" fillId="0" borderId="28" xfId="83" applyFont="1" applyBorder="1" applyAlignment="1">
      <alignment horizontal="right"/>
    </xf>
    <xf numFmtId="0" fontId="30" fillId="2" borderId="3" xfId="151" applyFont="1" applyFill="1" applyBorder="1" applyAlignment="1">
      <alignment horizontal="center"/>
    </xf>
    <xf numFmtId="3" fontId="30" fillId="2" borderId="117" xfId="151" applyNumberFormat="1" applyFont="1" applyFill="1" applyBorder="1" applyAlignment="1">
      <alignment horizontal="center" vertical="center" shrinkToFit="1"/>
    </xf>
    <xf numFmtId="0" fontId="30" fillId="2" borderId="18" xfId="151" applyFont="1" applyFill="1" applyBorder="1" applyAlignment="1">
      <alignment horizontal="center"/>
    </xf>
    <xf numFmtId="3" fontId="30" fillId="2" borderId="18" xfId="151" applyNumberFormat="1" applyFont="1" applyFill="1" applyBorder="1" applyAlignment="1">
      <alignment vertical="center" shrinkToFit="1"/>
    </xf>
    <xf numFmtId="3" fontId="30" fillId="2" borderId="27" xfId="151" applyNumberFormat="1" applyFont="1" applyFill="1" applyBorder="1" applyAlignment="1">
      <alignment horizontal="center" vertical="center"/>
    </xf>
    <xf numFmtId="3" fontId="30" fillId="2" borderId="135" xfId="151" applyNumberFormat="1" applyFont="1" applyFill="1" applyBorder="1" applyAlignment="1">
      <alignment horizontal="center" vertical="center"/>
    </xf>
    <xf numFmtId="37" fontId="30" fillId="2" borderId="19" xfId="151" applyNumberFormat="1" applyFont="1" applyFill="1" applyBorder="1"/>
    <xf numFmtId="37" fontId="30" fillId="2" borderId="135" xfId="152" applyNumberFormat="1" applyFont="1" applyFill="1" applyBorder="1"/>
    <xf numFmtId="38" fontId="36" fillId="2" borderId="135" xfId="83" applyFont="1" applyFill="1" applyBorder="1" applyAlignment="1">
      <alignment horizontal="right"/>
    </xf>
    <xf numFmtId="38" fontId="36" fillId="0" borderId="135" xfId="83" applyFont="1" applyBorder="1" applyAlignment="1">
      <alignment horizontal="right"/>
    </xf>
    <xf numFmtId="38" fontId="36" fillId="0" borderId="27" xfId="83" applyFont="1" applyBorder="1" applyAlignment="1">
      <alignment horizontal="right"/>
    </xf>
    <xf numFmtId="38" fontId="36" fillId="2" borderId="13" xfId="83" applyFont="1" applyFill="1" applyBorder="1" applyAlignment="1">
      <alignment horizontal="right"/>
    </xf>
    <xf numFmtId="38" fontId="38" fillId="0" borderId="26" xfId="83" applyFont="1" applyBorder="1" applyAlignment="1">
      <alignment horizontal="right"/>
    </xf>
    <xf numFmtId="38" fontId="36" fillId="2" borderId="13" xfId="83" applyFont="1" applyFill="1" applyBorder="1" applyAlignment="1">
      <alignment horizontal="right" vertical="center"/>
    </xf>
    <xf numFmtId="38" fontId="36" fillId="0" borderId="13" xfId="83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81" fillId="0" borderId="0" xfId="150" applyAlignment="1">
      <alignment horizontal="right"/>
    </xf>
    <xf numFmtId="0" fontId="13" fillId="0" borderId="0" xfId="0" applyFont="1"/>
    <xf numFmtId="0" fontId="14" fillId="0" borderId="0" xfId="0" applyFont="1" applyAlignment="1">
      <alignment horizontal="left" vertical="center"/>
    </xf>
    <xf numFmtId="0" fontId="23" fillId="0" borderId="0" xfId="12"/>
    <xf numFmtId="0" fontId="25" fillId="2" borderId="0" xfId="156" applyFont="1" applyFill="1" applyAlignment="1">
      <alignment horizontal="centerContinuous"/>
    </xf>
    <xf numFmtId="0" fontId="37" fillId="0" borderId="0" xfId="124" applyFont="1" applyAlignment="1">
      <alignment vertical="center"/>
    </xf>
    <xf numFmtId="0" fontId="30" fillId="2" borderId="0" xfId="156" applyFont="1" applyFill="1" applyAlignment="1">
      <alignment horizontal="right"/>
    </xf>
    <xf numFmtId="0" fontId="72" fillId="2" borderId="0" xfId="156" applyFont="1" applyFill="1" applyAlignment="1"/>
    <xf numFmtId="0" fontId="30" fillId="2" borderId="0" xfId="156" applyFont="1" applyFill="1" applyAlignment="1"/>
    <xf numFmtId="0" fontId="72" fillId="2" borderId="0" xfId="156" applyFont="1" applyFill="1">
      <alignment vertical="center"/>
    </xf>
    <xf numFmtId="191" fontId="37" fillId="0" borderId="0" xfId="84" applyNumberFormat="1" applyFont="1" applyAlignment="1">
      <alignment horizontal="left" vertical="center"/>
    </xf>
    <xf numFmtId="3" fontId="37" fillId="0" borderId="0" xfId="124" applyNumberFormat="1" applyFont="1" applyAlignment="1">
      <alignment vertical="center"/>
    </xf>
    <xf numFmtId="0" fontId="28" fillId="2" borderId="0" xfId="156" applyFont="1" applyFill="1" applyAlignment="1">
      <alignment horizontal="right"/>
    </xf>
    <xf numFmtId="38" fontId="60" fillId="2" borderId="7" xfId="156" applyNumberFormat="1" applyFont="1" applyFill="1" applyBorder="1" applyAlignment="1">
      <alignment horizontal="center" vertical="center" shrinkToFit="1"/>
    </xf>
    <xf numFmtId="38" fontId="60" fillId="2" borderId="63" xfId="156" applyNumberFormat="1" applyFont="1" applyFill="1" applyBorder="1" applyAlignment="1">
      <alignment horizontal="center" vertical="center" shrinkToFit="1"/>
    </xf>
    <xf numFmtId="38" fontId="60" fillId="2" borderId="64" xfId="156" applyNumberFormat="1" applyFont="1" applyFill="1" applyBorder="1" applyAlignment="1">
      <alignment horizontal="center" vertical="center" shrinkToFit="1"/>
    </xf>
    <xf numFmtId="3" fontId="30" fillId="0" borderId="7" xfId="156" applyNumberFormat="1" applyFont="1" applyBorder="1" applyAlignment="1">
      <alignment horizontal="center" vertical="center"/>
    </xf>
    <xf numFmtId="3" fontId="30" fillId="0" borderId="63" xfId="156" applyNumberFormat="1" applyFont="1" applyBorder="1" applyAlignment="1">
      <alignment horizontal="center" vertical="center"/>
    </xf>
    <xf numFmtId="3" fontId="30" fillId="0" borderId="63" xfId="156" applyNumberFormat="1" applyFont="1" applyBorder="1" applyAlignment="1">
      <alignment horizontal="center" vertical="center" wrapText="1"/>
    </xf>
    <xf numFmtId="0" fontId="30" fillId="0" borderId="63" xfId="156" applyFont="1" applyBorder="1" applyAlignment="1">
      <alignment horizontal="centerContinuous" vertical="center" wrapText="1"/>
    </xf>
    <xf numFmtId="0" fontId="30" fillId="0" borderId="63" xfId="156" applyFont="1" applyBorder="1" applyAlignment="1">
      <alignment horizontal="centerContinuous" vertical="center"/>
    </xf>
    <xf numFmtId="0" fontId="30" fillId="0" borderId="63" xfId="156" applyFont="1" applyBorder="1" applyAlignment="1">
      <alignment horizontal="center" vertical="center"/>
    </xf>
    <xf numFmtId="0" fontId="66" fillId="0" borderId="63" xfId="156" applyFont="1" applyBorder="1" applyAlignment="1">
      <alignment horizontal="center" vertical="center" wrapText="1"/>
    </xf>
    <xf numFmtId="0" fontId="30" fillId="0" borderId="90" xfId="156" applyFont="1" applyBorder="1" applyAlignment="1">
      <alignment horizontal="centerContinuous" vertical="center"/>
    </xf>
    <xf numFmtId="0" fontId="30" fillId="0" borderId="64" xfId="156" applyFont="1" applyBorder="1" applyAlignment="1">
      <alignment horizontal="center" vertical="center"/>
    </xf>
    <xf numFmtId="38" fontId="29" fillId="2" borderId="0" xfId="157" applyFont="1" applyFill="1" applyAlignment="1"/>
    <xf numFmtId="38" fontId="29" fillId="0" borderId="0" xfId="157" applyFont="1" applyAlignment="1"/>
    <xf numFmtId="38" fontId="29" fillId="0" borderId="0" xfId="157" applyFont="1" applyAlignment="1">
      <alignment horizontal="right"/>
    </xf>
    <xf numFmtId="49" fontId="37" fillId="0" borderId="15" xfId="124" applyNumberFormat="1" applyFont="1" applyBorder="1" applyAlignment="1">
      <alignment horizontal="center" vertical="center" shrinkToFit="1"/>
    </xf>
    <xf numFmtId="49" fontId="37" fillId="36" borderId="47" xfId="124" applyNumberFormat="1" applyFont="1" applyFill="1" applyBorder="1" applyAlignment="1">
      <alignment horizontal="center" vertical="center"/>
    </xf>
    <xf numFmtId="0" fontId="37" fillId="36" borderId="71" xfId="124" applyFont="1" applyFill="1" applyBorder="1" applyAlignment="1">
      <alignment vertical="center" shrinkToFit="1"/>
    </xf>
    <xf numFmtId="3" fontId="37" fillId="36" borderId="0" xfId="124" applyNumberFormat="1" applyFont="1" applyFill="1" applyAlignment="1">
      <alignment horizontal="center" vertical="center"/>
    </xf>
    <xf numFmtId="190" fontId="27" fillId="36" borderId="124" xfId="124" applyNumberFormat="1" applyFont="1" applyFill="1" applyBorder="1" applyAlignment="1">
      <alignment horizontal="right" vertical="center"/>
    </xf>
    <xf numFmtId="190" fontId="27" fillId="36" borderId="71" xfId="124" applyNumberFormat="1" applyFont="1" applyFill="1" applyBorder="1" applyAlignment="1">
      <alignment horizontal="right" vertical="center"/>
    </xf>
    <xf numFmtId="190" fontId="27" fillId="37" borderId="71" xfId="124" applyNumberFormat="1" applyFont="1" applyFill="1" applyBorder="1" applyAlignment="1">
      <alignment horizontal="right" vertical="center"/>
    </xf>
    <xf numFmtId="190" fontId="27" fillId="36" borderId="47" xfId="124" applyNumberFormat="1" applyFont="1" applyFill="1" applyBorder="1" applyAlignment="1">
      <alignment horizontal="right" vertical="center" wrapText="1"/>
    </xf>
    <xf numFmtId="190" fontId="27" fillId="28" borderId="4" xfId="124" applyNumberFormat="1" applyFont="1" applyFill="1" applyBorder="1" applyAlignment="1">
      <alignment horizontal="right" vertical="center"/>
    </xf>
    <xf numFmtId="190" fontId="27" fillId="28" borderId="71" xfId="124" applyNumberFormat="1" applyFont="1" applyFill="1" applyBorder="1" applyAlignment="1">
      <alignment horizontal="right" vertical="center"/>
    </xf>
    <xf numFmtId="190" fontId="27" fillId="36" borderId="93" xfId="124" applyNumberFormat="1" applyFont="1" applyFill="1" applyBorder="1" applyAlignment="1">
      <alignment horizontal="right" vertical="center"/>
    </xf>
    <xf numFmtId="190" fontId="27" fillId="36" borderId="94" xfId="124" applyNumberFormat="1" applyFont="1" applyFill="1" applyBorder="1" applyAlignment="1">
      <alignment vertical="center"/>
    </xf>
    <xf numFmtId="3" fontId="37" fillId="0" borderId="15" xfId="124" applyNumberFormat="1" applyFont="1" applyBorder="1" applyAlignment="1">
      <alignment horizontal="center" vertical="center" shrinkToFit="1"/>
    </xf>
    <xf numFmtId="3" fontId="37" fillId="0" borderId="49" xfId="124" applyNumberFormat="1" applyFont="1" applyBorder="1" applyAlignment="1">
      <alignment horizontal="center" vertical="center"/>
    </xf>
    <xf numFmtId="3" fontId="37" fillId="0" borderId="6" xfId="124" applyNumberFormat="1" applyFont="1" applyBorder="1" applyAlignment="1">
      <alignment vertical="center" shrinkToFit="1"/>
    </xf>
    <xf numFmtId="3" fontId="37" fillId="0" borderId="46" xfId="124" applyNumberFormat="1" applyFont="1" applyBorder="1" applyAlignment="1">
      <alignment horizontal="center" vertical="center"/>
    </xf>
    <xf numFmtId="190" fontId="27" fillId="0" borderId="25" xfId="124" applyNumberFormat="1" applyFont="1" applyBorder="1" applyAlignment="1">
      <alignment horizontal="right" vertical="center"/>
    </xf>
    <xf numFmtId="190" fontId="27" fillId="0" borderId="3" xfId="124" applyNumberFormat="1" applyFont="1" applyBorder="1" applyAlignment="1">
      <alignment horizontal="right" vertical="center"/>
    </xf>
    <xf numFmtId="190" fontId="27" fillId="24" borderId="3" xfId="124" applyNumberFormat="1" applyFont="1" applyFill="1" applyBorder="1" applyAlignment="1">
      <alignment horizontal="right" vertical="center"/>
    </xf>
    <xf numFmtId="190" fontId="27" fillId="2" borderId="3" xfId="124" applyNumberFormat="1" applyFont="1" applyFill="1" applyBorder="1" applyAlignment="1">
      <alignment horizontal="right" vertical="center"/>
    </xf>
    <xf numFmtId="190" fontId="27" fillId="37" borderId="3" xfId="124" applyNumberFormat="1" applyFont="1" applyFill="1" applyBorder="1" applyAlignment="1">
      <alignment horizontal="right" vertical="center"/>
    </xf>
    <xf numFmtId="190" fontId="27" fillId="24" borderId="49" xfId="124" applyNumberFormat="1" applyFont="1" applyFill="1" applyBorder="1" applyAlignment="1">
      <alignment horizontal="right" vertical="center"/>
    </xf>
    <xf numFmtId="190" fontId="27" fillId="0" borderId="70" xfId="124" applyNumberFormat="1" applyFont="1" applyBorder="1" applyAlignment="1">
      <alignment horizontal="right" vertical="center"/>
    </xf>
    <xf numFmtId="190" fontId="27" fillId="0" borderId="97" xfId="124" applyNumberFormat="1" applyFont="1" applyBorder="1" applyAlignment="1">
      <alignment vertical="center"/>
    </xf>
    <xf numFmtId="3" fontId="37" fillId="0" borderId="67" xfId="124" applyNumberFormat="1" applyFont="1" applyBorder="1" applyAlignment="1">
      <alignment vertical="center" shrinkToFit="1"/>
    </xf>
    <xf numFmtId="3" fontId="37" fillId="0" borderId="13" xfId="124" applyNumberFormat="1" applyFont="1" applyBorder="1" applyAlignment="1">
      <alignment horizontal="center" vertical="center"/>
    </xf>
    <xf numFmtId="190" fontId="27" fillId="0" borderId="5" xfId="124" applyNumberFormat="1" applyFont="1" applyBorder="1" applyAlignment="1">
      <alignment horizontal="right" vertical="center"/>
    </xf>
    <xf numFmtId="190" fontId="27" fillId="0" borderId="98" xfId="124" applyNumberFormat="1" applyFont="1" applyBorder="1" applyAlignment="1">
      <alignment horizontal="right" vertical="center"/>
    </xf>
    <xf numFmtId="190" fontId="27" fillId="0" borderId="99" xfId="124" applyNumberFormat="1" applyFont="1" applyBorder="1" applyAlignment="1">
      <alignment horizontal="right" vertical="center"/>
    </xf>
    <xf numFmtId="190" fontId="27" fillId="0" borderId="100" xfId="124" applyNumberFormat="1" applyFont="1" applyBorder="1" applyAlignment="1">
      <alignment vertical="center"/>
    </xf>
    <xf numFmtId="0" fontId="37" fillId="0" borderId="10" xfId="124" applyFont="1" applyBorder="1" applyAlignment="1">
      <alignment horizontal="center" vertical="center" shrinkToFit="1"/>
    </xf>
    <xf numFmtId="3" fontId="37" fillId="0" borderId="68" xfId="124" applyNumberFormat="1" applyFont="1" applyBorder="1" applyAlignment="1">
      <alignment vertical="center" shrinkToFit="1"/>
    </xf>
    <xf numFmtId="3" fontId="37" fillId="0" borderId="26" xfId="124" applyNumberFormat="1" applyFont="1" applyBorder="1" applyAlignment="1">
      <alignment horizontal="center" vertical="center"/>
    </xf>
    <xf numFmtId="190" fontId="27" fillId="37" borderId="4" xfId="124" applyNumberFormat="1" applyFont="1" applyFill="1" applyBorder="1" applyAlignment="1">
      <alignment horizontal="right" vertical="center"/>
    </xf>
    <xf numFmtId="3" fontId="37" fillId="0" borderId="75" xfId="124" applyNumberFormat="1" applyFont="1" applyBorder="1" applyAlignment="1">
      <alignment horizontal="center" vertical="center" shrinkToFit="1"/>
    </xf>
    <xf numFmtId="3" fontId="37" fillId="38" borderId="49" xfId="124" applyNumberFormat="1" applyFont="1" applyFill="1" applyBorder="1" applyAlignment="1">
      <alignment horizontal="center" vertical="center"/>
    </xf>
    <xf numFmtId="3" fontId="37" fillId="38" borderId="67" xfId="124" applyNumberFormat="1" applyFont="1" applyFill="1" applyBorder="1" applyAlignment="1">
      <alignment vertical="center" shrinkToFit="1"/>
    </xf>
    <xf numFmtId="3" fontId="37" fillId="38" borderId="68" xfId="124" applyNumberFormat="1" applyFont="1" applyFill="1" applyBorder="1" applyAlignment="1">
      <alignment horizontal="center" vertical="center"/>
    </xf>
    <xf numFmtId="190" fontId="27" fillId="38" borderId="25" xfId="124" applyNumberFormat="1" applyFont="1" applyFill="1" applyBorder="1" applyAlignment="1">
      <alignment horizontal="right" vertical="center"/>
    </xf>
    <xf numFmtId="190" fontId="27" fillId="38" borderId="3" xfId="124" applyNumberFormat="1" applyFont="1" applyFill="1" applyBorder="1" applyAlignment="1">
      <alignment horizontal="right" vertical="center"/>
    </xf>
    <xf numFmtId="190" fontId="27" fillId="38" borderId="70" xfId="124" applyNumberFormat="1" applyFont="1" applyFill="1" applyBorder="1" applyAlignment="1">
      <alignment horizontal="right" vertical="center"/>
    </xf>
    <xf numFmtId="190" fontId="27" fillId="38" borderId="100" xfId="124" applyNumberFormat="1" applyFont="1" applyFill="1" applyBorder="1" applyAlignment="1">
      <alignment vertical="center"/>
    </xf>
    <xf numFmtId="3" fontId="37" fillId="0" borderId="14" xfId="124" applyNumberFormat="1" applyFont="1" applyBorder="1" applyAlignment="1">
      <alignment horizontal="centerContinuous" vertical="center" shrinkToFit="1"/>
    </xf>
    <xf numFmtId="0" fontId="37" fillId="0" borderId="15" xfId="124" applyFont="1" applyBorder="1" applyAlignment="1">
      <alignment horizontal="centerContinuous" vertical="center" shrinkToFit="1"/>
    </xf>
    <xf numFmtId="3" fontId="37" fillId="0" borderId="68" xfId="124" applyNumberFormat="1" applyFont="1" applyBorder="1" applyAlignment="1">
      <alignment horizontal="center" vertical="center"/>
    </xf>
    <xf numFmtId="0" fontId="37" fillId="0" borderId="10" xfId="124" applyFont="1" applyBorder="1" applyAlignment="1">
      <alignment horizontal="centerContinuous" vertical="center" shrinkToFit="1"/>
    </xf>
    <xf numFmtId="190" fontId="27" fillId="38" borderId="113" xfId="124" applyNumberFormat="1" applyFont="1" applyFill="1" applyBorder="1" applyAlignment="1">
      <alignment horizontal="right" vertical="center"/>
    </xf>
    <xf numFmtId="190" fontId="27" fillId="2" borderId="49" xfId="124" applyNumberFormat="1" applyFont="1" applyFill="1" applyBorder="1" applyAlignment="1">
      <alignment horizontal="right" vertical="center"/>
    </xf>
    <xf numFmtId="190" fontId="27" fillId="38" borderId="5" xfId="124" applyNumberFormat="1" applyFont="1" applyFill="1" applyBorder="1" applyAlignment="1">
      <alignment horizontal="right" vertical="center"/>
    </xf>
    <xf numFmtId="190" fontId="27" fillId="38" borderId="98" xfId="124" applyNumberFormat="1" applyFont="1" applyFill="1" applyBorder="1" applyAlignment="1">
      <alignment horizontal="right" vertical="center"/>
    </xf>
    <xf numFmtId="190" fontId="27" fillId="24" borderId="6" xfId="124" applyNumberFormat="1" applyFont="1" applyFill="1" applyBorder="1" applyAlignment="1">
      <alignment horizontal="right" vertical="center"/>
    </xf>
    <xf numFmtId="3" fontId="37" fillId="36" borderId="49" xfId="124" applyNumberFormat="1" applyFont="1" applyFill="1" applyBorder="1" applyAlignment="1">
      <alignment horizontal="center" vertical="center"/>
    </xf>
    <xf numFmtId="3" fontId="37" fillId="36" borderId="67" xfId="124" applyNumberFormat="1" applyFont="1" applyFill="1" applyBorder="1" applyAlignment="1">
      <alignment vertical="center" shrinkToFit="1"/>
    </xf>
    <xf numFmtId="3" fontId="37" fillId="36" borderId="68" xfId="124" applyNumberFormat="1" applyFont="1" applyFill="1" applyBorder="1" applyAlignment="1">
      <alignment horizontal="center" vertical="center"/>
    </xf>
    <xf numFmtId="190" fontId="27" fillId="36" borderId="113" xfId="124" applyNumberFormat="1" applyFont="1" applyFill="1" applyBorder="1" applyAlignment="1">
      <alignment horizontal="right" vertical="center"/>
    </xf>
    <xf numFmtId="190" fontId="27" fillId="36" borderId="3" xfId="124" applyNumberFormat="1" applyFont="1" applyFill="1" applyBorder="1" applyAlignment="1">
      <alignment horizontal="right" vertical="center"/>
    </xf>
    <xf numFmtId="190" fontId="27" fillId="36" borderId="4" xfId="124" applyNumberFormat="1" applyFont="1" applyFill="1" applyBorder="1" applyAlignment="1">
      <alignment horizontal="right" vertical="center"/>
    </xf>
    <xf numFmtId="190" fontId="27" fillId="36" borderId="49" xfId="124" applyNumberFormat="1" applyFont="1" applyFill="1" applyBorder="1" applyAlignment="1">
      <alignment horizontal="right" vertical="center"/>
    </xf>
    <xf numFmtId="190" fontId="27" fillId="36" borderId="70" xfId="124" applyNumberFormat="1" applyFont="1" applyFill="1" applyBorder="1" applyAlignment="1">
      <alignment horizontal="right" vertical="center"/>
    </xf>
    <xf numFmtId="190" fontId="27" fillId="36" borderId="100" xfId="124" applyNumberFormat="1" applyFont="1" applyFill="1" applyBorder="1" applyAlignment="1">
      <alignment vertical="center"/>
    </xf>
    <xf numFmtId="3" fontId="37" fillId="0" borderId="74" xfId="124" applyNumberFormat="1" applyFont="1" applyBorder="1" applyAlignment="1">
      <alignment horizontal="center" vertical="center" shrinkToFit="1"/>
    </xf>
    <xf numFmtId="190" fontId="27" fillId="24" borderId="5" xfId="124" applyNumberFormat="1" applyFont="1" applyFill="1" applyBorder="1" applyAlignment="1">
      <alignment horizontal="right" vertical="center"/>
    </xf>
    <xf numFmtId="190" fontId="27" fillId="0" borderId="6" xfId="124" applyNumberFormat="1" applyFont="1" applyBorder="1" applyAlignment="1">
      <alignment horizontal="right" vertical="center"/>
    </xf>
    <xf numFmtId="190" fontId="27" fillId="24" borderId="84" xfId="124" applyNumberFormat="1" applyFont="1" applyFill="1" applyBorder="1" applyAlignment="1">
      <alignment horizontal="right" vertical="center"/>
    </xf>
    <xf numFmtId="190" fontId="27" fillId="37" borderId="67" xfId="124" applyNumberFormat="1" applyFont="1" applyFill="1" applyBorder="1" applyAlignment="1">
      <alignment horizontal="right" vertical="center"/>
    </xf>
    <xf numFmtId="190" fontId="27" fillId="2" borderId="5" xfId="124" applyNumberFormat="1" applyFont="1" applyFill="1" applyBorder="1" applyAlignment="1">
      <alignment horizontal="right" vertical="center"/>
    </xf>
    <xf numFmtId="190" fontId="27" fillId="24" borderId="67" xfId="124" applyNumberFormat="1" applyFont="1" applyFill="1" applyBorder="1" applyAlignment="1">
      <alignment horizontal="right" vertical="center"/>
    </xf>
    <xf numFmtId="190" fontId="27" fillId="24" borderId="4" xfId="124" applyNumberFormat="1" applyFont="1" applyFill="1" applyBorder="1" applyAlignment="1">
      <alignment horizontal="right" vertical="center"/>
    </xf>
    <xf numFmtId="190" fontId="27" fillId="2" borderId="98" xfId="124" applyNumberFormat="1" applyFont="1" applyFill="1" applyBorder="1" applyAlignment="1">
      <alignment horizontal="right" vertical="center"/>
    </xf>
    <xf numFmtId="190" fontId="27" fillId="2" borderId="67" xfId="124" applyNumberFormat="1" applyFont="1" applyFill="1" applyBorder="1" applyAlignment="1">
      <alignment horizontal="right" vertical="center"/>
    </xf>
    <xf numFmtId="190" fontId="27" fillId="37" borderId="6" xfId="124" applyNumberFormat="1" applyFont="1" applyFill="1" applyBorder="1" applyAlignment="1">
      <alignment horizontal="right" vertical="center"/>
    </xf>
    <xf numFmtId="190" fontId="27" fillId="0" borderId="113" xfId="124" applyNumberFormat="1" applyFont="1" applyBorder="1" applyAlignment="1">
      <alignment horizontal="right" vertical="center"/>
    </xf>
    <xf numFmtId="190" fontId="27" fillId="0" borderId="49" xfId="124" applyNumberFormat="1" applyFont="1" applyBorder="1" applyAlignment="1">
      <alignment horizontal="right" vertical="center"/>
    </xf>
    <xf numFmtId="190" fontId="27" fillId="37" borderId="49" xfId="124" applyNumberFormat="1" applyFont="1" applyFill="1" applyBorder="1" applyAlignment="1">
      <alignment horizontal="right" vertical="center"/>
    </xf>
    <xf numFmtId="190" fontId="27" fillId="0" borderId="103" xfId="124" applyNumberFormat="1" applyFont="1" applyBorder="1" applyAlignment="1">
      <alignment horizontal="right" vertical="center"/>
    </xf>
    <xf numFmtId="190" fontId="27" fillId="0" borderId="104" xfId="124" applyNumberFormat="1" applyFont="1" applyBorder="1" applyAlignment="1">
      <alignment vertical="center"/>
    </xf>
    <xf numFmtId="190" fontId="27" fillId="0" borderId="72" xfId="124" applyNumberFormat="1" applyFont="1" applyBorder="1" applyAlignment="1">
      <alignment horizontal="right" vertical="center"/>
    </xf>
    <xf numFmtId="190" fontId="27" fillId="37" borderId="72" xfId="124" applyNumberFormat="1" applyFont="1" applyFill="1" applyBorder="1" applyAlignment="1">
      <alignment horizontal="right" vertical="center"/>
    </xf>
    <xf numFmtId="190" fontId="27" fillId="2" borderId="72" xfId="124" applyNumberFormat="1" applyFont="1" applyFill="1" applyBorder="1" applyAlignment="1">
      <alignment horizontal="right" vertical="center"/>
    </xf>
    <xf numFmtId="190" fontId="27" fillId="0" borderId="49" xfId="124" applyNumberFormat="1" applyFont="1" applyBorder="1" applyAlignment="1">
      <alignment horizontal="right" vertical="center" wrapText="1"/>
    </xf>
    <xf numFmtId="3" fontId="37" fillId="0" borderId="3" xfId="124" applyNumberFormat="1" applyFont="1" applyBorder="1" applyAlignment="1">
      <alignment vertical="center" shrinkToFit="1"/>
    </xf>
    <xf numFmtId="190" fontId="27" fillId="36" borderId="25" xfId="124" applyNumberFormat="1" applyFont="1" applyFill="1" applyBorder="1" applyAlignment="1">
      <alignment horizontal="right" vertical="center"/>
    </xf>
    <xf numFmtId="3" fontId="37" fillId="0" borderId="14" xfId="124" applyNumberFormat="1" applyFont="1" applyBorder="1" applyAlignment="1">
      <alignment horizontal="center" vertical="center" shrinkToFit="1"/>
    </xf>
    <xf numFmtId="3" fontId="37" fillId="0" borderId="3" xfId="124" applyNumberFormat="1" applyFont="1" applyBorder="1" applyAlignment="1">
      <alignment horizontal="center" vertical="center"/>
    </xf>
    <xf numFmtId="3" fontId="37" fillId="0" borderId="0" xfId="124" applyNumberFormat="1" applyFont="1" applyAlignment="1">
      <alignment vertical="center" shrinkToFit="1"/>
    </xf>
    <xf numFmtId="3" fontId="37" fillId="36" borderId="6" xfId="124" applyNumberFormat="1" applyFont="1" applyFill="1" applyBorder="1" applyAlignment="1">
      <alignment vertical="center" shrinkToFit="1"/>
    </xf>
    <xf numFmtId="3" fontId="37" fillId="36" borderId="46" xfId="124" applyNumberFormat="1" applyFont="1" applyFill="1" applyBorder="1" applyAlignment="1">
      <alignment horizontal="center" vertical="center"/>
    </xf>
    <xf numFmtId="190" fontId="27" fillId="36" borderId="115" xfId="124" applyNumberFormat="1" applyFont="1" applyFill="1" applyBorder="1" applyAlignment="1">
      <alignment horizontal="right" vertical="center"/>
    </xf>
    <xf numFmtId="190" fontId="27" fillId="36" borderId="38" xfId="124" applyNumberFormat="1" applyFont="1" applyFill="1" applyBorder="1" applyAlignment="1">
      <alignment horizontal="right" vertical="center"/>
    </xf>
    <xf numFmtId="190" fontId="27" fillId="0" borderId="113" xfId="84" applyNumberFormat="1" applyFont="1" applyBorder="1" applyAlignment="1">
      <alignment horizontal="right" vertical="center"/>
    </xf>
    <xf numFmtId="190" fontId="27" fillId="0" borderId="84" xfId="124" applyNumberFormat="1" applyFont="1" applyBorder="1" applyAlignment="1">
      <alignment horizontal="right" vertical="center"/>
    </xf>
    <xf numFmtId="190" fontId="27" fillId="0" borderId="94" xfId="124" applyNumberFormat="1" applyFont="1" applyBorder="1" applyAlignment="1">
      <alignment vertical="center"/>
    </xf>
    <xf numFmtId="3" fontId="37" fillId="0" borderId="82" xfId="124" applyNumberFormat="1" applyFont="1" applyBorder="1" applyAlignment="1">
      <alignment horizontal="center" vertical="center"/>
    </xf>
    <xf numFmtId="190" fontId="27" fillId="0" borderId="12" xfId="124" applyNumberFormat="1" applyFont="1" applyBorder="1" applyAlignment="1">
      <alignment horizontal="right" vertical="center"/>
    </xf>
    <xf numFmtId="3" fontId="37" fillId="36" borderId="3" xfId="124" applyNumberFormat="1" applyFont="1" applyFill="1" applyBorder="1" applyAlignment="1">
      <alignment vertical="center" shrinkToFit="1"/>
    </xf>
    <xf numFmtId="190" fontId="27" fillId="36" borderId="12" xfId="124" applyNumberFormat="1" applyFont="1" applyFill="1" applyBorder="1" applyAlignment="1">
      <alignment horizontal="right" vertical="center"/>
    </xf>
    <xf numFmtId="190" fontId="27" fillId="36" borderId="5" xfId="124" applyNumberFormat="1" applyFont="1" applyFill="1" applyBorder="1" applyAlignment="1">
      <alignment horizontal="right" vertical="center"/>
    </xf>
    <xf numFmtId="190" fontId="27" fillId="36" borderId="97" xfId="124" applyNumberFormat="1" applyFont="1" applyFill="1" applyBorder="1" applyAlignment="1">
      <alignment vertical="center"/>
    </xf>
    <xf numFmtId="3" fontId="37" fillId="0" borderId="12" xfId="124" applyNumberFormat="1" applyFont="1" applyBorder="1" applyAlignment="1">
      <alignment vertical="center" shrinkToFit="1"/>
    </xf>
    <xf numFmtId="0" fontId="37" fillId="0" borderId="3" xfId="124" applyFont="1" applyBorder="1" applyAlignment="1">
      <alignment horizontal="centerContinuous" vertical="center"/>
    </xf>
    <xf numFmtId="3" fontId="37" fillId="0" borderId="4" xfId="124" applyNumberFormat="1" applyFont="1" applyBorder="1" applyAlignment="1">
      <alignment vertical="center" shrinkToFit="1"/>
    </xf>
    <xf numFmtId="3" fontId="37" fillId="0" borderId="5" xfId="124" applyNumberFormat="1" applyFont="1" applyBorder="1" applyAlignment="1">
      <alignment horizontal="center" vertical="center"/>
    </xf>
    <xf numFmtId="0" fontId="37" fillId="0" borderId="3" xfId="124" applyFont="1" applyBorder="1" applyAlignment="1">
      <alignment horizontal="center"/>
    </xf>
    <xf numFmtId="190" fontId="27" fillId="37" borderId="5" xfId="124" applyNumberFormat="1" applyFont="1" applyFill="1" applyBorder="1" applyAlignment="1">
      <alignment horizontal="right" vertical="center"/>
    </xf>
    <xf numFmtId="3" fontId="37" fillId="0" borderId="83" xfId="124" applyNumberFormat="1" applyFont="1" applyBorder="1" applyAlignment="1">
      <alignment vertical="center" shrinkToFit="1"/>
    </xf>
    <xf numFmtId="0" fontId="37" fillId="38" borderId="18" xfId="124" applyFont="1" applyFill="1" applyBorder="1" applyAlignment="1">
      <alignment horizontal="center"/>
    </xf>
    <xf numFmtId="3" fontId="37" fillId="38" borderId="49" xfId="124" applyNumberFormat="1" applyFont="1" applyFill="1" applyBorder="1" applyAlignment="1">
      <alignment vertical="center" shrinkToFit="1"/>
    </xf>
    <xf numFmtId="3" fontId="37" fillId="38" borderId="82" xfId="124" applyNumberFormat="1" applyFont="1" applyFill="1" applyBorder="1" applyAlignment="1">
      <alignment horizontal="center" vertical="center"/>
    </xf>
    <xf numFmtId="190" fontId="27" fillId="38" borderId="12" xfId="124" applyNumberFormat="1" applyFont="1" applyFill="1" applyBorder="1" applyAlignment="1">
      <alignment horizontal="right" vertical="center"/>
    </xf>
    <xf numFmtId="190" fontId="27" fillId="38" borderId="97" xfId="124" applyNumberFormat="1" applyFont="1" applyFill="1" applyBorder="1" applyAlignment="1">
      <alignment vertical="center"/>
    </xf>
    <xf numFmtId="0" fontId="37" fillId="0" borderId="76" xfId="124" applyFont="1" applyBorder="1" applyAlignment="1">
      <alignment vertical="center"/>
    </xf>
    <xf numFmtId="0" fontId="37" fillId="0" borderId="77" xfId="124" applyFont="1" applyBorder="1" applyAlignment="1">
      <alignment vertical="center"/>
    </xf>
    <xf numFmtId="0" fontId="37" fillId="0" borderId="107" xfId="124" applyFont="1" applyBorder="1" applyAlignment="1">
      <alignment vertical="center"/>
    </xf>
    <xf numFmtId="0" fontId="37" fillId="0" borderId="106" xfId="124" applyFont="1" applyBorder="1" applyAlignment="1">
      <alignment vertical="center"/>
    </xf>
    <xf numFmtId="190" fontId="27" fillId="0" borderId="107" xfId="124" applyNumberFormat="1" applyFont="1" applyBorder="1" applyAlignment="1">
      <alignment horizontal="right" vertical="center"/>
    </xf>
    <xf numFmtId="190" fontId="27" fillId="0" borderId="108" xfId="124" applyNumberFormat="1" applyFont="1" applyBorder="1" applyAlignment="1">
      <alignment horizontal="right" vertical="center"/>
    </xf>
    <xf numFmtId="190" fontId="27" fillId="0" borderId="110" xfId="124" applyNumberFormat="1" applyFont="1" applyBorder="1" applyAlignment="1">
      <alignment horizontal="right" vertical="center"/>
    </xf>
    <xf numFmtId="190" fontId="27" fillId="0" borderId="111" xfId="124" applyNumberFormat="1" applyFont="1" applyBorder="1" applyAlignment="1">
      <alignment vertical="center"/>
    </xf>
    <xf numFmtId="38" fontId="33" fillId="0" borderId="0" xfId="157" applyFont="1">
      <alignment vertical="center"/>
    </xf>
    <xf numFmtId="0" fontId="0" fillId="0" borderId="0" xfId="0" applyAlignment="1">
      <alignment horizontal="left"/>
    </xf>
    <xf numFmtId="0" fontId="75" fillId="0" borderId="0" xfId="0" applyFont="1"/>
    <xf numFmtId="3" fontId="81" fillId="0" borderId="0" xfId="150" applyNumberFormat="1"/>
    <xf numFmtId="0" fontId="21" fillId="0" borderId="3" xfId="4" applyFont="1" applyBorder="1" applyAlignment="1">
      <alignment horizontal="center"/>
    </xf>
    <xf numFmtId="38" fontId="86" fillId="2" borderId="95" xfId="83" applyFont="1" applyFill="1" applyBorder="1" applyAlignment="1">
      <alignment horizontal="right"/>
    </xf>
    <xf numFmtId="38" fontId="86" fillId="0" borderId="95" xfId="83" applyFont="1" applyBorder="1" applyAlignment="1">
      <alignment horizontal="right"/>
    </xf>
    <xf numFmtId="38" fontId="86" fillId="0" borderId="26" xfId="83" applyFont="1" applyBorder="1" applyAlignment="1">
      <alignment horizontal="right"/>
    </xf>
    <xf numFmtId="38" fontId="34" fillId="0" borderId="0" xfId="2" applyNumberFormat="1" applyFont="1" applyAlignment="1">
      <alignment vertical="center" shrinkToFit="1"/>
    </xf>
    <xf numFmtId="0" fontId="34" fillId="0" borderId="0" xfId="2" applyFont="1" applyAlignment="1">
      <alignment horizontal="center"/>
    </xf>
    <xf numFmtId="38" fontId="34" fillId="0" borderId="0" xfId="2" applyNumberFormat="1" applyFont="1" applyAlignment="1">
      <alignment horizontal="center" vertical="center" shrinkToFit="1"/>
    </xf>
    <xf numFmtId="177" fontId="34" fillId="0" borderId="0" xfId="9" applyNumberFormat="1" applyFont="1" applyAlignment="1">
      <alignment horizontal="center" vertical="center" shrinkToFit="1"/>
    </xf>
    <xf numFmtId="38" fontId="35" fillId="0" borderId="0" xfId="2" applyNumberFormat="1" applyFont="1" applyAlignment="1">
      <alignment horizontal="distributed" vertical="center" indent="1"/>
    </xf>
    <xf numFmtId="38" fontId="35" fillId="0" borderId="0" xfId="9" applyFont="1" applyAlignment="1">
      <alignment horizontal="right" vertical="center"/>
    </xf>
    <xf numFmtId="176" fontId="34" fillId="0" borderId="0" xfId="10" applyNumberFormat="1" applyFont="1" applyAlignment="1">
      <alignment horizontal="right" vertical="center" shrinkToFit="1"/>
    </xf>
    <xf numFmtId="38" fontId="34" fillId="0" borderId="0" xfId="2" applyNumberFormat="1" applyFont="1" applyAlignment="1">
      <alignment horizontal="distributed" vertical="center" indent="1"/>
    </xf>
    <xf numFmtId="38" fontId="34" fillId="0" borderId="0" xfId="9" applyFont="1" applyAlignment="1">
      <alignment horizontal="right" vertical="center"/>
    </xf>
    <xf numFmtId="177" fontId="34" fillId="0" borderId="0" xfId="9" applyNumberFormat="1" applyFont="1" applyAlignment="1">
      <alignment horizontal="right" vertical="center"/>
    </xf>
    <xf numFmtId="38" fontId="34" fillId="0" borderId="72" xfId="2" applyNumberFormat="1" applyFont="1" applyBorder="1" applyAlignment="1">
      <alignment horizontal="center" vertical="center" shrinkToFit="1"/>
    </xf>
    <xf numFmtId="38" fontId="34" fillId="0" borderId="12" xfId="9" applyFont="1" applyBorder="1" applyAlignment="1">
      <alignment horizontal="right" vertical="center"/>
    </xf>
    <xf numFmtId="38" fontId="30" fillId="2" borderId="0" xfId="139" applyFont="1" applyFill="1" applyAlignment="1"/>
    <xf numFmtId="38" fontId="30" fillId="0" borderId="0" xfId="139" applyFont="1" applyAlignment="1"/>
    <xf numFmtId="0" fontId="24" fillId="2" borderId="0" xfId="6" applyFont="1" applyFill="1" applyAlignment="1">
      <alignment horizontal="left"/>
    </xf>
    <xf numFmtId="0" fontId="28" fillId="2" borderId="0" xfId="6" applyFont="1" applyFill="1" applyAlignment="1">
      <alignment horizontal="left"/>
    </xf>
    <xf numFmtId="0" fontId="28" fillId="2" borderId="0" xfId="8" applyFont="1" applyFill="1" applyAlignment="1">
      <alignment horizontal="left"/>
    </xf>
    <xf numFmtId="0" fontId="28" fillId="2" borderId="0" xfId="6" applyFont="1" applyFill="1" applyAlignment="1">
      <alignment horizontal="left" vertical="center"/>
    </xf>
    <xf numFmtId="0" fontId="28" fillId="2" borderId="0" xfId="12" applyFont="1" applyFill="1" applyAlignment="1">
      <alignment horizontal="left"/>
    </xf>
    <xf numFmtId="0" fontId="23" fillId="0" borderId="0" xfId="6" applyAlignment="1">
      <alignment horizontal="left"/>
    </xf>
    <xf numFmtId="186" fontId="106" fillId="0" borderId="0" xfId="143" applyNumberFormat="1" applyFont="1"/>
    <xf numFmtId="186" fontId="107" fillId="0" borderId="0" xfId="143" applyNumberFormat="1" applyFont="1"/>
    <xf numFmtId="186" fontId="78" fillId="0" borderId="33" xfId="143" applyNumberFormat="1" applyFont="1" applyBorder="1"/>
    <xf numFmtId="186" fontId="108" fillId="0" borderId="0" xfId="143" applyNumberFormat="1" applyFont="1" applyAlignment="1">
      <alignment vertical="top"/>
    </xf>
    <xf numFmtId="179" fontId="78" fillId="0" borderId="0" xfId="143" applyNumberFormat="1" applyFont="1"/>
    <xf numFmtId="0" fontId="21" fillId="0" borderId="44" xfId="4" applyFont="1" applyBorder="1" applyAlignment="1">
      <alignment horizontal="center" vertical="center" wrapText="1"/>
    </xf>
    <xf numFmtId="0" fontId="21" fillId="0" borderId="121" xfId="4" applyFont="1" applyBorder="1" applyAlignment="1">
      <alignment horizontal="center" vertical="center" wrapText="1"/>
    </xf>
    <xf numFmtId="0" fontId="21" fillId="0" borderId="22" xfId="4" applyFont="1" applyBorder="1" applyAlignment="1">
      <alignment vertical="center"/>
    </xf>
    <xf numFmtId="0" fontId="21" fillId="0" borderId="5" xfId="4" applyFont="1" applyBorder="1" applyAlignment="1">
      <alignment vertical="center"/>
    </xf>
    <xf numFmtId="0" fontId="21" fillId="0" borderId="31" xfId="4" applyFont="1" applyBorder="1" applyAlignment="1">
      <alignment vertical="center"/>
    </xf>
    <xf numFmtId="38" fontId="111" fillId="31" borderId="3" xfId="225" applyNumberFormat="1" applyFont="1" applyFill="1" applyBorder="1">
      <alignment vertical="center"/>
    </xf>
    <xf numFmtId="181" fontId="109" fillId="0" borderId="3" xfId="143" applyNumberFormat="1" applyFont="1" applyBorder="1" applyAlignment="1">
      <alignment vertical="center"/>
    </xf>
    <xf numFmtId="181" fontId="109" fillId="31" borderId="3" xfId="143" applyNumberFormat="1" applyFont="1" applyFill="1" applyBorder="1" applyAlignment="1">
      <alignment vertical="center"/>
    </xf>
    <xf numFmtId="38" fontId="111" fillId="31" borderId="3" xfId="226" applyFont="1" applyFill="1" applyBorder="1">
      <alignment vertical="center"/>
    </xf>
    <xf numFmtId="38" fontId="34" fillId="0" borderId="17" xfId="2" applyNumberFormat="1" applyFont="1" applyBorder="1" applyAlignment="1">
      <alignment horizontal="center" vertical="center" shrinkToFit="1"/>
    </xf>
    <xf numFmtId="38" fontId="34" fillId="0" borderId="18" xfId="2" applyNumberFormat="1" applyFont="1" applyBorder="1" applyAlignment="1">
      <alignment horizontal="center" vertical="center" shrinkToFit="1"/>
    </xf>
    <xf numFmtId="38" fontId="34" fillId="0" borderId="19" xfId="2" applyNumberFormat="1" applyFont="1" applyBorder="1" applyAlignment="1">
      <alignment horizontal="center" vertical="center" shrinkToFit="1"/>
    </xf>
    <xf numFmtId="38" fontId="27" fillId="30" borderId="30" xfId="9" applyFont="1" applyFill="1" applyBorder="1"/>
    <xf numFmtId="38" fontId="27" fillId="30" borderId="21" xfId="9" applyFont="1" applyFill="1" applyBorder="1"/>
    <xf numFmtId="38" fontId="27" fillId="25" borderId="21" xfId="9" applyFont="1" applyFill="1" applyBorder="1" applyAlignment="1">
      <alignment horizontal="right" vertical="center"/>
    </xf>
    <xf numFmtId="38" fontId="27" fillId="30" borderId="21" xfId="9" applyFont="1" applyFill="1" applyBorder="1" applyAlignment="1">
      <alignment horizontal="right" vertical="center"/>
    </xf>
    <xf numFmtId="38" fontId="27" fillId="30" borderId="69" xfId="9" applyFont="1" applyFill="1" applyBorder="1"/>
    <xf numFmtId="38" fontId="27" fillId="30" borderId="24" xfId="9" applyFont="1" applyFill="1" applyBorder="1"/>
    <xf numFmtId="38" fontId="27" fillId="26" borderId="3" xfId="9" applyFont="1" applyFill="1" applyBorder="1"/>
    <xf numFmtId="38" fontId="27" fillId="25" borderId="3" xfId="9" applyFont="1" applyFill="1" applyBorder="1" applyAlignment="1">
      <alignment horizontal="right" vertical="center"/>
    </xf>
    <xf numFmtId="38" fontId="27" fillId="27" borderId="3" xfId="9" applyFont="1" applyFill="1" applyBorder="1" applyAlignment="1">
      <alignment horizontal="right" vertical="center"/>
    </xf>
    <xf numFmtId="38" fontId="27" fillId="0" borderId="70" xfId="9" applyFont="1" applyBorder="1"/>
    <xf numFmtId="38" fontId="27" fillId="30" borderId="12" xfId="9" applyFont="1" applyFill="1" applyBorder="1"/>
    <xf numFmtId="38" fontId="27" fillId="30" borderId="3" xfId="9" applyFont="1" applyFill="1" applyBorder="1"/>
    <xf numFmtId="38" fontId="27" fillId="30" borderId="3" xfId="9" applyFont="1" applyFill="1" applyBorder="1" applyAlignment="1">
      <alignment horizontal="right" vertical="center"/>
    </xf>
    <xf numFmtId="38" fontId="27" fillId="30" borderId="70" xfId="9" applyFont="1" applyFill="1" applyBorder="1"/>
    <xf numFmtId="38" fontId="27" fillId="30" borderId="26" xfId="9" applyFont="1" applyFill="1" applyBorder="1"/>
    <xf numFmtId="38" fontId="27" fillId="25" borderId="47" xfId="9" applyFont="1" applyFill="1" applyBorder="1" applyAlignment="1">
      <alignment horizontal="right" vertical="center"/>
    </xf>
    <xf numFmtId="38" fontId="27" fillId="27" borderId="47" xfId="9" applyFont="1" applyFill="1" applyBorder="1" applyAlignment="1">
      <alignment horizontal="right" vertical="center"/>
    </xf>
    <xf numFmtId="38" fontId="27" fillId="26" borderId="70" xfId="9" applyFont="1" applyFill="1" applyBorder="1"/>
    <xf numFmtId="0" fontId="113" fillId="0" borderId="0" xfId="7" applyFont="1">
      <alignment vertical="center"/>
    </xf>
    <xf numFmtId="38" fontId="124" fillId="0" borderId="0" xfId="2" applyNumberFormat="1" applyFont="1" applyAlignment="1">
      <alignment horizontal="center" vertical="center"/>
    </xf>
    <xf numFmtId="185" fontId="33" fillId="0" borderId="0" xfId="7" applyNumberFormat="1" applyFont="1">
      <alignment vertical="center"/>
    </xf>
    <xf numFmtId="3" fontId="115" fillId="0" borderId="0" xfId="2" applyNumberFormat="1" applyFont="1" applyAlignment="1">
      <alignment horizontal="center" vertical="center"/>
    </xf>
    <xf numFmtId="3" fontId="115" fillId="0" borderId="0" xfId="2" applyNumberFormat="1" applyFont="1" applyAlignment="1">
      <alignment horizontal="center" vertical="center" wrapText="1"/>
    </xf>
    <xf numFmtId="0" fontId="115" fillId="0" borderId="0" xfId="2" applyFont="1" applyAlignment="1">
      <alignment horizontal="centerContinuous" vertical="center" wrapText="1"/>
    </xf>
    <xf numFmtId="0" fontId="115" fillId="0" borderId="0" xfId="2" applyFont="1" applyAlignment="1">
      <alignment horizontal="centerContinuous" vertical="center"/>
    </xf>
    <xf numFmtId="0" fontId="115" fillId="0" borderId="0" xfId="2" applyFont="1" applyAlignment="1">
      <alignment horizontal="center" vertical="center"/>
    </xf>
    <xf numFmtId="0" fontId="116" fillId="0" borderId="0" xfId="2" applyFont="1" applyAlignment="1">
      <alignment horizontal="center" vertical="center" wrapText="1"/>
    </xf>
    <xf numFmtId="197" fontId="119" fillId="0" borderId="0" xfId="9" applyNumberFormat="1" applyFont="1"/>
    <xf numFmtId="38" fontId="119" fillId="0" borderId="0" xfId="9" applyFont="1"/>
    <xf numFmtId="38" fontId="119" fillId="26" borderId="0" xfId="9" applyFont="1" applyFill="1"/>
    <xf numFmtId="38" fontId="119" fillId="0" borderId="0" xfId="9" applyFont="1" applyAlignment="1">
      <alignment horizontal="right" vertical="center"/>
    </xf>
    <xf numFmtId="0" fontId="115" fillId="0" borderId="0" xfId="2" applyFont="1" applyAlignment="1">
      <alignment horizontal="center" vertical="center" wrapText="1" shrinkToFit="1"/>
    </xf>
    <xf numFmtId="38" fontId="123" fillId="0" borderId="0" xfId="2" applyNumberFormat="1" applyFont="1" applyAlignment="1">
      <alignment horizontal="center" vertical="center" wrapText="1" shrinkToFit="1"/>
    </xf>
    <xf numFmtId="3" fontId="115" fillId="0" borderId="0" xfId="2" applyNumberFormat="1" applyFont="1" applyAlignment="1">
      <alignment horizontal="center" vertical="center" wrapText="1" shrinkToFit="1"/>
    </xf>
    <xf numFmtId="0" fontId="114" fillId="0" borderId="0" xfId="2" applyFont="1" applyAlignment="1">
      <alignment vertical="center" shrinkToFit="1"/>
    </xf>
    <xf numFmtId="193" fontId="119" fillId="0" borderId="0" xfId="9" applyNumberFormat="1" applyFont="1"/>
    <xf numFmtId="38" fontId="124" fillId="0" borderId="0" xfId="2" applyNumberFormat="1" applyFont="1" applyAlignment="1">
      <alignment horizontal="center" vertical="center" shrinkToFit="1"/>
    </xf>
    <xf numFmtId="9" fontId="78" fillId="0" borderId="0" xfId="143" applyNumberFormat="1" applyFont="1"/>
    <xf numFmtId="0" fontId="21" fillId="0" borderId="38" xfId="4" applyFont="1" applyBorder="1" applyAlignment="1">
      <alignment horizontal="center" vertical="center"/>
    </xf>
    <xf numFmtId="0" fontId="21" fillId="0" borderId="17" xfId="4" applyFont="1" applyBorder="1" applyAlignment="1">
      <alignment horizontal="center" vertical="center"/>
    </xf>
    <xf numFmtId="0" fontId="21" fillId="0" borderId="30" xfId="4" applyFont="1" applyBorder="1" applyAlignment="1">
      <alignment horizontal="center" vertical="center"/>
    </xf>
    <xf numFmtId="0" fontId="21" fillId="0" borderId="12" xfId="4" applyFont="1" applyBorder="1" applyAlignment="1">
      <alignment horizontal="center" vertical="center"/>
    </xf>
    <xf numFmtId="0" fontId="21" fillId="0" borderId="7" xfId="4" applyFont="1" applyBorder="1" applyAlignment="1">
      <alignment horizontal="center" vertical="center" wrapText="1"/>
    </xf>
    <xf numFmtId="0" fontId="21" fillId="0" borderId="141" xfId="4" applyFont="1" applyBorder="1" applyAlignment="1">
      <alignment horizontal="center" vertical="center" wrapText="1"/>
    </xf>
    <xf numFmtId="0" fontId="21" fillId="0" borderId="17" xfId="4" applyFont="1" applyBorder="1" applyAlignment="1">
      <alignment vertical="center"/>
    </xf>
    <xf numFmtId="0" fontId="21" fillId="0" borderId="74" xfId="4" applyFont="1" applyBorder="1" applyAlignment="1">
      <alignment vertical="center"/>
    </xf>
    <xf numFmtId="186" fontId="34" fillId="0" borderId="143" xfId="143" applyNumberFormat="1" applyFont="1" applyBorder="1" applyAlignment="1">
      <alignment horizontal="right" vertical="top"/>
    </xf>
    <xf numFmtId="186" fontId="34" fillId="0" borderId="144" xfId="143" applyNumberFormat="1" applyFont="1" applyBorder="1" applyAlignment="1">
      <alignment horizontal="center" vertical="center" wrapText="1"/>
    </xf>
    <xf numFmtId="186" fontId="34" fillId="0" borderId="145" xfId="143" applyNumberFormat="1" applyFont="1" applyBorder="1" applyAlignment="1">
      <alignment horizontal="center" vertical="center" wrapText="1"/>
    </xf>
    <xf numFmtId="186" fontId="34" fillId="0" borderId="146" xfId="143" applyNumberFormat="1" applyFont="1" applyBorder="1" applyAlignment="1">
      <alignment horizontal="center" vertical="center"/>
    </xf>
    <xf numFmtId="186" fontId="34" fillId="0" borderId="147" xfId="143" applyNumberFormat="1" applyFont="1" applyBorder="1" applyAlignment="1">
      <alignment horizontal="center" vertical="center"/>
    </xf>
    <xf numFmtId="186" fontId="34" fillId="2" borderId="146" xfId="143" applyNumberFormat="1" applyFont="1" applyFill="1" applyBorder="1" applyAlignment="1">
      <alignment horizontal="center" vertical="center"/>
    </xf>
    <xf numFmtId="181" fontId="109" fillId="0" borderId="147" xfId="143" applyNumberFormat="1" applyFont="1" applyBorder="1" applyAlignment="1">
      <alignment vertical="center"/>
    </xf>
    <xf numFmtId="186" fontId="34" fillId="31" borderId="146" xfId="143" applyNumberFormat="1" applyFont="1" applyFill="1" applyBorder="1" applyAlignment="1">
      <alignment horizontal="center" vertical="center"/>
    </xf>
    <xf numFmtId="38" fontId="111" fillId="31" borderId="147" xfId="226" applyFont="1" applyFill="1" applyBorder="1">
      <alignment vertical="center"/>
    </xf>
    <xf numFmtId="186" fontId="34" fillId="2" borderId="146" xfId="143" applyNumberFormat="1" applyFont="1" applyFill="1" applyBorder="1" applyAlignment="1">
      <alignment vertical="center" wrapText="1"/>
    </xf>
    <xf numFmtId="186" fontId="34" fillId="2" borderId="146" xfId="143" applyNumberFormat="1" applyFont="1" applyFill="1" applyBorder="1" applyAlignment="1">
      <alignment horizontal="left" vertical="center"/>
    </xf>
    <xf numFmtId="181" fontId="109" fillId="31" borderId="147" xfId="143" applyNumberFormat="1" applyFont="1" applyFill="1" applyBorder="1" applyAlignment="1">
      <alignment vertical="center"/>
    </xf>
    <xf numFmtId="186" fontId="34" fillId="2" borderId="148" xfId="143" applyNumberFormat="1" applyFont="1" applyFill="1" applyBorder="1" applyAlignment="1">
      <alignment horizontal="center" vertical="center"/>
    </xf>
    <xf numFmtId="186" fontId="78" fillId="0" borderId="149" xfId="143" applyNumberFormat="1" applyFont="1" applyBorder="1"/>
    <xf numFmtId="181" fontId="110" fillId="0" borderId="150" xfId="143" applyNumberFormat="1" applyFont="1" applyBorder="1" applyAlignment="1">
      <alignment vertical="center"/>
    </xf>
    <xf numFmtId="181" fontId="110" fillId="0" borderId="151" xfId="143" applyNumberFormat="1" applyFont="1" applyBorder="1" applyAlignment="1">
      <alignment vertical="center"/>
    </xf>
    <xf numFmtId="0" fontId="21" fillId="0" borderId="9" xfId="4" applyFont="1" applyBorder="1" applyAlignment="1">
      <alignment horizontal="center" vertical="center" wrapText="1"/>
    </xf>
    <xf numFmtId="0" fontId="21" fillId="0" borderId="23" xfId="4" applyFont="1" applyBorder="1" applyAlignment="1">
      <alignment horizontal="center" vertical="center"/>
    </xf>
    <xf numFmtId="0" fontId="21" fillId="0" borderId="13" xfId="4" applyFont="1" applyBorder="1" applyAlignment="1">
      <alignment horizontal="center" vertical="center"/>
    </xf>
    <xf numFmtId="0" fontId="21" fillId="0" borderId="23" xfId="4" applyFont="1" applyBorder="1" applyAlignment="1">
      <alignment vertical="center"/>
    </xf>
    <xf numFmtId="0" fontId="21" fillId="0" borderId="13" xfId="4" applyFont="1" applyBorder="1" applyAlignment="1">
      <alignment vertical="center"/>
    </xf>
    <xf numFmtId="0" fontId="21" fillId="0" borderId="19" xfId="4" applyFont="1" applyBorder="1" applyAlignment="1">
      <alignment vertical="center"/>
    </xf>
    <xf numFmtId="0" fontId="21" fillId="0" borderId="19" xfId="4" applyFont="1" applyBorder="1" applyAlignment="1">
      <alignment horizontal="center" vertical="center" wrapText="1"/>
    </xf>
    <xf numFmtId="38" fontId="27" fillId="0" borderId="0" xfId="9" applyFont="1" applyBorder="1"/>
    <xf numFmtId="38" fontId="114" fillId="0" borderId="0" xfId="2" applyNumberFormat="1" applyFont="1" applyAlignment="1">
      <alignment vertical="center" shrinkToFit="1"/>
    </xf>
    <xf numFmtId="177" fontId="37" fillId="0" borderId="0" xfId="5" applyNumberFormat="1" applyFont="1">
      <alignment vertical="center"/>
    </xf>
    <xf numFmtId="0" fontId="67" fillId="2" borderId="3" xfId="2" applyFont="1" applyFill="1" applyBorder="1" applyAlignment="1">
      <alignment vertical="center" shrinkToFit="1"/>
    </xf>
    <xf numFmtId="182" fontId="18" fillId="29" borderId="49" xfId="139" applyNumberFormat="1" applyFont="1" applyFill="1" applyBorder="1">
      <alignment vertical="center"/>
    </xf>
    <xf numFmtId="182" fontId="18" fillId="29" borderId="4" xfId="139" applyNumberFormat="1" applyFont="1" applyFill="1" applyBorder="1">
      <alignment vertical="center"/>
    </xf>
    <xf numFmtId="3" fontId="74" fillId="0" borderId="15" xfId="138" applyNumberFormat="1" applyFont="1" applyBorder="1" applyAlignment="1">
      <alignment horizontal="center" vertical="center" shrinkToFit="1"/>
    </xf>
    <xf numFmtId="0" fontId="33" fillId="40" borderId="0" xfId="7" applyFont="1" applyFill="1">
      <alignment vertical="center"/>
    </xf>
    <xf numFmtId="0" fontId="23" fillId="40" borderId="0" xfId="6" applyFill="1"/>
    <xf numFmtId="38" fontId="33" fillId="40" borderId="0" xfId="7" applyNumberFormat="1" applyFont="1" applyFill="1">
      <alignment vertical="center"/>
    </xf>
    <xf numFmtId="177" fontId="33" fillId="40" borderId="0" xfId="7" applyNumberFormat="1" applyFont="1" applyFill="1">
      <alignment vertical="center"/>
    </xf>
    <xf numFmtId="38" fontId="33" fillId="40" borderId="0" xfId="5" applyFont="1" applyFill="1">
      <alignment vertical="center"/>
    </xf>
    <xf numFmtId="0" fontId="21" fillId="0" borderId="18" xfId="4" applyFont="1" applyBorder="1" applyAlignment="1">
      <alignment horizontal="center" vertical="center" wrapText="1"/>
    </xf>
    <xf numFmtId="0" fontId="21" fillId="0" borderId="21" xfId="4" applyFont="1" applyBorder="1" applyAlignment="1">
      <alignment horizontal="center" vertical="center"/>
    </xf>
    <xf numFmtId="0" fontId="21" fillId="0" borderId="3" xfId="4" applyFont="1" applyBorder="1" applyAlignment="1">
      <alignment horizontal="center" vertical="center"/>
    </xf>
    <xf numFmtId="0" fontId="21" fillId="0" borderId="8" xfId="4" applyFont="1" applyBorder="1" applyAlignment="1">
      <alignment horizontal="center" vertical="center" wrapText="1"/>
    </xf>
    <xf numFmtId="0" fontId="21" fillId="0" borderId="18" xfId="4" applyFont="1" applyBorder="1" applyAlignment="1">
      <alignment horizontal="center" vertical="center"/>
    </xf>
    <xf numFmtId="180" fontId="37" fillId="33" borderId="47" xfId="0" applyNumberFormat="1" applyFont="1" applyFill="1" applyBorder="1" applyAlignment="1" applyProtection="1">
      <alignment horizontal="right" vertical="center"/>
      <protection locked="0"/>
    </xf>
    <xf numFmtId="180" fontId="37" fillId="33" borderId="3" xfId="0" applyNumberFormat="1" applyFont="1" applyFill="1" applyBorder="1" applyAlignment="1" applyProtection="1">
      <alignment horizontal="right" vertical="center"/>
      <protection locked="0"/>
    </xf>
    <xf numFmtId="180" fontId="37" fillId="0" borderId="108" xfId="0" applyNumberFormat="1" applyFont="1" applyBorder="1" applyAlignment="1" applyProtection="1">
      <alignment horizontal="right" vertical="center"/>
      <protection locked="0"/>
    </xf>
    <xf numFmtId="180" fontId="37" fillId="33" borderId="153" xfId="0" applyNumberFormat="1" applyFont="1" applyFill="1" applyBorder="1" applyAlignment="1" applyProtection="1">
      <alignment horizontal="right" vertical="center"/>
      <protection locked="0"/>
    </xf>
    <xf numFmtId="180" fontId="37" fillId="33" borderId="13" xfId="0" applyNumberFormat="1" applyFont="1" applyFill="1" applyBorder="1" applyAlignment="1" applyProtection="1">
      <alignment horizontal="right" vertical="center"/>
      <protection locked="0"/>
    </xf>
    <xf numFmtId="180" fontId="37" fillId="0" borderId="106" xfId="0" applyNumberFormat="1" applyFont="1" applyBorder="1" applyAlignment="1" applyProtection="1">
      <alignment horizontal="right" vertical="center"/>
      <protection locked="0"/>
    </xf>
    <xf numFmtId="180" fontId="37" fillId="0" borderId="3" xfId="0" applyNumberFormat="1" applyFont="1" applyBorder="1" applyAlignment="1" applyProtection="1">
      <alignment horizontal="right" vertical="center"/>
      <protection locked="0"/>
    </xf>
    <xf numFmtId="180" fontId="37" fillId="0" borderId="13" xfId="0" applyNumberFormat="1" applyFont="1" applyBorder="1" applyAlignment="1" applyProtection="1">
      <alignment horizontal="right" vertical="center"/>
      <protection locked="0"/>
    </xf>
    <xf numFmtId="3" fontId="37" fillId="33" borderId="5" xfId="147" applyNumberFormat="1" applyFont="1" applyFill="1" applyBorder="1" applyAlignment="1">
      <alignment horizontal="center" vertical="center"/>
    </xf>
    <xf numFmtId="3" fontId="37" fillId="0" borderId="152" xfId="147" applyNumberFormat="1" applyFont="1" applyBorder="1" applyAlignment="1">
      <alignment horizontal="center" vertical="center"/>
    </xf>
    <xf numFmtId="3" fontId="37" fillId="0" borderId="121" xfId="147" applyNumberFormat="1" applyFont="1" applyBorder="1" applyAlignment="1">
      <alignment horizontal="center" vertical="center"/>
    </xf>
    <xf numFmtId="3" fontId="37" fillId="33" borderId="22" xfId="147" applyNumberFormat="1" applyFont="1" applyFill="1" applyBorder="1" applyAlignment="1">
      <alignment horizontal="center" vertical="center"/>
    </xf>
    <xf numFmtId="3" fontId="37" fillId="2" borderId="5" xfId="147" applyNumberFormat="1" applyFont="1" applyFill="1" applyBorder="1" applyAlignment="1">
      <alignment horizontal="center" vertical="center"/>
    </xf>
    <xf numFmtId="3" fontId="37" fillId="33" borderId="38" xfId="147" applyNumberFormat="1" applyFont="1" applyFill="1" applyBorder="1" applyAlignment="1">
      <alignment horizontal="center" vertical="center"/>
    </xf>
    <xf numFmtId="0" fontId="37" fillId="0" borderId="110" xfId="147" applyFont="1" applyBorder="1">
      <alignment vertical="center"/>
    </xf>
    <xf numFmtId="180" fontId="37" fillId="33" borderId="15" xfId="0" applyNumberFormat="1" applyFont="1" applyFill="1" applyBorder="1" applyAlignment="1" applyProtection="1">
      <alignment horizontal="right" vertical="center"/>
      <protection locked="0"/>
    </xf>
    <xf numFmtId="180" fontId="37" fillId="0" borderId="12" xfId="0" applyNumberFormat="1" applyFont="1" applyBorder="1" applyAlignment="1" applyProtection="1">
      <alignment horizontal="right" vertical="center"/>
      <protection locked="0"/>
    </xf>
    <xf numFmtId="180" fontId="37" fillId="33" borderId="12" xfId="0" applyNumberFormat="1" applyFont="1" applyFill="1" applyBorder="1" applyAlignment="1" applyProtection="1">
      <alignment horizontal="right" vertical="center"/>
      <protection locked="0"/>
    </xf>
    <xf numFmtId="180" fontId="37" fillId="0" borderId="138" xfId="0" applyNumberFormat="1" applyFont="1" applyBorder="1" applyAlignment="1" applyProtection="1">
      <alignment horizontal="right" vertical="center"/>
      <protection locked="0"/>
    </xf>
    <xf numFmtId="3" fontId="129" fillId="0" borderId="0" xfId="0" applyNumberFormat="1" applyFont="1"/>
    <xf numFmtId="0" fontId="37" fillId="0" borderId="32" xfId="0" applyFont="1" applyBorder="1" applyAlignment="1">
      <alignment horizontal="center" vertical="center"/>
    </xf>
    <xf numFmtId="0" fontId="37" fillId="0" borderId="36" xfId="0" applyFont="1" applyBorder="1" applyAlignment="1">
      <alignment vertical="center"/>
    </xf>
    <xf numFmtId="180" fontId="37" fillId="33" borderId="32" xfId="0" applyNumberFormat="1" applyFont="1" applyFill="1" applyBorder="1" applyAlignment="1" applyProtection="1">
      <alignment horizontal="right" vertical="center"/>
      <protection locked="0"/>
    </xf>
    <xf numFmtId="180" fontId="37" fillId="33" borderId="16" xfId="0" applyNumberFormat="1" applyFont="1" applyFill="1" applyBorder="1" applyAlignment="1" applyProtection="1">
      <alignment horizontal="right" vertical="center"/>
      <protection locked="0"/>
    </xf>
    <xf numFmtId="180" fontId="37" fillId="33" borderId="75" xfId="0" applyNumberFormat="1" applyFont="1" applyFill="1" applyBorder="1" applyAlignment="1" applyProtection="1">
      <alignment horizontal="right" vertical="center"/>
      <protection locked="0"/>
    </xf>
    <xf numFmtId="180" fontId="37" fillId="0" borderId="76" xfId="0" applyNumberFormat="1" applyFont="1" applyBorder="1" applyAlignment="1" applyProtection="1">
      <alignment horizontal="right" vertical="center"/>
      <protection locked="0"/>
    </xf>
    <xf numFmtId="180" fontId="37" fillId="0" borderId="16" xfId="0" applyNumberFormat="1" applyFont="1" applyBorder="1" applyAlignment="1" applyProtection="1">
      <alignment horizontal="right" vertical="center"/>
      <protection locked="0"/>
    </xf>
    <xf numFmtId="180" fontId="37" fillId="0" borderId="75" xfId="0" applyNumberFormat="1" applyFont="1" applyBorder="1" applyAlignment="1" applyProtection="1">
      <alignment horizontal="right" vertical="center"/>
      <protection locked="0"/>
    </xf>
    <xf numFmtId="3" fontId="129" fillId="0" borderId="0" xfId="0" applyNumberFormat="1" applyFont="1" applyAlignment="1">
      <alignment horizontal="left"/>
    </xf>
    <xf numFmtId="38" fontId="60" fillId="0" borderId="43" xfId="148" applyFont="1" applyBorder="1" applyAlignment="1">
      <alignment vertical="top"/>
    </xf>
    <xf numFmtId="38" fontId="27" fillId="30" borderId="39" xfId="9" applyFont="1" applyFill="1" applyBorder="1"/>
    <xf numFmtId="38" fontId="27" fillId="30" borderId="41" xfId="9" applyFont="1" applyFill="1" applyBorder="1"/>
    <xf numFmtId="38" fontId="27" fillId="25" borderId="41" xfId="9" applyFont="1" applyFill="1" applyBorder="1" applyAlignment="1">
      <alignment horizontal="right" vertical="center"/>
    </xf>
    <xf numFmtId="38" fontId="27" fillId="30" borderId="41" xfId="9" applyFont="1" applyFill="1" applyBorder="1" applyAlignment="1">
      <alignment horizontal="right" vertical="center"/>
    </xf>
    <xf numFmtId="38" fontId="27" fillId="30" borderId="137" xfId="9" applyFont="1" applyFill="1" applyBorder="1"/>
    <xf numFmtId="38" fontId="27" fillId="30" borderId="88" xfId="9" applyFont="1" applyFill="1" applyBorder="1"/>
    <xf numFmtId="38" fontId="27" fillId="0" borderId="138" xfId="2" applyNumberFormat="1" applyFont="1" applyBorder="1" applyAlignment="1">
      <alignment vertical="center"/>
    </xf>
    <xf numFmtId="38" fontId="27" fillId="0" borderId="108" xfId="2" applyNumberFormat="1" applyFont="1" applyBorder="1" applyAlignment="1">
      <alignment vertical="center"/>
    </xf>
    <xf numFmtId="38" fontId="27" fillId="0" borderId="154" xfId="2" applyNumberFormat="1" applyFont="1" applyBorder="1" applyAlignment="1">
      <alignment vertical="center"/>
    </xf>
    <xf numFmtId="38" fontId="27" fillId="0" borderId="78" xfId="2" applyNumberFormat="1" applyFont="1" applyBorder="1" applyAlignment="1">
      <alignment vertical="center"/>
    </xf>
    <xf numFmtId="180" fontId="37" fillId="0" borderId="0" xfId="147" applyNumberFormat="1" applyFont="1">
      <alignment vertical="center"/>
    </xf>
    <xf numFmtId="204" fontId="37" fillId="0" borderId="0" xfId="147" applyNumberFormat="1" applyFont="1">
      <alignment vertical="center"/>
    </xf>
    <xf numFmtId="180" fontId="37" fillId="33" borderId="152" xfId="0" applyNumberFormat="1" applyFont="1" applyFill="1" applyBorder="1" applyAlignment="1" applyProtection="1">
      <alignment horizontal="right" vertical="center"/>
      <protection locked="0"/>
    </xf>
    <xf numFmtId="180" fontId="37" fillId="0" borderId="5" xfId="0" applyNumberFormat="1" applyFont="1" applyBorder="1" applyAlignment="1" applyProtection="1">
      <alignment horizontal="right" vertical="center"/>
      <protection locked="0"/>
    </xf>
    <xf numFmtId="180" fontId="37" fillId="33" borderId="5" xfId="0" applyNumberFormat="1" applyFont="1" applyFill="1" applyBorder="1" applyAlignment="1" applyProtection="1">
      <alignment horizontal="right" vertical="center"/>
      <protection locked="0"/>
    </xf>
    <xf numFmtId="180" fontId="37" fillId="33" borderId="84" xfId="0" applyNumberFormat="1" applyFont="1" applyFill="1" applyBorder="1" applyAlignment="1" applyProtection="1">
      <alignment horizontal="right" vertical="center"/>
      <protection locked="0"/>
    </xf>
    <xf numFmtId="180" fontId="37" fillId="0" borderId="84" xfId="0" applyNumberFormat="1" applyFont="1" applyBorder="1" applyAlignment="1" applyProtection="1">
      <alignment horizontal="right" vertical="center"/>
      <protection locked="0"/>
    </xf>
    <xf numFmtId="180" fontId="37" fillId="0" borderId="110" xfId="0" applyNumberFormat="1" applyFont="1" applyBorder="1" applyAlignment="1" applyProtection="1">
      <alignment horizontal="right" vertical="center"/>
      <protection locked="0"/>
    </xf>
    <xf numFmtId="179" fontId="37" fillId="33" borderId="118" xfId="0" applyNumberFormat="1" applyFont="1" applyFill="1" applyBorder="1" applyAlignment="1" applyProtection="1">
      <alignment horizontal="right" vertical="center"/>
      <protection locked="0"/>
    </xf>
    <xf numFmtId="179" fontId="37" fillId="0" borderId="13" xfId="0" applyNumberFormat="1" applyFont="1" applyBorder="1" applyAlignment="1" applyProtection="1">
      <alignment horizontal="right" vertical="center"/>
      <protection locked="0"/>
    </xf>
    <xf numFmtId="179" fontId="37" fillId="33" borderId="13" xfId="0" applyNumberFormat="1" applyFont="1" applyFill="1" applyBorder="1" applyAlignment="1" applyProtection="1">
      <alignment horizontal="right" vertical="center"/>
      <protection locked="0"/>
    </xf>
    <xf numFmtId="179" fontId="37" fillId="33" borderId="50" xfId="0" applyNumberFormat="1" applyFont="1" applyFill="1" applyBorder="1" applyAlignment="1" applyProtection="1">
      <alignment horizontal="right" vertical="center"/>
      <protection locked="0"/>
    </xf>
    <xf numFmtId="179" fontId="37" fillId="0" borderId="50" xfId="0" applyNumberFormat="1" applyFont="1" applyBorder="1" applyAlignment="1" applyProtection="1">
      <alignment horizontal="right" vertical="center"/>
      <protection locked="0"/>
    </xf>
    <xf numFmtId="179" fontId="37" fillId="33" borderId="42" xfId="0" applyNumberFormat="1" applyFont="1" applyFill="1" applyBorder="1" applyAlignment="1" applyProtection="1">
      <alignment horizontal="right" vertical="center"/>
      <protection locked="0"/>
    </xf>
    <xf numFmtId="179" fontId="37" fillId="0" borderId="108" xfId="0" applyNumberFormat="1" applyFont="1" applyBorder="1" applyAlignment="1" applyProtection="1">
      <alignment horizontal="right" vertical="center"/>
      <protection locked="0"/>
    </xf>
    <xf numFmtId="179" fontId="37" fillId="33" borderId="65" xfId="0" applyNumberFormat="1" applyFont="1" applyFill="1" applyBorder="1" applyAlignment="1" applyProtection="1">
      <alignment horizontal="right" vertical="center"/>
      <protection locked="0"/>
    </xf>
    <xf numFmtId="179" fontId="37" fillId="0" borderId="6" xfId="0" applyNumberFormat="1" applyFont="1" applyBorder="1" applyAlignment="1" applyProtection="1">
      <alignment horizontal="right" vertical="center"/>
      <protection locked="0"/>
    </xf>
    <xf numFmtId="179" fontId="37" fillId="33" borderId="6" xfId="0" applyNumberFormat="1" applyFont="1" applyFill="1" applyBorder="1" applyAlignment="1" applyProtection="1">
      <alignment horizontal="right" vertical="center"/>
      <protection locked="0"/>
    </xf>
    <xf numFmtId="179" fontId="37" fillId="33" borderId="72" xfId="0" applyNumberFormat="1" applyFont="1" applyFill="1" applyBorder="1" applyAlignment="1" applyProtection="1">
      <alignment horizontal="right" vertical="center"/>
      <protection locked="0"/>
    </xf>
    <xf numFmtId="179" fontId="37" fillId="0" borderId="72" xfId="0" applyNumberFormat="1" applyFont="1" applyBorder="1" applyAlignment="1" applyProtection="1">
      <alignment horizontal="right" vertical="center"/>
      <protection locked="0"/>
    </xf>
    <xf numFmtId="179" fontId="37" fillId="0" borderId="107" xfId="0" applyNumberFormat="1" applyFont="1" applyBorder="1" applyAlignment="1" applyProtection="1">
      <alignment horizontal="right" vertical="center"/>
      <protection locked="0"/>
    </xf>
    <xf numFmtId="180" fontId="37" fillId="33" borderId="126" xfId="0" applyNumberFormat="1" applyFont="1" applyFill="1" applyBorder="1" applyAlignment="1" applyProtection="1">
      <alignment horizontal="right" vertical="center"/>
      <protection locked="0"/>
    </xf>
    <xf numFmtId="180" fontId="37" fillId="33" borderId="49" xfId="0" applyNumberFormat="1" applyFont="1" applyFill="1" applyBorder="1" applyAlignment="1" applyProtection="1">
      <alignment horizontal="right" vertical="center"/>
      <protection locked="0"/>
    </xf>
    <xf numFmtId="180" fontId="37" fillId="0" borderId="49" xfId="0" applyNumberFormat="1" applyFont="1" applyBorder="1" applyAlignment="1" applyProtection="1">
      <alignment horizontal="right" vertical="center"/>
      <protection locked="0"/>
    </xf>
    <xf numFmtId="3" fontId="37" fillId="0" borderId="33" xfId="0" applyNumberFormat="1" applyFont="1" applyBorder="1" applyAlignment="1">
      <alignment horizontal="centerContinuous" vertical="center"/>
    </xf>
    <xf numFmtId="3" fontId="37" fillId="0" borderId="2" xfId="0" applyNumberFormat="1" applyFont="1" applyBorder="1" applyAlignment="1">
      <alignment horizontal="centerContinuous" vertical="center"/>
    </xf>
    <xf numFmtId="3" fontId="37" fillId="0" borderId="65" xfId="0" applyNumberFormat="1" applyFont="1" applyBorder="1" applyAlignment="1">
      <alignment horizontal="centerContinuous" vertical="center"/>
    </xf>
    <xf numFmtId="0" fontId="68" fillId="0" borderId="31" xfId="0" applyFont="1" applyBorder="1" applyAlignment="1">
      <alignment horizontal="center" vertical="center"/>
    </xf>
    <xf numFmtId="0" fontId="68" fillId="0" borderId="19" xfId="0" applyFont="1" applyBorder="1" applyAlignment="1">
      <alignment horizontal="center" vertical="center"/>
    </xf>
    <xf numFmtId="0" fontId="68" fillId="0" borderId="18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21" fillId="0" borderId="19" xfId="4" applyFont="1" applyBorder="1" applyAlignment="1">
      <alignment horizontal="center" vertical="center"/>
    </xf>
    <xf numFmtId="0" fontId="21" fillId="0" borderId="9" xfId="4" applyFont="1" applyBorder="1" applyAlignment="1">
      <alignment vertical="center"/>
    </xf>
    <xf numFmtId="0" fontId="15" fillId="0" borderId="0" xfId="0" applyFont="1" applyAlignment="1">
      <alignment vertical="center"/>
    </xf>
    <xf numFmtId="0" fontId="67" fillId="0" borderId="7" xfId="137" applyFont="1" applyBorder="1" applyAlignment="1">
      <alignment horizontal="center" vertical="center"/>
    </xf>
    <xf numFmtId="0" fontId="67" fillId="0" borderId="64" xfId="137" applyFont="1" applyBorder="1" applyAlignment="1">
      <alignment horizontal="center" vertical="center"/>
    </xf>
    <xf numFmtId="180" fontId="15" fillId="0" borderId="89" xfId="137" applyNumberFormat="1" applyFont="1" applyBorder="1" applyAlignment="1">
      <alignment horizontal="center"/>
    </xf>
    <xf numFmtId="0" fontId="67" fillId="0" borderId="10" xfId="137" applyFont="1" applyBorder="1"/>
    <xf numFmtId="0" fontId="67" fillId="0" borderId="28" xfId="137" applyFont="1" applyBorder="1" applyAlignment="1">
      <alignment horizontal="center"/>
    </xf>
    <xf numFmtId="187" fontId="67" fillId="0" borderId="48" xfId="187" applyNumberFormat="1" applyFont="1" applyBorder="1">
      <alignment vertical="center"/>
    </xf>
    <xf numFmtId="0" fontId="67" fillId="0" borderId="12" xfId="137" applyFont="1" applyBorder="1"/>
    <xf numFmtId="0" fontId="67" fillId="0" borderId="26" xfId="137" applyFont="1" applyBorder="1" applyAlignment="1">
      <alignment horizontal="center"/>
    </xf>
    <xf numFmtId="0" fontId="67" fillId="0" borderId="14" xfId="137" applyFont="1" applyBorder="1"/>
    <xf numFmtId="0" fontId="67" fillId="0" borderId="134" xfId="137" applyFont="1" applyBorder="1" applyAlignment="1">
      <alignment horizontal="center"/>
    </xf>
    <xf numFmtId="187" fontId="67" fillId="0" borderId="89" xfId="187" applyNumberFormat="1" applyFont="1" applyBorder="1">
      <alignment vertical="center"/>
    </xf>
    <xf numFmtId="179" fontId="34" fillId="0" borderId="0" xfId="10" applyNumberFormat="1" applyFont="1" applyBorder="1" applyAlignment="1">
      <alignment vertical="center" shrinkToFit="1"/>
    </xf>
    <xf numFmtId="177" fontId="34" fillId="0" borderId="4" xfId="9" applyNumberFormat="1" applyFont="1" applyBorder="1" applyAlignment="1">
      <alignment vertical="center" shrinkToFit="1"/>
    </xf>
    <xf numFmtId="38" fontId="34" fillId="0" borderId="4" xfId="9" applyFont="1" applyBorder="1" applyAlignment="1">
      <alignment horizontal="right" vertical="center" shrinkToFit="1"/>
    </xf>
    <xf numFmtId="177" fontId="34" fillId="0" borderId="3" xfId="9" applyNumberFormat="1" applyFont="1" applyBorder="1" applyAlignment="1">
      <alignment vertical="center" shrinkToFit="1"/>
    </xf>
    <xf numFmtId="38" fontId="34" fillId="0" borderId="3" xfId="9" applyFont="1" applyBorder="1" applyAlignment="1">
      <alignment horizontal="right" vertical="center" shrinkToFit="1"/>
    </xf>
    <xf numFmtId="177" fontId="34" fillId="0" borderId="41" xfId="9" applyNumberFormat="1" applyFont="1" applyBorder="1" applyAlignment="1">
      <alignment vertical="center" shrinkToFit="1"/>
    </xf>
    <xf numFmtId="38" fontId="34" fillId="0" borderId="41" xfId="9" applyFont="1" applyBorder="1" applyAlignment="1">
      <alignment horizontal="right" vertical="center" shrinkToFit="1"/>
    </xf>
    <xf numFmtId="177" fontId="34" fillId="0" borderId="44" xfId="9" applyNumberFormat="1" applyFont="1" applyBorder="1" applyAlignment="1">
      <alignment vertical="center" shrinkToFit="1"/>
    </xf>
    <xf numFmtId="38" fontId="34" fillId="0" borderId="44" xfId="9" applyFont="1" applyBorder="1" applyAlignment="1">
      <alignment horizontal="right"/>
    </xf>
    <xf numFmtId="176" fontId="34" fillId="0" borderId="11" xfId="10" applyNumberFormat="1" applyFont="1" applyBorder="1" applyAlignment="1">
      <alignment vertical="center" shrinkToFit="1"/>
    </xf>
    <xf numFmtId="176" fontId="34" fillId="0" borderId="13" xfId="10" applyNumberFormat="1" applyFont="1" applyBorder="1" applyAlignment="1">
      <alignment vertical="center" shrinkToFit="1"/>
    </xf>
    <xf numFmtId="176" fontId="34" fillId="0" borderId="42" xfId="10" applyNumberFormat="1" applyFont="1" applyBorder="1" applyAlignment="1">
      <alignment vertical="center" shrinkToFit="1"/>
    </xf>
    <xf numFmtId="176" fontId="34" fillId="0" borderId="45" xfId="10" applyNumberFormat="1" applyFont="1" applyBorder="1" applyAlignment="1">
      <alignment vertical="center" shrinkToFit="1"/>
    </xf>
    <xf numFmtId="38" fontId="34" fillId="0" borderId="10" xfId="9" applyFont="1" applyBorder="1"/>
    <xf numFmtId="38" fontId="34" fillId="0" borderId="39" xfId="9" applyFont="1" applyBorder="1"/>
    <xf numFmtId="38" fontId="34" fillId="0" borderId="138" xfId="9" applyFont="1" applyBorder="1"/>
    <xf numFmtId="38" fontId="36" fillId="0" borderId="6" xfId="9" applyFont="1" applyBorder="1" applyAlignment="1">
      <alignment horizontal="right" vertical="center"/>
    </xf>
    <xf numFmtId="38" fontId="38" fillId="0" borderId="6" xfId="9" applyFont="1" applyBorder="1" applyAlignment="1">
      <alignment horizontal="right" vertical="center"/>
    </xf>
    <xf numFmtId="38" fontId="38" fillId="0" borderId="155" xfId="9" applyFont="1" applyBorder="1" applyAlignment="1">
      <alignment horizontal="right" vertical="center"/>
    </xf>
    <xf numFmtId="38" fontId="38" fillId="0" borderId="79" xfId="9" applyFont="1" applyBorder="1" applyAlignment="1">
      <alignment horizontal="right" vertical="center"/>
    </xf>
    <xf numFmtId="38" fontId="34" fillId="0" borderId="74" xfId="7" applyNumberFormat="1" applyFont="1" applyBorder="1">
      <alignment vertical="center"/>
    </xf>
    <xf numFmtId="38" fontId="34" fillId="0" borderId="12" xfId="7" applyNumberFormat="1" applyFont="1" applyBorder="1">
      <alignment vertical="center"/>
    </xf>
    <xf numFmtId="38" fontId="34" fillId="0" borderId="138" xfId="7" applyNumberFormat="1" applyFont="1" applyBorder="1">
      <alignment vertical="center"/>
    </xf>
    <xf numFmtId="176" fontId="34" fillId="0" borderId="50" xfId="10" applyNumberFormat="1" applyFont="1" applyBorder="1" applyAlignment="1">
      <alignment horizontal="right" vertical="center" shrinkToFit="1"/>
    </xf>
    <xf numFmtId="176" fontId="34" fillId="0" borderId="106" xfId="10" applyNumberFormat="1" applyFont="1" applyBorder="1" applyAlignment="1">
      <alignment horizontal="right" vertical="center" shrinkToFit="1"/>
    </xf>
    <xf numFmtId="179" fontId="79" fillId="0" borderId="25" xfId="145" applyNumberFormat="1" applyFont="1" applyBorder="1">
      <alignment vertical="center"/>
    </xf>
    <xf numFmtId="179" fontId="79" fillId="0" borderId="3" xfId="146" applyNumberFormat="1" applyFont="1" applyBorder="1">
      <alignment vertical="center"/>
    </xf>
    <xf numFmtId="179" fontId="79" fillId="0" borderId="13" xfId="146" applyNumberFormat="1" applyFont="1" applyBorder="1">
      <alignment vertical="center"/>
    </xf>
    <xf numFmtId="179" fontId="79" fillId="0" borderId="116" xfId="145" applyNumberFormat="1" applyFont="1" applyBorder="1">
      <alignment vertical="center"/>
    </xf>
    <xf numFmtId="179" fontId="79" fillId="0" borderId="41" xfId="146" applyNumberFormat="1" applyFont="1" applyBorder="1">
      <alignment vertical="center"/>
    </xf>
    <xf numFmtId="179" fontId="79" fillId="0" borderId="42" xfId="146" applyNumberFormat="1" applyFont="1" applyBorder="1">
      <alignment vertical="center"/>
    </xf>
    <xf numFmtId="179" fontId="79" fillId="0" borderId="18" xfId="146" applyNumberFormat="1" applyFont="1" applyBorder="1">
      <alignment vertical="center"/>
    </xf>
    <xf numFmtId="179" fontId="79" fillId="0" borderId="19" xfId="146" applyNumberFormat="1" applyFont="1" applyBorder="1">
      <alignment vertical="center"/>
    </xf>
    <xf numFmtId="0" fontId="68" fillId="0" borderId="17" xfId="0" applyFont="1" applyBorder="1" applyAlignment="1">
      <alignment horizontal="center" vertical="center" wrapText="1"/>
    </xf>
    <xf numFmtId="0" fontId="68" fillId="0" borderId="18" xfId="0" applyFont="1" applyBorder="1" applyAlignment="1">
      <alignment horizontal="center" vertical="center" wrapText="1"/>
    </xf>
    <xf numFmtId="0" fontId="37" fillId="0" borderId="29" xfId="147" applyFont="1" applyBorder="1" applyAlignment="1">
      <alignment horizontal="center" vertical="center" wrapText="1"/>
    </xf>
    <xf numFmtId="0" fontId="37" fillId="0" borderId="18" xfId="147" applyFont="1" applyBorder="1" applyAlignment="1">
      <alignment horizontal="center" vertical="center" wrapText="1"/>
    </xf>
    <xf numFmtId="0" fontId="37" fillId="0" borderId="17" xfId="147" applyFont="1" applyBorder="1" applyAlignment="1">
      <alignment horizontal="center" vertical="center" wrapText="1"/>
    </xf>
    <xf numFmtId="38" fontId="37" fillId="33" borderId="52" xfId="148" applyFont="1" applyFill="1" applyBorder="1" applyAlignment="1" applyProtection="1">
      <alignment horizontal="right" vertical="center"/>
      <protection locked="0"/>
    </xf>
    <xf numFmtId="38" fontId="37" fillId="33" borderId="47" xfId="148" applyFont="1" applyFill="1" applyBorder="1" applyAlignment="1" applyProtection="1">
      <alignment horizontal="right" vertical="center"/>
      <protection locked="0"/>
    </xf>
    <xf numFmtId="38" fontId="37" fillId="2" borderId="12" xfId="148" applyFont="1" applyFill="1" applyBorder="1" applyAlignment="1" applyProtection="1">
      <alignment horizontal="right" vertical="center"/>
      <protection locked="0"/>
    </xf>
    <xf numFmtId="38" fontId="37" fillId="33" borderId="12" xfId="148" applyFont="1" applyFill="1" applyBorder="1" applyAlignment="1" applyProtection="1">
      <alignment horizontal="right" vertical="center"/>
      <protection locked="0"/>
    </xf>
    <xf numFmtId="38" fontId="37" fillId="2" borderId="14" xfId="148" applyFont="1" applyFill="1" applyBorder="1" applyAlignment="1" applyProtection="1">
      <alignment horizontal="right" vertical="center"/>
      <protection locked="0"/>
    </xf>
    <xf numFmtId="38" fontId="37" fillId="2" borderId="49" xfId="148" applyFont="1" applyFill="1" applyBorder="1" applyAlignment="1" applyProtection="1">
      <alignment horizontal="right" vertical="center"/>
      <protection locked="0"/>
    </xf>
    <xf numFmtId="38" fontId="37" fillId="33" borderId="10" xfId="148" applyFont="1" applyFill="1" applyBorder="1" applyAlignment="1" applyProtection="1">
      <alignment horizontal="right" vertical="center"/>
      <protection locked="0"/>
    </xf>
    <xf numFmtId="38" fontId="37" fillId="33" borderId="4" xfId="148" applyFont="1" applyFill="1" applyBorder="1" applyAlignment="1" applyProtection="1">
      <alignment horizontal="right" vertical="center"/>
      <protection locked="0"/>
    </xf>
    <xf numFmtId="38" fontId="37" fillId="2" borderId="138" xfId="148" applyFont="1" applyFill="1" applyBorder="1" applyAlignment="1">
      <alignment horizontal="right" vertical="center"/>
    </xf>
    <xf numFmtId="0" fontId="37" fillId="0" borderId="156" xfId="147" applyFont="1" applyBorder="1" applyAlignment="1">
      <alignment horizontal="center" vertical="center"/>
    </xf>
    <xf numFmtId="179" fontId="37" fillId="0" borderId="106" xfId="0" applyNumberFormat="1" applyFont="1" applyBorder="1" applyAlignment="1" applyProtection="1">
      <alignment horizontal="right" vertical="center"/>
      <protection locked="0"/>
    </xf>
    <xf numFmtId="0" fontId="21" fillId="0" borderId="17" xfId="4" applyFont="1" applyBorder="1" applyAlignment="1">
      <alignment horizontal="center" vertical="center" wrapText="1"/>
    </xf>
    <xf numFmtId="0" fontId="21" fillId="0" borderId="31" xfId="4" applyFont="1" applyBorder="1" applyAlignment="1">
      <alignment horizontal="center" vertical="center" wrapText="1"/>
    </xf>
    <xf numFmtId="38" fontId="60" fillId="0" borderId="49" xfId="143" applyNumberFormat="1" applyFont="1" applyBorder="1" applyAlignment="1">
      <alignment horizontal="center" vertical="center"/>
    </xf>
    <xf numFmtId="38" fontId="60" fillId="0" borderId="49" xfId="143" applyNumberFormat="1" applyFont="1" applyBorder="1" applyAlignment="1">
      <alignment horizontal="center" vertical="center" wrapText="1"/>
    </xf>
    <xf numFmtId="38" fontId="60" fillId="0" borderId="84" xfId="143" applyNumberFormat="1" applyFont="1" applyBorder="1" applyAlignment="1">
      <alignment horizontal="center" vertical="center" wrapText="1"/>
    </xf>
    <xf numFmtId="38" fontId="60" fillId="0" borderId="52" xfId="148" applyFont="1" applyBorder="1">
      <alignment vertical="center"/>
    </xf>
    <xf numFmtId="38" fontId="60" fillId="0" borderId="21" xfId="148" applyFont="1" applyBorder="1">
      <alignment vertical="center"/>
    </xf>
    <xf numFmtId="38" fontId="60" fillId="0" borderId="22" xfId="148" applyFont="1" applyBorder="1">
      <alignment vertical="center"/>
    </xf>
    <xf numFmtId="38" fontId="60" fillId="0" borderId="20" xfId="148" applyFont="1" applyBorder="1">
      <alignment vertical="center"/>
    </xf>
    <xf numFmtId="38" fontId="60" fillId="0" borderId="23" xfId="148" applyFont="1" applyBorder="1">
      <alignment vertical="center"/>
    </xf>
    <xf numFmtId="38" fontId="34" fillId="0" borderId="51" xfId="2" applyNumberFormat="1" applyFont="1" applyBorder="1" applyAlignment="1">
      <alignment horizontal="center" vertical="center"/>
    </xf>
    <xf numFmtId="38" fontId="34" fillId="0" borderId="39" xfId="9" applyFont="1" applyBorder="1" applyAlignment="1">
      <alignment horizontal="right" vertical="center"/>
    </xf>
    <xf numFmtId="176" fontId="34" fillId="0" borderId="41" xfId="10" applyNumberFormat="1" applyFont="1" applyBorder="1" applyAlignment="1">
      <alignment horizontal="right" vertical="center" shrinkToFit="1"/>
    </xf>
    <xf numFmtId="38" fontId="34" fillId="0" borderId="41" xfId="9" applyFont="1" applyBorder="1" applyAlignment="1">
      <alignment horizontal="right" vertical="center"/>
    </xf>
    <xf numFmtId="176" fontId="34" fillId="0" borderId="42" xfId="10" applyNumberFormat="1" applyFont="1" applyBorder="1" applyAlignment="1">
      <alignment horizontal="right" vertical="center" shrinkToFit="1"/>
    </xf>
    <xf numFmtId="38" fontId="34" fillId="0" borderId="76" xfId="2" applyNumberFormat="1" applyFont="1" applyBorder="1" applyAlignment="1">
      <alignment horizontal="center" vertical="center"/>
    </xf>
    <xf numFmtId="38" fontId="34" fillId="0" borderId="138" xfId="9" applyFont="1" applyBorder="1" applyAlignment="1">
      <alignment horizontal="right" vertical="center"/>
    </xf>
    <xf numFmtId="38" fontId="34" fillId="0" borderId="108" xfId="9" applyFont="1" applyBorder="1" applyAlignment="1">
      <alignment horizontal="right" vertical="center"/>
    </xf>
    <xf numFmtId="38" fontId="34" fillId="0" borderId="34" xfId="2" applyNumberFormat="1" applyFont="1" applyBorder="1" applyAlignment="1">
      <alignment horizontal="center" vertical="center"/>
    </xf>
    <xf numFmtId="38" fontId="34" fillId="0" borderId="30" xfId="9" applyFont="1" applyBorder="1" applyAlignment="1">
      <alignment horizontal="right" vertical="center"/>
    </xf>
    <xf numFmtId="176" fontId="34" fillId="0" borderId="21" xfId="10" applyNumberFormat="1" applyFont="1" applyBorder="1" applyAlignment="1">
      <alignment horizontal="right" vertical="center" shrinkToFit="1"/>
    </xf>
    <xf numFmtId="38" fontId="34" fillId="0" borderId="21" xfId="9" applyFont="1" applyBorder="1" applyAlignment="1">
      <alignment horizontal="right" vertical="center"/>
    </xf>
    <xf numFmtId="176" fontId="34" fillId="0" borderId="23" xfId="10" applyNumberFormat="1" applyFont="1" applyBorder="1" applyAlignment="1">
      <alignment horizontal="right" vertical="center" shrinkToFit="1"/>
    </xf>
    <xf numFmtId="0" fontId="21" fillId="0" borderId="140" xfId="4" applyFont="1" applyBorder="1" applyAlignment="1">
      <alignment vertical="center"/>
    </xf>
    <xf numFmtId="0" fontId="21" fillId="0" borderId="43" xfId="4" applyFont="1" applyBorder="1" applyAlignment="1">
      <alignment horizontal="center" vertical="center" wrapText="1"/>
    </xf>
    <xf numFmtId="0" fontId="67" fillId="0" borderId="0" xfId="143" applyFont="1"/>
    <xf numFmtId="0" fontId="39" fillId="45" borderId="0" xfId="7" applyFont="1" applyFill="1">
      <alignment vertical="center"/>
    </xf>
    <xf numFmtId="0" fontId="33" fillId="45" borderId="0" xfId="7" applyFont="1" applyFill="1">
      <alignment vertical="center"/>
    </xf>
    <xf numFmtId="0" fontId="23" fillId="45" borderId="0" xfId="6" applyFill="1"/>
    <xf numFmtId="0" fontId="39" fillId="45" borderId="0" xfId="6" applyFont="1" applyFill="1"/>
    <xf numFmtId="201" fontId="126" fillId="45" borderId="71" xfId="2" applyNumberFormat="1" applyFont="1" applyFill="1" applyBorder="1" applyAlignment="1" applyProtection="1">
      <alignment horizontal="right" vertical="center"/>
      <protection locked="0"/>
    </xf>
    <xf numFmtId="201" fontId="126" fillId="45" borderId="3" xfId="2" applyNumberFormat="1" applyFont="1" applyFill="1" applyBorder="1" applyAlignment="1">
      <alignment horizontal="right" vertical="center"/>
    </xf>
    <xf numFmtId="201" fontId="126" fillId="45" borderId="83" xfId="2" applyNumberFormat="1" applyFont="1" applyFill="1" applyBorder="1" applyAlignment="1" applyProtection="1">
      <alignment horizontal="right" vertical="center"/>
      <protection locked="0"/>
    </xf>
    <xf numFmtId="201" fontId="36" fillId="45" borderId="6" xfId="2" applyNumberFormat="1" applyFont="1" applyFill="1" applyBorder="1" applyAlignment="1" applyProtection="1">
      <alignment horizontal="right" vertical="center"/>
      <protection locked="0"/>
    </xf>
    <xf numFmtId="201" fontId="36" fillId="45" borderId="3" xfId="2" applyNumberFormat="1" applyFont="1" applyFill="1" applyBorder="1" applyAlignment="1" applyProtection="1">
      <alignment horizontal="right" vertical="center"/>
      <protection locked="0"/>
    </xf>
    <xf numFmtId="201" fontId="36" fillId="45" borderId="5" xfId="2" applyNumberFormat="1" applyFont="1" applyFill="1" applyBorder="1" applyAlignment="1" applyProtection="1">
      <alignment horizontal="right" vertical="center"/>
      <protection locked="0"/>
    </xf>
    <xf numFmtId="201" fontId="36" fillId="45" borderId="3" xfId="2" applyNumberFormat="1" applyFont="1" applyFill="1" applyBorder="1" applyAlignment="1">
      <alignment horizontal="right" vertical="center"/>
    </xf>
    <xf numFmtId="201" fontId="36" fillId="45" borderId="97" xfId="2" applyNumberFormat="1" applyFont="1" applyFill="1" applyBorder="1" applyAlignment="1" applyProtection="1">
      <alignment horizontal="right" vertical="center"/>
      <protection locked="0"/>
    </xf>
    <xf numFmtId="201" fontId="36" fillId="45" borderId="98" xfId="2" applyNumberFormat="1" applyFont="1" applyFill="1" applyBorder="1" applyAlignment="1" applyProtection="1">
      <alignment horizontal="right" vertical="center"/>
      <protection locked="0"/>
    </xf>
    <xf numFmtId="201" fontId="126" fillId="45" borderId="6" xfId="2" applyNumberFormat="1" applyFont="1" applyFill="1" applyBorder="1" applyAlignment="1" applyProtection="1">
      <alignment horizontal="right" vertical="center"/>
      <protection locked="0"/>
    </xf>
    <xf numFmtId="201" fontId="126" fillId="45" borderId="3" xfId="2" applyNumberFormat="1" applyFont="1" applyFill="1" applyBorder="1" applyAlignment="1" applyProtection="1">
      <alignment horizontal="right" vertical="center"/>
      <protection locked="0"/>
    </xf>
    <xf numFmtId="201" fontId="126" fillId="45" borderId="46" xfId="2" applyNumberFormat="1" applyFont="1" applyFill="1" applyBorder="1" applyAlignment="1" applyProtection="1">
      <alignment horizontal="right" vertical="center"/>
      <protection locked="0"/>
    </xf>
    <xf numFmtId="201" fontId="126" fillId="45" borderId="97" xfId="2" applyNumberFormat="1" applyFont="1" applyFill="1" applyBorder="1" applyAlignment="1" applyProtection="1">
      <alignment horizontal="right" vertical="center"/>
      <protection locked="0"/>
    </xf>
    <xf numFmtId="201" fontId="126" fillId="45" borderId="5" xfId="2" applyNumberFormat="1" applyFont="1" applyFill="1" applyBorder="1" applyAlignment="1" applyProtection="1">
      <alignment horizontal="right" vertical="center"/>
      <protection locked="0"/>
    </xf>
    <xf numFmtId="201" fontId="36" fillId="45" borderId="72" xfId="2" applyNumberFormat="1" applyFont="1" applyFill="1" applyBorder="1" applyAlignment="1" applyProtection="1">
      <alignment horizontal="right" vertical="center"/>
      <protection locked="0"/>
    </xf>
    <xf numFmtId="201" fontId="36" fillId="45" borderId="49" xfId="2" applyNumberFormat="1" applyFont="1" applyFill="1" applyBorder="1" applyAlignment="1" applyProtection="1">
      <alignment horizontal="right" vertical="center"/>
      <protection locked="0"/>
    </xf>
    <xf numFmtId="201" fontId="36" fillId="45" borderId="84" xfId="2" applyNumberFormat="1" applyFont="1" applyFill="1" applyBorder="1" applyAlignment="1" applyProtection="1">
      <alignment horizontal="right" vertical="center"/>
      <protection locked="0"/>
    </xf>
    <xf numFmtId="201" fontId="36" fillId="45" borderId="49" xfId="2" applyNumberFormat="1" applyFont="1" applyFill="1" applyBorder="1" applyAlignment="1">
      <alignment horizontal="right" vertical="center"/>
    </xf>
    <xf numFmtId="201" fontId="36" fillId="45" borderId="72" xfId="2" applyNumberFormat="1" applyFont="1" applyFill="1" applyBorder="1" applyAlignment="1">
      <alignment horizontal="right" vertical="center"/>
    </xf>
    <xf numFmtId="201" fontId="36" fillId="45" borderId="3" xfId="2" applyNumberFormat="1" applyFont="1" applyFill="1" applyBorder="1" applyAlignment="1" applyProtection="1">
      <alignment horizontal="right" vertical="center" wrapText="1"/>
      <protection locked="0"/>
    </xf>
    <xf numFmtId="201" fontId="36" fillId="45" borderId="72" xfId="207" applyNumberFormat="1" applyFont="1" applyFill="1" applyBorder="1" applyAlignment="1" applyProtection="1">
      <alignment horizontal="right" vertical="center"/>
      <protection locked="0"/>
    </xf>
    <xf numFmtId="201" fontId="126" fillId="45" borderId="47" xfId="2" applyNumberFormat="1" applyFont="1" applyFill="1" applyBorder="1" applyAlignment="1" applyProtection="1">
      <alignment horizontal="right" vertical="center"/>
      <protection locked="0"/>
    </xf>
    <xf numFmtId="201" fontId="126" fillId="45" borderId="47" xfId="2" applyNumberFormat="1" applyFont="1" applyFill="1" applyBorder="1" applyAlignment="1">
      <alignment horizontal="right" vertical="center"/>
    </xf>
    <xf numFmtId="201" fontId="36" fillId="45" borderId="107" xfId="2" applyNumberFormat="1" applyFont="1" applyFill="1" applyBorder="1" applyAlignment="1" applyProtection="1">
      <alignment horizontal="right" vertical="center"/>
      <protection locked="0"/>
    </xf>
    <xf numFmtId="201" fontId="36" fillId="45" borderId="77" xfId="2" applyNumberFormat="1" applyFont="1" applyFill="1" applyBorder="1" applyAlignment="1" applyProtection="1">
      <alignment horizontal="right" vertical="center"/>
      <protection locked="0"/>
    </xf>
    <xf numFmtId="201" fontId="36" fillId="45" borderId="111" xfId="2" applyNumberFormat="1" applyFont="1" applyFill="1" applyBorder="1" applyAlignment="1" applyProtection="1">
      <alignment horizontal="right" vertical="center"/>
      <protection locked="0"/>
    </xf>
    <xf numFmtId="0" fontId="18" fillId="45" borderId="0" xfId="137" applyFill="1"/>
    <xf numFmtId="180" fontId="18" fillId="45" borderId="0" xfId="137" applyNumberFormat="1" applyFill="1"/>
    <xf numFmtId="181" fontId="18" fillId="45" borderId="0" xfId="137" applyNumberFormat="1" applyFill="1"/>
    <xf numFmtId="0" fontId="51" fillId="45" borderId="0" xfId="137" applyFont="1" applyFill="1"/>
    <xf numFmtId="0" fontId="67" fillId="45" borderId="0" xfId="138" applyFont="1" applyFill="1">
      <alignment vertical="center"/>
    </xf>
    <xf numFmtId="38" fontId="29" fillId="0" borderId="0" xfId="9" applyFont="1" applyFill="1" applyAlignment="1">
      <alignment horizontal="center" vertical="distributed"/>
    </xf>
    <xf numFmtId="38" fontId="37" fillId="2" borderId="0" xfId="148" applyFont="1" applyFill="1" applyBorder="1" applyAlignment="1">
      <alignment horizontal="right" vertical="center"/>
    </xf>
    <xf numFmtId="179" fontId="37" fillId="2" borderId="0" xfId="149" applyNumberFormat="1" applyFont="1" applyFill="1" applyBorder="1" applyAlignment="1">
      <alignment horizontal="right" vertical="center"/>
    </xf>
    <xf numFmtId="177" fontId="60" fillId="0" borderId="14" xfId="148" applyNumberFormat="1" applyFont="1" applyBorder="1">
      <alignment vertical="center"/>
    </xf>
    <xf numFmtId="177" fontId="60" fillId="0" borderId="4" xfId="148" applyNumberFormat="1" applyFont="1" applyBorder="1">
      <alignment vertical="center"/>
    </xf>
    <xf numFmtId="177" fontId="60" fillId="0" borderId="38" xfId="148" applyNumberFormat="1" applyFont="1" applyBorder="1">
      <alignment vertical="center"/>
    </xf>
    <xf numFmtId="177" fontId="60" fillId="0" borderId="25" xfId="148" applyNumberFormat="1" applyFont="1" applyBorder="1">
      <alignment vertical="center"/>
    </xf>
    <xf numFmtId="177" fontId="60" fillId="0" borderId="3" xfId="148" applyNumberFormat="1" applyFont="1" applyBorder="1">
      <alignment vertical="center"/>
    </xf>
    <xf numFmtId="177" fontId="60" fillId="0" borderId="13" xfId="148" applyNumberFormat="1" applyFont="1" applyBorder="1">
      <alignment vertical="center"/>
    </xf>
    <xf numFmtId="0" fontId="130" fillId="0" borderId="0" xfId="0" applyFont="1" applyAlignment="1">
      <alignment vertical="center"/>
    </xf>
    <xf numFmtId="0" fontId="30" fillId="0" borderId="0" xfId="143" applyFont="1"/>
    <xf numFmtId="0" fontId="21" fillId="0" borderId="8" xfId="4" applyFont="1" applyBorder="1" applyAlignment="1">
      <alignment vertical="center"/>
    </xf>
    <xf numFmtId="180" fontId="37" fillId="0" borderId="0" xfId="0" applyNumberFormat="1" applyFont="1" applyAlignment="1" applyProtection="1">
      <alignment horizontal="right" vertical="center"/>
      <protection locked="0"/>
    </xf>
    <xf numFmtId="179" fontId="37" fillId="0" borderId="0" xfId="0" applyNumberFormat="1" applyFont="1" applyAlignment="1" applyProtection="1">
      <alignment horizontal="right" vertical="center"/>
      <protection locked="0"/>
    </xf>
    <xf numFmtId="3" fontId="67" fillId="0" borderId="17" xfId="138" applyNumberFormat="1" applyFont="1" applyBorder="1" applyAlignment="1">
      <alignment horizontal="center" vertical="center" shrinkToFit="1"/>
    </xf>
    <xf numFmtId="3" fontId="67" fillId="30" borderId="18" xfId="138" applyNumberFormat="1" applyFont="1" applyFill="1" applyBorder="1" applyAlignment="1">
      <alignment horizontal="center" vertical="center"/>
    </xf>
    <xf numFmtId="3" fontId="67" fillId="30" borderId="18" xfId="138" applyNumberFormat="1" applyFont="1" applyFill="1" applyBorder="1" applyAlignment="1">
      <alignment vertical="center" shrinkToFit="1"/>
    </xf>
    <xf numFmtId="3" fontId="67" fillId="30" borderId="19" xfId="138" applyNumberFormat="1" applyFont="1" applyFill="1" applyBorder="1" applyAlignment="1">
      <alignment horizontal="center" vertical="center"/>
    </xf>
    <xf numFmtId="3" fontId="67" fillId="30" borderId="135" xfId="138" applyNumberFormat="1" applyFont="1" applyFill="1" applyBorder="1" applyAlignment="1">
      <alignment horizontal="center" vertical="center"/>
    </xf>
    <xf numFmtId="182" fontId="18" fillId="30" borderId="139" xfId="138" applyNumberFormat="1" applyFont="1" applyFill="1" applyBorder="1">
      <alignment vertical="center"/>
    </xf>
    <xf numFmtId="182" fontId="18" fillId="30" borderId="18" xfId="138" applyNumberFormat="1" applyFont="1" applyFill="1" applyBorder="1" applyProtection="1">
      <alignment vertical="center"/>
      <protection locked="0"/>
    </xf>
    <xf numFmtId="182" fontId="18" fillId="30" borderId="18" xfId="138" applyNumberFormat="1" applyFont="1" applyFill="1" applyBorder="1">
      <alignment vertical="center"/>
    </xf>
    <xf numFmtId="182" fontId="18" fillId="30" borderId="159" xfId="138" applyNumberFormat="1" applyFont="1" applyFill="1" applyBorder="1" applyProtection="1">
      <alignment vertical="center"/>
      <protection locked="0"/>
    </xf>
    <xf numFmtId="182" fontId="18" fillId="29" borderId="18" xfId="138" applyNumberFormat="1" applyFont="1" applyFill="1" applyBorder="1">
      <alignment vertical="center"/>
    </xf>
    <xf numFmtId="182" fontId="18" fillId="30" borderId="139" xfId="138" applyNumberFormat="1" applyFont="1" applyFill="1" applyBorder="1" applyProtection="1">
      <alignment vertical="center"/>
      <protection locked="0"/>
    </xf>
    <xf numFmtId="0" fontId="30" fillId="0" borderId="9" xfId="138" applyFont="1" applyBorder="1" applyAlignment="1">
      <alignment horizontal="centerContinuous" vertical="center"/>
    </xf>
    <xf numFmtId="182" fontId="18" fillId="30" borderId="153" xfId="138" applyNumberFormat="1" applyFont="1" applyFill="1" applyBorder="1">
      <alignment vertical="center"/>
    </xf>
    <xf numFmtId="182" fontId="18" fillId="2" borderId="13" xfId="139" applyNumberFormat="1" applyFont="1" applyFill="1" applyBorder="1">
      <alignment vertical="center"/>
    </xf>
    <xf numFmtId="182" fontId="18" fillId="30" borderId="13" xfId="138" applyNumberFormat="1" applyFont="1" applyFill="1" applyBorder="1">
      <alignment vertical="center"/>
    </xf>
    <xf numFmtId="182" fontId="18" fillId="2" borderId="13" xfId="138" applyNumberFormat="1" applyFont="1" applyFill="1" applyBorder="1">
      <alignment vertical="center"/>
    </xf>
    <xf numFmtId="182" fontId="18" fillId="2" borderId="50" xfId="138" applyNumberFormat="1" applyFont="1" applyFill="1" applyBorder="1">
      <alignment vertical="center"/>
    </xf>
    <xf numFmtId="182" fontId="18" fillId="30" borderId="19" xfId="138" applyNumberFormat="1" applyFont="1" applyFill="1" applyBorder="1">
      <alignment vertical="center"/>
    </xf>
    <xf numFmtId="38" fontId="18" fillId="30" borderId="139" xfId="5" applyFont="1" applyFill="1" applyBorder="1">
      <alignment vertical="center"/>
    </xf>
    <xf numFmtId="38" fontId="18" fillId="30" borderId="18" xfId="5" applyFont="1" applyFill="1" applyBorder="1" applyProtection="1">
      <alignment vertical="center"/>
      <protection locked="0"/>
    </xf>
    <xf numFmtId="38" fontId="18" fillId="30" borderId="18" xfId="5" applyFont="1" applyFill="1" applyBorder="1">
      <alignment vertical="center"/>
    </xf>
    <xf numFmtId="38" fontId="18" fillId="30" borderId="159" xfId="5" applyFont="1" applyFill="1" applyBorder="1" applyProtection="1">
      <alignment vertical="center"/>
      <protection locked="0"/>
    </xf>
    <xf numFmtId="38" fontId="18" fillId="29" borderId="18" xfId="5" applyFont="1" applyFill="1" applyBorder="1">
      <alignment vertical="center"/>
    </xf>
    <xf numFmtId="38" fontId="18" fillId="30" borderId="139" xfId="5" applyFont="1" applyFill="1" applyBorder="1" applyProtection="1">
      <alignment vertical="center"/>
      <protection locked="0"/>
    </xf>
    <xf numFmtId="180" fontId="37" fillId="35" borderId="16" xfId="0" applyNumberFormat="1" applyFont="1" applyFill="1" applyBorder="1" applyAlignment="1" applyProtection="1">
      <alignment horizontal="right" vertical="center"/>
      <protection locked="0"/>
    </xf>
    <xf numFmtId="180" fontId="37" fillId="35" borderId="3" xfId="0" applyNumberFormat="1" applyFont="1" applyFill="1" applyBorder="1" applyAlignment="1" applyProtection="1">
      <alignment horizontal="right" vertical="center"/>
      <protection locked="0"/>
    </xf>
    <xf numFmtId="179" fontId="37" fillId="35" borderId="6" xfId="0" applyNumberFormat="1" applyFont="1" applyFill="1" applyBorder="1" applyAlignment="1" applyProtection="1">
      <alignment horizontal="right" vertical="center"/>
      <protection locked="0"/>
    </xf>
    <xf numFmtId="180" fontId="37" fillId="35" borderId="5" xfId="0" applyNumberFormat="1" applyFont="1" applyFill="1" applyBorder="1" applyAlignment="1" applyProtection="1">
      <alignment horizontal="right" vertical="center"/>
      <protection locked="0"/>
    </xf>
    <xf numFmtId="179" fontId="37" fillId="35" borderId="13" xfId="0" applyNumberFormat="1" applyFont="1" applyFill="1" applyBorder="1" applyAlignment="1" applyProtection="1">
      <alignment horizontal="right" vertical="center"/>
      <protection locked="0"/>
    </xf>
    <xf numFmtId="191" fontId="60" fillId="0" borderId="14" xfId="148" applyNumberFormat="1" applyFont="1" applyBorder="1">
      <alignment vertical="center"/>
    </xf>
    <xf numFmtId="191" fontId="60" fillId="0" borderId="3" xfId="148" applyNumberFormat="1" applyFont="1" applyBorder="1">
      <alignment vertical="center"/>
    </xf>
    <xf numFmtId="191" fontId="60" fillId="0" borderId="5" xfId="148" applyNumberFormat="1" applyFont="1" applyBorder="1">
      <alignment vertical="center"/>
    </xf>
    <xf numFmtId="191" fontId="60" fillId="0" borderId="25" xfId="148" applyNumberFormat="1" applyFont="1" applyBorder="1">
      <alignment vertical="center"/>
    </xf>
    <xf numFmtId="191" fontId="60" fillId="0" borderId="4" xfId="148" applyNumberFormat="1" applyFont="1" applyBorder="1">
      <alignment vertical="center"/>
    </xf>
    <xf numFmtId="191" fontId="60" fillId="0" borderId="13" xfId="148" applyNumberFormat="1" applyFont="1" applyBorder="1">
      <alignment vertical="center"/>
    </xf>
    <xf numFmtId="38" fontId="131" fillId="0" borderId="3" xfId="9" applyFont="1" applyFill="1" applyBorder="1"/>
    <xf numFmtId="38" fontId="131" fillId="0" borderId="12" xfId="9" applyFont="1" applyFill="1" applyBorder="1"/>
    <xf numFmtId="186" fontId="78" fillId="39" borderId="0" xfId="143" applyNumberFormat="1" applyFont="1" applyFill="1"/>
    <xf numFmtId="186" fontId="125" fillId="39" borderId="0" xfId="143" applyNumberFormat="1" applyFont="1" applyFill="1"/>
    <xf numFmtId="186" fontId="125" fillId="39" borderId="49" xfId="143" applyNumberFormat="1" applyFont="1" applyFill="1" applyBorder="1" applyAlignment="1">
      <alignment horizontal="center" vertical="center" wrapText="1"/>
    </xf>
    <xf numFmtId="186" fontId="125" fillId="39" borderId="114" xfId="143" applyNumberFormat="1" applyFont="1" applyFill="1" applyBorder="1" applyAlignment="1">
      <alignment horizontal="center" vertical="center"/>
    </xf>
    <xf numFmtId="186" fontId="125" fillId="39" borderId="44" xfId="143" applyNumberFormat="1" applyFont="1" applyFill="1" applyBorder="1" applyAlignment="1">
      <alignment horizontal="center" vertical="center"/>
    </xf>
    <xf numFmtId="186" fontId="125" fillId="39" borderId="45" xfId="143" applyNumberFormat="1" applyFont="1" applyFill="1" applyBorder="1" applyAlignment="1">
      <alignment horizontal="center" vertical="center"/>
    </xf>
    <xf numFmtId="186" fontId="125" fillId="39" borderId="81" xfId="143" applyNumberFormat="1" applyFont="1" applyFill="1" applyBorder="1" applyAlignment="1">
      <alignment horizontal="distributed" vertical="center"/>
    </xf>
    <xf numFmtId="38" fontId="125" fillId="39" borderId="115" xfId="145" applyFont="1" applyFill="1" applyBorder="1">
      <alignment vertical="center"/>
    </xf>
    <xf numFmtId="38" fontId="125" fillId="39" borderId="4" xfId="145" applyFont="1" applyFill="1" applyBorder="1">
      <alignment vertical="center"/>
    </xf>
    <xf numFmtId="38" fontId="125" fillId="39" borderId="11" xfId="145" applyFont="1" applyFill="1" applyBorder="1">
      <alignment vertical="center"/>
    </xf>
    <xf numFmtId="198" fontId="125" fillId="39" borderId="25" xfId="145" applyNumberFormat="1" applyFont="1" applyFill="1" applyBorder="1">
      <alignment vertical="center"/>
    </xf>
    <xf numFmtId="198" fontId="125" fillId="39" borderId="3" xfId="145" applyNumberFormat="1" applyFont="1" applyFill="1" applyBorder="1">
      <alignment vertical="center"/>
    </xf>
    <xf numFmtId="198" fontId="125" fillId="39" borderId="13" xfId="145" applyNumberFormat="1" applyFont="1" applyFill="1" applyBorder="1">
      <alignment vertical="center"/>
    </xf>
    <xf numFmtId="186" fontId="125" fillId="39" borderId="16" xfId="143" applyNumberFormat="1" applyFont="1" applyFill="1" applyBorder="1" applyAlignment="1">
      <alignment horizontal="center" vertical="center"/>
    </xf>
    <xf numFmtId="38" fontId="125" fillId="39" borderId="25" xfId="145" applyFont="1" applyFill="1" applyBorder="1">
      <alignment vertical="center"/>
    </xf>
    <xf numFmtId="9" fontId="125" fillId="39" borderId="3" xfId="146" applyFont="1" applyFill="1" applyBorder="1">
      <alignment vertical="center"/>
    </xf>
    <xf numFmtId="199" fontId="125" fillId="39" borderId="25" xfId="145" applyNumberFormat="1" applyFont="1" applyFill="1" applyBorder="1">
      <alignment vertical="center"/>
    </xf>
    <xf numFmtId="199" fontId="125" fillId="39" borderId="3" xfId="146" applyNumberFormat="1" applyFont="1" applyFill="1" applyBorder="1">
      <alignment vertical="center"/>
    </xf>
    <xf numFmtId="199" fontId="125" fillId="39" borderId="13" xfId="146" applyNumberFormat="1" applyFont="1" applyFill="1" applyBorder="1">
      <alignment vertical="center"/>
    </xf>
    <xf numFmtId="186" fontId="125" fillId="39" borderId="16" xfId="143" applyNumberFormat="1" applyFont="1" applyFill="1" applyBorder="1" applyAlignment="1">
      <alignment horizontal="distributed" vertical="center"/>
    </xf>
    <xf numFmtId="38" fontId="125" fillId="39" borderId="3" xfId="145" applyFont="1" applyFill="1" applyBorder="1">
      <alignment vertical="center"/>
    </xf>
    <xf numFmtId="38" fontId="125" fillId="39" borderId="13" xfId="145" applyFont="1" applyFill="1" applyBorder="1">
      <alignment vertical="center"/>
    </xf>
    <xf numFmtId="186" fontId="125" fillId="39" borderId="16" xfId="143" applyNumberFormat="1" applyFont="1" applyFill="1" applyBorder="1" applyAlignment="1">
      <alignment horizontal="distributed" vertical="center" wrapText="1"/>
    </xf>
    <xf numFmtId="186" fontId="125" fillId="39" borderId="51" xfId="143" applyNumberFormat="1" applyFont="1" applyFill="1" applyBorder="1" applyAlignment="1">
      <alignment horizontal="center" vertical="center"/>
    </xf>
    <xf numFmtId="38" fontId="125" fillId="39" borderId="116" xfId="145" applyFont="1" applyFill="1" applyBorder="1">
      <alignment vertical="center"/>
    </xf>
    <xf numFmtId="9" fontId="125" fillId="39" borderId="41" xfId="146" applyFont="1" applyFill="1" applyBorder="1">
      <alignment vertical="center"/>
    </xf>
    <xf numFmtId="9" fontId="125" fillId="39" borderId="42" xfId="146" applyFont="1" applyFill="1" applyBorder="1">
      <alignment vertical="center"/>
    </xf>
    <xf numFmtId="186" fontId="125" fillId="39" borderId="117" xfId="143" applyNumberFormat="1" applyFont="1" applyFill="1" applyBorder="1" applyAlignment="1">
      <alignment horizontal="center" vertical="center"/>
    </xf>
    <xf numFmtId="179" fontId="125" fillId="39" borderId="29" xfId="146" applyNumberFormat="1" applyFont="1" applyFill="1" applyBorder="1">
      <alignment vertical="center"/>
    </xf>
    <xf numFmtId="9" fontId="125" fillId="39" borderId="18" xfId="146" applyFont="1" applyFill="1" applyBorder="1">
      <alignment vertical="center"/>
    </xf>
    <xf numFmtId="9" fontId="125" fillId="39" borderId="19" xfId="146" applyFont="1" applyFill="1" applyBorder="1">
      <alignment vertical="center"/>
    </xf>
    <xf numFmtId="186" fontId="78" fillId="39" borderId="0" xfId="143" applyNumberFormat="1" applyFont="1" applyFill="1" applyAlignment="1">
      <alignment vertical="center"/>
    </xf>
    <xf numFmtId="186" fontId="104" fillId="39" borderId="0" xfId="143" applyNumberFormat="1" applyFont="1" applyFill="1"/>
    <xf numFmtId="186" fontId="37" fillId="39" borderId="0" xfId="143" applyNumberFormat="1" applyFont="1" applyFill="1"/>
    <xf numFmtId="186" fontId="104" fillId="39" borderId="0" xfId="143" applyNumberFormat="1" applyFont="1" applyFill="1" applyAlignment="1">
      <alignment vertical="top"/>
    </xf>
    <xf numFmtId="186" fontId="105" fillId="39" borderId="0" xfId="143" applyNumberFormat="1" applyFont="1" applyFill="1"/>
    <xf numFmtId="186" fontId="104" fillId="39" borderId="49" xfId="143" applyNumberFormat="1" applyFont="1" applyFill="1" applyBorder="1" applyAlignment="1">
      <alignment horizontal="center" vertical="center" wrapText="1"/>
    </xf>
    <xf numFmtId="186" fontId="104" fillId="39" borderId="114" xfId="143" applyNumberFormat="1" applyFont="1" applyFill="1" applyBorder="1" applyAlignment="1">
      <alignment horizontal="center" vertical="center"/>
    </xf>
    <xf numFmtId="186" fontId="104" fillId="39" borderId="44" xfId="143" applyNumberFormat="1" applyFont="1" applyFill="1" applyBorder="1" applyAlignment="1">
      <alignment horizontal="center" vertical="center"/>
    </xf>
    <xf numFmtId="186" fontId="104" fillId="39" borderId="45" xfId="143" applyNumberFormat="1" applyFont="1" applyFill="1" applyBorder="1" applyAlignment="1">
      <alignment horizontal="center" vertical="center"/>
    </xf>
    <xf numFmtId="186" fontId="104" fillId="39" borderId="81" xfId="143" applyNumberFormat="1" applyFont="1" applyFill="1" applyBorder="1" applyAlignment="1">
      <alignment horizontal="distributed" vertical="center"/>
    </xf>
    <xf numFmtId="38" fontId="104" fillId="39" borderId="115" xfId="145" applyFont="1" applyFill="1" applyBorder="1">
      <alignment vertical="center"/>
    </xf>
    <xf numFmtId="38" fontId="104" fillId="39" borderId="4" xfId="145" applyFont="1" applyFill="1" applyBorder="1">
      <alignment vertical="center"/>
    </xf>
    <xf numFmtId="38" fontId="104" fillId="39" borderId="11" xfId="145" applyFont="1" applyFill="1" applyBorder="1">
      <alignment vertical="center"/>
    </xf>
    <xf numFmtId="186" fontId="106" fillId="39" borderId="0" xfId="143" applyNumberFormat="1" applyFont="1" applyFill="1"/>
    <xf numFmtId="186" fontId="104" fillId="39" borderId="16" xfId="143" applyNumberFormat="1" applyFont="1" applyFill="1" applyBorder="1" applyAlignment="1">
      <alignment horizontal="center" vertical="center"/>
    </xf>
    <xf numFmtId="38" fontId="104" fillId="39" borderId="25" xfId="145" applyFont="1" applyFill="1" applyBorder="1">
      <alignment vertical="center"/>
    </xf>
    <xf numFmtId="9" fontId="104" fillId="39" borderId="3" xfId="146" applyFont="1" applyFill="1" applyBorder="1">
      <alignment vertical="center"/>
    </xf>
    <xf numFmtId="9" fontId="104" fillId="39" borderId="13" xfId="146" applyFont="1" applyFill="1" applyBorder="1">
      <alignment vertical="center"/>
    </xf>
    <xf numFmtId="186" fontId="104" fillId="39" borderId="16" xfId="143" applyNumberFormat="1" applyFont="1" applyFill="1" applyBorder="1" applyAlignment="1">
      <alignment horizontal="distributed" vertical="center"/>
    </xf>
    <xf numFmtId="38" fontId="104" fillId="39" borderId="3" xfId="145" applyFont="1" applyFill="1" applyBorder="1">
      <alignment vertical="center"/>
    </xf>
    <xf numFmtId="38" fontId="104" fillId="39" borderId="13" xfId="145" applyFont="1" applyFill="1" applyBorder="1">
      <alignment vertical="center"/>
    </xf>
    <xf numFmtId="186" fontId="104" fillId="39" borderId="16" xfId="143" applyNumberFormat="1" applyFont="1" applyFill="1" applyBorder="1" applyAlignment="1">
      <alignment horizontal="distributed" vertical="center" wrapText="1"/>
    </xf>
    <xf numFmtId="186" fontId="104" fillId="39" borderId="51" xfId="143" applyNumberFormat="1" applyFont="1" applyFill="1" applyBorder="1" applyAlignment="1">
      <alignment horizontal="center" vertical="center"/>
    </xf>
    <xf numFmtId="38" fontId="104" fillId="39" borderId="116" xfId="145" applyFont="1" applyFill="1" applyBorder="1">
      <alignment vertical="center"/>
    </xf>
    <xf numFmtId="9" fontId="104" fillId="39" borderId="41" xfId="146" applyFont="1" applyFill="1" applyBorder="1">
      <alignment vertical="center"/>
    </xf>
    <xf numFmtId="9" fontId="104" fillId="39" borderId="42" xfId="146" applyFont="1" applyFill="1" applyBorder="1">
      <alignment vertical="center"/>
    </xf>
    <xf numFmtId="186" fontId="104" fillId="39" borderId="117" xfId="143" applyNumberFormat="1" applyFont="1" applyFill="1" applyBorder="1" applyAlignment="1">
      <alignment horizontal="center" vertical="center"/>
    </xf>
    <xf numFmtId="179" fontId="104" fillId="39" borderId="29" xfId="146" applyNumberFormat="1" applyFont="1" applyFill="1" applyBorder="1">
      <alignment vertical="center"/>
    </xf>
    <xf numFmtId="9" fontId="104" fillId="39" borderId="18" xfId="146" applyFont="1" applyFill="1" applyBorder="1">
      <alignment vertical="center"/>
    </xf>
    <xf numFmtId="9" fontId="104" fillId="39" borderId="19" xfId="146" applyFont="1" applyFill="1" applyBorder="1">
      <alignment vertical="center"/>
    </xf>
    <xf numFmtId="0" fontId="21" fillId="0" borderId="80" xfId="4" applyFont="1" applyBorder="1" applyAlignment="1">
      <alignment vertical="center"/>
    </xf>
    <xf numFmtId="0" fontId="21" fillId="0" borderId="141" xfId="4" applyFont="1" applyBorder="1" applyAlignment="1">
      <alignment vertical="center"/>
    </xf>
    <xf numFmtId="0" fontId="37" fillId="39" borderId="0" xfId="147" applyFont="1" applyFill="1">
      <alignment vertical="center"/>
    </xf>
    <xf numFmtId="3" fontId="37" fillId="39" borderId="52" xfId="147" applyNumberFormat="1" applyFont="1" applyFill="1" applyBorder="1" applyAlignment="1">
      <alignment horizontal="center" vertical="center"/>
    </xf>
    <xf numFmtId="3" fontId="37" fillId="39" borderId="65" xfId="147" applyNumberFormat="1" applyFont="1" applyFill="1" applyBorder="1" applyAlignment="1">
      <alignment horizontal="center" vertical="center"/>
    </xf>
    <xf numFmtId="3" fontId="37" fillId="39" borderId="33" xfId="147" applyNumberFormat="1" applyFont="1" applyFill="1" applyBorder="1" applyAlignment="1">
      <alignment horizontal="center" vertical="center"/>
    </xf>
    <xf numFmtId="3" fontId="37" fillId="39" borderId="118" xfId="147" applyNumberFormat="1" applyFont="1" applyFill="1" applyBorder="1" applyAlignment="1">
      <alignment horizontal="center" vertical="center"/>
    </xf>
    <xf numFmtId="3" fontId="37" fillId="39" borderId="21" xfId="147" applyNumberFormat="1" applyFont="1" applyFill="1" applyBorder="1" applyAlignment="1">
      <alignment horizontal="centerContinuous" vertical="center"/>
    </xf>
    <xf numFmtId="3" fontId="37" fillId="39" borderId="35" xfId="147" applyNumberFormat="1" applyFont="1" applyFill="1" applyBorder="1" applyAlignment="1">
      <alignment horizontal="centerContinuous" vertical="center"/>
    </xf>
    <xf numFmtId="3" fontId="37" fillId="39" borderId="22" xfId="147" applyNumberFormat="1" applyFont="1" applyFill="1" applyBorder="1" applyAlignment="1">
      <alignment horizontal="centerContinuous" vertical="center"/>
    </xf>
    <xf numFmtId="3" fontId="37" fillId="39" borderId="119" xfId="147" applyNumberFormat="1" applyFont="1" applyFill="1" applyBorder="1" applyAlignment="1">
      <alignment horizontal="centerContinuous" vertical="center"/>
    </xf>
    <xf numFmtId="3" fontId="37" fillId="39" borderId="20" xfId="147" applyNumberFormat="1" applyFont="1" applyFill="1" applyBorder="1" applyAlignment="1">
      <alignment horizontal="centerContinuous" vertical="center"/>
    </xf>
    <xf numFmtId="3" fontId="37" fillId="39" borderId="23" xfId="147" applyNumberFormat="1" applyFont="1" applyFill="1" applyBorder="1" applyAlignment="1">
      <alignment horizontal="centerContinuous" vertical="center"/>
    </xf>
    <xf numFmtId="3" fontId="37" fillId="39" borderId="43" xfId="147" applyNumberFormat="1" applyFont="1" applyFill="1" applyBorder="1" applyAlignment="1">
      <alignment horizontal="center" vertical="center"/>
    </xf>
    <xf numFmtId="3" fontId="37" fillId="39" borderId="79" xfId="147" applyNumberFormat="1" applyFont="1" applyFill="1" applyBorder="1" applyAlignment="1">
      <alignment horizontal="center" vertical="center"/>
    </xf>
    <xf numFmtId="0" fontId="37" fillId="39" borderId="37" xfId="147" applyFont="1" applyFill="1" applyBorder="1">
      <alignment vertical="center"/>
    </xf>
    <xf numFmtId="3" fontId="37" fillId="39" borderId="45" xfId="147" applyNumberFormat="1" applyFont="1" applyFill="1" applyBorder="1" applyAlignment="1">
      <alignment horizontal="center" vertical="center"/>
    </xf>
    <xf numFmtId="0" fontId="37" fillId="39" borderId="37" xfId="147" applyFont="1" applyFill="1" applyBorder="1" applyAlignment="1">
      <alignment horizontal="center" vertical="center"/>
    </xf>
    <xf numFmtId="0" fontId="37" fillId="39" borderId="120" xfId="147" applyFont="1" applyFill="1" applyBorder="1" applyAlignment="1">
      <alignment horizontal="center" vertical="center"/>
    </xf>
    <xf numFmtId="0" fontId="37" fillId="39" borderId="79" xfId="147" applyFont="1" applyFill="1" applyBorder="1" applyAlignment="1">
      <alignment horizontal="center" vertical="center"/>
    </xf>
    <xf numFmtId="0" fontId="37" fillId="39" borderId="121" xfId="147" applyFont="1" applyFill="1" applyBorder="1" applyAlignment="1">
      <alignment horizontal="center" vertical="center"/>
    </xf>
    <xf numFmtId="0" fontId="37" fillId="39" borderId="122" xfId="147" applyFont="1" applyFill="1" applyBorder="1" applyAlignment="1">
      <alignment horizontal="center" vertical="center"/>
    </xf>
    <xf numFmtId="0" fontId="37" fillId="39" borderId="29" xfId="147" applyFont="1" applyFill="1" applyBorder="1" applyAlignment="1">
      <alignment horizontal="center" vertical="center"/>
    </xf>
    <xf numFmtId="0" fontId="37" fillId="39" borderId="18" xfId="147" applyFont="1" applyFill="1" applyBorder="1" applyAlignment="1">
      <alignment horizontal="center" vertical="center"/>
    </xf>
    <xf numFmtId="0" fontId="37" fillId="39" borderId="19" xfId="147" applyFont="1" applyFill="1" applyBorder="1" applyAlignment="1">
      <alignment horizontal="center" vertical="center"/>
    </xf>
    <xf numFmtId="49" fontId="37" fillId="39" borderId="15" xfId="147" applyNumberFormat="1" applyFont="1" applyFill="1" applyBorder="1" applyAlignment="1">
      <alignment horizontal="center" vertical="center" shrinkToFit="1"/>
    </xf>
    <xf numFmtId="49" fontId="37" fillId="39" borderId="21" xfId="147" applyNumberFormat="1" applyFont="1" applyFill="1" applyBorder="1" applyAlignment="1">
      <alignment horizontal="center" vertical="center"/>
    </xf>
    <xf numFmtId="0" fontId="37" fillId="39" borderId="21" xfId="147" applyFont="1" applyFill="1" applyBorder="1" applyAlignment="1">
      <alignment vertical="center" shrinkToFit="1"/>
    </xf>
    <xf numFmtId="3" fontId="37" fillId="39" borderId="23" xfId="147" applyNumberFormat="1" applyFont="1" applyFill="1" applyBorder="1" applyAlignment="1">
      <alignment horizontal="center" vertical="center"/>
    </xf>
    <xf numFmtId="38" fontId="37" fillId="39" borderId="123" xfId="148" applyFont="1" applyFill="1" applyBorder="1" applyAlignment="1" applyProtection="1">
      <alignment horizontal="right" vertical="center"/>
      <protection locked="0"/>
    </xf>
    <xf numFmtId="38" fontId="37" fillId="39" borderId="71" xfId="148" applyFont="1" applyFill="1" applyBorder="1" applyAlignment="1" applyProtection="1">
      <alignment horizontal="right" vertical="center"/>
      <protection locked="0"/>
    </xf>
    <xf numFmtId="38" fontId="37" fillId="39" borderId="21" xfId="148" applyFont="1" applyFill="1" applyBorder="1" applyAlignment="1" applyProtection="1">
      <alignment horizontal="right" vertical="center"/>
      <protection locked="0"/>
    </xf>
    <xf numFmtId="179" fontId="37" fillId="39" borderId="21" xfId="149" applyNumberFormat="1" applyFont="1" applyFill="1" applyBorder="1" applyAlignment="1" applyProtection="1">
      <alignment horizontal="right" vertical="center"/>
      <protection locked="0"/>
    </xf>
    <xf numFmtId="38" fontId="80" fillId="39" borderId="47" xfId="148" applyFont="1" applyFill="1" applyBorder="1" applyAlignment="1">
      <alignment horizontal="right" vertical="center" wrapText="1"/>
    </xf>
    <xf numFmtId="38" fontId="37" fillId="39" borderId="71" xfId="148" applyFont="1" applyFill="1" applyBorder="1" applyAlignment="1">
      <alignment horizontal="right" vertical="center"/>
    </xf>
    <xf numFmtId="38" fontId="37" fillId="39" borderId="124" xfId="148" applyFont="1" applyFill="1" applyBorder="1" applyAlignment="1">
      <alignment horizontal="right" vertical="center"/>
    </xf>
    <xf numFmtId="38" fontId="37" fillId="39" borderId="47" xfId="148" applyFont="1" applyFill="1" applyBorder="1" applyAlignment="1">
      <alignment horizontal="right" vertical="center"/>
    </xf>
    <xf numFmtId="179" fontId="37" fillId="39" borderId="23" xfId="149" applyNumberFormat="1" applyFont="1" applyFill="1" applyBorder="1" applyAlignment="1" applyProtection="1">
      <alignment horizontal="right" vertical="center"/>
      <protection locked="0"/>
    </xf>
    <xf numFmtId="3" fontId="37" fillId="39" borderId="15" xfId="147" applyNumberFormat="1" applyFont="1" applyFill="1" applyBorder="1" applyAlignment="1">
      <alignment horizontal="center" vertical="center" shrinkToFit="1"/>
    </xf>
    <xf numFmtId="3" fontId="37" fillId="39" borderId="3" xfId="147" applyNumberFormat="1" applyFont="1" applyFill="1" applyBorder="1" applyAlignment="1">
      <alignment horizontal="center" vertical="center"/>
    </xf>
    <xf numFmtId="3" fontId="37" fillId="39" borderId="3" xfId="147" applyNumberFormat="1" applyFont="1" applyFill="1" applyBorder="1" applyAlignment="1">
      <alignment vertical="center" shrinkToFit="1"/>
    </xf>
    <xf numFmtId="3" fontId="37" fillId="39" borderId="13" xfId="147" applyNumberFormat="1" applyFont="1" applyFill="1" applyBorder="1" applyAlignment="1">
      <alignment horizontal="center" vertical="center"/>
    </xf>
    <xf numFmtId="38" fontId="37" fillId="39" borderId="96" xfId="148" applyFont="1" applyFill="1" applyBorder="1" applyAlignment="1" applyProtection="1">
      <alignment horizontal="right" vertical="center"/>
      <protection locked="0"/>
    </xf>
    <xf numFmtId="38" fontId="37" fillId="39" borderId="6" xfId="148" applyFont="1" applyFill="1" applyBorder="1" applyAlignment="1" applyProtection="1">
      <alignment horizontal="right" vertical="center"/>
      <protection locked="0"/>
    </xf>
    <xf numFmtId="38" fontId="37" fillId="39" borderId="3" xfId="148" applyFont="1" applyFill="1" applyBorder="1" applyAlignment="1" applyProtection="1">
      <alignment horizontal="right" vertical="center"/>
      <protection locked="0"/>
    </xf>
    <xf numFmtId="179" fontId="37" fillId="39" borderId="3" xfId="149" applyNumberFormat="1" applyFont="1" applyFill="1" applyBorder="1" applyAlignment="1" applyProtection="1">
      <alignment horizontal="right" vertical="center"/>
      <protection locked="0"/>
    </xf>
    <xf numFmtId="38" fontId="37" fillId="39" borderId="3" xfId="148" applyFont="1" applyFill="1" applyBorder="1" applyAlignment="1">
      <alignment horizontal="right" vertical="center"/>
    </xf>
    <xf numFmtId="38" fontId="37" fillId="39" borderId="25" xfId="148" applyFont="1" applyFill="1" applyBorder="1" applyAlignment="1">
      <alignment horizontal="right" vertical="center"/>
    </xf>
    <xf numFmtId="179" fontId="37" fillId="39" borderId="13" xfId="149" applyNumberFormat="1" applyFont="1" applyFill="1" applyBorder="1" applyAlignment="1" applyProtection="1">
      <alignment horizontal="right" vertical="center"/>
      <protection locked="0"/>
    </xf>
    <xf numFmtId="38" fontId="37" fillId="39" borderId="5" xfId="148" applyFont="1" applyFill="1" applyBorder="1" applyAlignment="1">
      <alignment horizontal="right" vertical="center"/>
    </xf>
    <xf numFmtId="38" fontId="37" fillId="39" borderId="115" xfId="148" applyFont="1" applyFill="1" applyBorder="1" applyAlignment="1">
      <alignment horizontal="right" vertical="center"/>
    </xf>
    <xf numFmtId="38" fontId="37" fillId="39" borderId="4" xfId="148" applyFont="1" applyFill="1" applyBorder="1" applyAlignment="1">
      <alignment horizontal="right" vertical="center"/>
    </xf>
    <xf numFmtId="0" fontId="37" fillId="39" borderId="10" xfId="147" applyFont="1" applyFill="1" applyBorder="1" applyAlignment="1">
      <alignment horizontal="center" vertical="center" shrinkToFit="1"/>
    </xf>
    <xf numFmtId="3" fontId="37" fillId="39" borderId="14" xfId="147" applyNumberFormat="1" applyFont="1" applyFill="1" applyBorder="1" applyAlignment="1">
      <alignment horizontal="centerContinuous" vertical="center" shrinkToFit="1"/>
    </xf>
    <xf numFmtId="0" fontId="37" fillId="39" borderId="15" xfId="147" applyFont="1" applyFill="1" applyBorder="1" applyAlignment="1">
      <alignment horizontal="centerContinuous" vertical="center" shrinkToFit="1"/>
    </xf>
    <xf numFmtId="0" fontId="37" fillId="39" borderId="10" xfId="147" applyFont="1" applyFill="1" applyBorder="1" applyAlignment="1">
      <alignment horizontal="centerContinuous" vertical="center" shrinkToFit="1"/>
    </xf>
    <xf numFmtId="3" fontId="37" fillId="39" borderId="75" xfId="147" applyNumberFormat="1" applyFont="1" applyFill="1" applyBorder="1" applyAlignment="1">
      <alignment horizontal="center" vertical="center" shrinkToFit="1"/>
    </xf>
    <xf numFmtId="179" fontId="37" fillId="39" borderId="5" xfId="149" applyNumberFormat="1" applyFont="1" applyFill="1" applyBorder="1" applyAlignment="1" applyProtection="1">
      <alignment horizontal="right" vertical="center"/>
      <protection locked="0"/>
    </xf>
    <xf numFmtId="3" fontId="37" fillId="39" borderId="74" xfId="147" applyNumberFormat="1" applyFont="1" applyFill="1" applyBorder="1" applyAlignment="1">
      <alignment horizontal="center" vertical="center" shrinkToFit="1"/>
    </xf>
    <xf numFmtId="38" fontId="37" fillId="39" borderId="102" xfId="148" applyFont="1" applyFill="1" applyBorder="1" applyAlignment="1" applyProtection="1">
      <alignment horizontal="right" vertical="center"/>
      <protection locked="0"/>
    </xf>
    <xf numFmtId="38" fontId="37" fillId="39" borderId="72" xfId="148" applyFont="1" applyFill="1" applyBorder="1" applyAlignment="1" applyProtection="1">
      <alignment horizontal="right" vertical="center"/>
      <protection locked="0"/>
    </xf>
    <xf numFmtId="38" fontId="37" fillId="39" borderId="49" xfId="148" applyFont="1" applyFill="1" applyBorder="1" applyAlignment="1">
      <alignment horizontal="right" vertical="center"/>
    </xf>
    <xf numFmtId="38" fontId="37" fillId="39" borderId="113" xfId="148" applyFont="1" applyFill="1" applyBorder="1" applyAlignment="1">
      <alignment horizontal="right" vertical="center"/>
    </xf>
    <xf numFmtId="38" fontId="80" fillId="39" borderId="49" xfId="148" applyFont="1" applyFill="1" applyBorder="1" applyAlignment="1">
      <alignment horizontal="right" vertical="center" wrapText="1"/>
    </xf>
    <xf numFmtId="38" fontId="37" fillId="39" borderId="72" xfId="148" applyFont="1" applyFill="1" applyBorder="1" applyAlignment="1">
      <alignment horizontal="right" vertical="center"/>
    </xf>
    <xf numFmtId="0" fontId="37" fillId="39" borderId="3" xfId="147" applyFont="1" applyFill="1" applyBorder="1" applyAlignment="1">
      <alignment vertical="center" shrinkToFit="1"/>
    </xf>
    <xf numFmtId="3" fontId="37" fillId="39" borderId="14" xfId="147" applyNumberFormat="1" applyFont="1" applyFill="1" applyBorder="1" applyAlignment="1">
      <alignment horizontal="center" vertical="center" shrinkToFit="1"/>
    </xf>
    <xf numFmtId="3" fontId="37" fillId="39" borderId="49" xfId="147" applyNumberFormat="1" applyFont="1" applyFill="1" applyBorder="1" applyAlignment="1">
      <alignment horizontal="center" vertical="center"/>
    </xf>
    <xf numFmtId="3" fontId="37" fillId="39" borderId="49" xfId="147" applyNumberFormat="1" applyFont="1" applyFill="1" applyBorder="1" applyAlignment="1">
      <alignment vertical="center" shrinkToFit="1"/>
    </xf>
    <xf numFmtId="0" fontId="37" fillId="39" borderId="5" xfId="117" applyFont="1" applyFill="1" applyBorder="1" applyAlignment="1">
      <alignment horizontal="center" vertical="center"/>
    </xf>
    <xf numFmtId="0" fontId="67" fillId="39" borderId="3" xfId="117" applyFont="1" applyFill="1" applyBorder="1" applyAlignment="1">
      <alignment horizontal="left" vertical="center"/>
    </xf>
    <xf numFmtId="3" fontId="37" fillId="39" borderId="4" xfId="147" applyNumberFormat="1" applyFont="1" applyFill="1" applyBorder="1" applyAlignment="1">
      <alignment vertical="center" shrinkToFit="1"/>
    </xf>
    <xf numFmtId="3" fontId="37" fillId="39" borderId="10" xfId="147" applyNumberFormat="1" applyFont="1" applyFill="1" applyBorder="1" applyAlignment="1">
      <alignment horizontal="center" vertical="center" shrinkToFit="1"/>
    </xf>
    <xf numFmtId="3" fontId="37" fillId="39" borderId="81" xfId="147" applyNumberFormat="1" applyFont="1" applyFill="1" applyBorder="1" applyAlignment="1">
      <alignment horizontal="center" vertical="center" shrinkToFit="1"/>
    </xf>
    <xf numFmtId="3" fontId="37" fillId="39" borderId="4" xfId="147" applyNumberFormat="1" applyFont="1" applyFill="1" applyBorder="1" applyAlignment="1">
      <alignment horizontal="center" vertical="center"/>
    </xf>
    <xf numFmtId="3" fontId="37" fillId="39" borderId="11" xfId="147" applyNumberFormat="1" applyFont="1" applyFill="1" applyBorder="1" applyAlignment="1">
      <alignment horizontal="center" vertical="center"/>
    </xf>
    <xf numFmtId="3" fontId="68" fillId="39" borderId="14" xfId="147" applyNumberFormat="1" applyFont="1" applyFill="1" applyBorder="1" applyAlignment="1">
      <alignment horizontal="center" vertical="center" shrinkToFit="1"/>
    </xf>
    <xf numFmtId="38" fontId="37" fillId="39" borderId="105" xfId="148" applyFont="1" applyFill="1" applyBorder="1" applyAlignment="1" applyProtection="1">
      <alignment horizontal="right" vertical="center"/>
      <protection locked="0"/>
    </xf>
    <xf numFmtId="38" fontId="37" fillId="39" borderId="67" xfId="148" applyFont="1" applyFill="1" applyBorder="1" applyAlignment="1" applyProtection="1">
      <alignment horizontal="right" vertical="center"/>
      <protection locked="0"/>
    </xf>
    <xf numFmtId="3" fontId="68" fillId="39" borderId="74" xfId="147" applyNumberFormat="1" applyFont="1" applyFill="1" applyBorder="1" applyAlignment="1">
      <alignment horizontal="center" vertical="center" shrinkToFit="1"/>
    </xf>
    <xf numFmtId="3" fontId="68" fillId="39" borderId="74" xfId="147" applyNumberFormat="1" applyFont="1" applyFill="1" applyBorder="1" applyAlignment="1">
      <alignment horizontal="center" vertical="top" shrinkToFit="1"/>
    </xf>
    <xf numFmtId="3" fontId="68" fillId="39" borderId="12" xfId="147" applyNumberFormat="1" applyFont="1" applyFill="1" applyBorder="1" applyAlignment="1">
      <alignment horizontal="center" vertical="center" shrinkToFit="1"/>
    </xf>
    <xf numFmtId="0" fontId="37" fillId="39" borderId="3" xfId="147" applyFont="1" applyFill="1" applyBorder="1" applyAlignment="1">
      <alignment horizontal="center"/>
    </xf>
    <xf numFmtId="3" fontId="37" fillId="39" borderId="39" xfId="147" applyNumberFormat="1" applyFont="1" applyFill="1" applyBorder="1" applyAlignment="1">
      <alignment horizontal="center" vertical="center" shrinkToFit="1"/>
    </xf>
    <xf numFmtId="179" fontId="37" fillId="39" borderId="6" xfId="149" applyNumberFormat="1" applyFont="1" applyFill="1" applyBorder="1" applyAlignment="1" applyProtection="1">
      <alignment horizontal="right" vertical="center"/>
      <protection locked="0"/>
    </xf>
    <xf numFmtId="0" fontId="37" fillId="39" borderId="76" xfId="147" applyFont="1" applyFill="1" applyBorder="1">
      <alignment vertical="center"/>
    </xf>
    <xf numFmtId="0" fontId="37" fillId="39" borderId="77" xfId="147" applyFont="1" applyFill="1" applyBorder="1">
      <alignment vertical="center"/>
    </xf>
    <xf numFmtId="0" fontId="37" fillId="39" borderId="106" xfId="147" applyFont="1" applyFill="1" applyBorder="1">
      <alignment vertical="center"/>
    </xf>
    <xf numFmtId="38" fontId="37" fillId="39" borderId="109" xfId="148" applyFont="1" applyFill="1" applyBorder="1" applyAlignment="1">
      <alignment horizontal="right" vertical="center"/>
    </xf>
    <xf numFmtId="38" fontId="37" fillId="39" borderId="107" xfId="148" applyFont="1" applyFill="1" applyBorder="1" applyAlignment="1">
      <alignment horizontal="right" vertical="center"/>
    </xf>
    <xf numFmtId="179" fontId="37" fillId="39" borderId="107" xfId="149" applyNumberFormat="1" applyFont="1" applyFill="1" applyBorder="1" applyAlignment="1">
      <alignment horizontal="right" vertical="center"/>
    </xf>
    <xf numFmtId="38" fontId="37" fillId="39" borderId="108" xfId="148" applyFont="1" applyFill="1" applyBorder="1" applyAlignment="1">
      <alignment horizontal="right" vertical="center"/>
    </xf>
    <xf numFmtId="38" fontId="37" fillId="39" borderId="125" xfId="148" applyFont="1" applyFill="1" applyBorder="1" applyAlignment="1">
      <alignment horizontal="right" vertical="center"/>
    </xf>
    <xf numFmtId="179" fontId="37" fillId="39" borderId="106" xfId="149" applyNumberFormat="1" applyFont="1" applyFill="1" applyBorder="1" applyAlignment="1">
      <alignment horizontal="right" vertical="center"/>
    </xf>
    <xf numFmtId="179" fontId="33" fillId="0" borderId="0" xfId="5" applyNumberFormat="1" applyFont="1" applyFill="1" applyAlignment="1">
      <alignment horizontal="right" vertical="center"/>
    </xf>
    <xf numFmtId="0" fontId="132" fillId="0" borderId="0" xfId="0" applyFont="1" applyAlignment="1">
      <alignment horizontal="left" vertical="center"/>
    </xf>
    <xf numFmtId="0" fontId="25" fillId="2" borderId="0" xfId="2" applyFont="1" applyFill="1"/>
    <xf numFmtId="0" fontId="65" fillId="2" borderId="0" xfId="2" applyFont="1" applyFill="1"/>
    <xf numFmtId="0" fontId="65" fillId="2" borderId="0" xfId="2" applyFont="1" applyFill="1" applyAlignment="1">
      <alignment horizontal="left"/>
    </xf>
    <xf numFmtId="0" fontId="65" fillId="2" borderId="0" xfId="2" applyFont="1" applyFill="1" applyAlignment="1">
      <alignment vertical="center"/>
    </xf>
    <xf numFmtId="0" fontId="65" fillId="2" borderId="0" xfId="138" applyFont="1" applyFill="1" applyAlignment="1"/>
    <xf numFmtId="186" fontId="65" fillId="0" borderId="0" xfId="143" applyNumberFormat="1" applyFont="1"/>
    <xf numFmtId="0" fontId="134" fillId="0" borderId="0" xfId="4" applyFont="1"/>
    <xf numFmtId="0" fontId="65" fillId="0" borderId="0" xfId="147" applyFont="1">
      <alignment vertical="center"/>
    </xf>
    <xf numFmtId="0" fontId="65" fillId="0" borderId="0" xfId="7" applyFont="1">
      <alignment vertical="center"/>
    </xf>
    <xf numFmtId="38" fontId="18" fillId="30" borderId="153" xfId="5" applyFont="1" applyFill="1" applyBorder="1">
      <alignment vertical="center"/>
    </xf>
    <xf numFmtId="38" fontId="18" fillId="2" borderId="13" xfId="5" applyFont="1" applyFill="1" applyBorder="1">
      <alignment vertical="center"/>
    </xf>
    <xf numFmtId="38" fontId="18" fillId="30" borderId="13" xfId="5" applyFont="1" applyFill="1" applyBorder="1">
      <alignment vertical="center"/>
    </xf>
    <xf numFmtId="38" fontId="18" fillId="2" borderId="50" xfId="5" applyFont="1" applyFill="1" applyBorder="1">
      <alignment vertical="center"/>
    </xf>
    <xf numFmtId="38" fontId="18" fillId="30" borderId="19" xfId="5" applyFont="1" applyFill="1" applyBorder="1">
      <alignment vertical="center"/>
    </xf>
    <xf numFmtId="0" fontId="67" fillId="0" borderId="140" xfId="137" applyFont="1" applyBorder="1" applyAlignment="1">
      <alignment horizontal="center"/>
    </xf>
    <xf numFmtId="0" fontId="67" fillId="0" borderId="64" xfId="137" applyFont="1" applyBorder="1" applyAlignment="1">
      <alignment horizontal="center"/>
    </xf>
    <xf numFmtId="38" fontId="31" fillId="0" borderId="32" xfId="2" applyNumberFormat="1" applyFont="1" applyBorder="1" applyAlignment="1">
      <alignment horizontal="center" vertical="center" shrinkToFit="1"/>
    </xf>
    <xf numFmtId="38" fontId="31" fillId="0" borderId="33" xfId="2" applyNumberFormat="1" applyFont="1" applyBorder="1" applyAlignment="1">
      <alignment horizontal="center" vertical="center" shrinkToFit="1"/>
    </xf>
    <xf numFmtId="38" fontId="31" fillId="0" borderId="36" xfId="2" applyNumberFormat="1" applyFont="1" applyBorder="1" applyAlignment="1">
      <alignment horizontal="center" vertical="center" shrinkToFit="1"/>
    </xf>
    <xf numFmtId="38" fontId="31" fillId="0" borderId="37" xfId="2" applyNumberFormat="1" applyFont="1" applyBorder="1" applyAlignment="1">
      <alignment horizontal="center" vertical="center" shrinkToFit="1"/>
    </xf>
    <xf numFmtId="0" fontId="34" fillId="0" borderId="21" xfId="2" applyFont="1" applyBorder="1" applyAlignment="1">
      <alignment horizontal="center"/>
    </xf>
    <xf numFmtId="0" fontId="34" fillId="0" borderId="30" xfId="2" applyFont="1" applyBorder="1" applyAlignment="1">
      <alignment horizontal="center"/>
    </xf>
    <xf numFmtId="38" fontId="31" fillId="0" borderId="36" xfId="2" applyNumberFormat="1" applyFont="1" applyBorder="1" applyAlignment="1">
      <alignment horizontal="center"/>
    </xf>
    <xf numFmtId="38" fontId="31" fillId="0" borderId="37" xfId="2" applyNumberFormat="1" applyFont="1" applyBorder="1" applyAlignment="1">
      <alignment horizontal="center"/>
    </xf>
    <xf numFmtId="38" fontId="34" fillId="0" borderId="32" xfId="2" applyNumberFormat="1" applyFont="1" applyBorder="1" applyAlignment="1">
      <alignment horizontal="distributed" vertical="center" indent="1" shrinkToFit="1"/>
    </xf>
    <xf numFmtId="38" fontId="34" fillId="0" borderId="81" xfId="2" applyNumberFormat="1" applyFont="1" applyBorder="1" applyAlignment="1">
      <alignment horizontal="distributed" vertical="center" indent="1" shrinkToFit="1"/>
    </xf>
    <xf numFmtId="0" fontId="34" fillId="0" borderId="112" xfId="2" applyFont="1" applyBorder="1" applyAlignment="1">
      <alignment horizontal="center"/>
    </xf>
    <xf numFmtId="0" fontId="34" fillId="0" borderId="24" xfId="2" applyFont="1" applyBorder="1" applyAlignment="1">
      <alignment horizontal="center"/>
    </xf>
    <xf numFmtId="0" fontId="34" fillId="0" borderId="34" xfId="2" applyFont="1" applyBorder="1" applyAlignment="1">
      <alignment horizontal="center"/>
    </xf>
    <xf numFmtId="0" fontId="34" fillId="0" borderId="35" xfId="2" applyFont="1" applyBorder="1" applyAlignment="1">
      <alignment horizontal="center"/>
    </xf>
    <xf numFmtId="38" fontId="34" fillId="0" borderId="32" xfId="2" applyNumberFormat="1" applyFont="1" applyBorder="1" applyAlignment="1">
      <alignment horizontal="center" vertical="center" shrinkToFit="1"/>
    </xf>
    <xf numFmtId="38" fontId="34" fillId="0" borderId="74" xfId="2" applyNumberFormat="1" applyFont="1" applyBorder="1" applyAlignment="1">
      <alignment horizontal="center" vertical="center" shrinkToFit="1"/>
    </xf>
    <xf numFmtId="0" fontId="34" fillId="0" borderId="21" xfId="2" applyFont="1" applyBorder="1" applyAlignment="1">
      <alignment horizontal="center" vertical="center"/>
    </xf>
    <xf numFmtId="0" fontId="34" fillId="0" borderId="23" xfId="2" applyFont="1" applyBorder="1" applyAlignment="1">
      <alignment horizontal="center" vertical="center"/>
    </xf>
    <xf numFmtId="0" fontId="34" fillId="0" borderId="30" xfId="2" applyFont="1" applyBorder="1" applyAlignment="1">
      <alignment horizontal="center" vertical="center"/>
    </xf>
    <xf numFmtId="178" fontId="32" fillId="2" borderId="73" xfId="7" applyNumberFormat="1" applyFont="1" applyFill="1" applyBorder="1" applyAlignment="1">
      <alignment horizontal="left" vertical="center" textRotation="180"/>
    </xf>
    <xf numFmtId="38" fontId="127" fillId="2" borderId="14" xfId="2" applyNumberFormat="1" applyFont="1" applyFill="1" applyBorder="1" applyAlignment="1">
      <alignment horizontal="center" vertical="center" wrapText="1" shrinkToFit="1"/>
    </xf>
    <xf numFmtId="38" fontId="127" fillId="2" borderId="10" xfId="2" applyNumberFormat="1" applyFont="1" applyFill="1" applyBorder="1" applyAlignment="1">
      <alignment horizontal="center" vertical="center" wrapText="1" shrinkToFit="1"/>
    </xf>
    <xf numFmtId="38" fontId="60" fillId="0" borderId="76" xfId="2" applyNumberFormat="1" applyFont="1" applyBorder="1" applyAlignment="1">
      <alignment horizontal="center" vertical="center"/>
    </xf>
    <xf numFmtId="38" fontId="60" fillId="0" borderId="77" xfId="2" applyNumberFormat="1" applyFont="1" applyBorder="1" applyAlignment="1">
      <alignment horizontal="center" vertical="center"/>
    </xf>
    <xf numFmtId="38" fontId="124" fillId="0" borderId="0" xfId="2" applyNumberFormat="1" applyFont="1" applyAlignment="1">
      <alignment horizontal="center" vertical="center"/>
    </xf>
    <xf numFmtId="186" fontId="78" fillId="0" borderId="21" xfId="143" applyNumberFormat="1" applyFont="1" applyBorder="1" applyAlignment="1">
      <alignment horizontal="center" vertical="center" wrapText="1"/>
    </xf>
    <xf numFmtId="186" fontId="78" fillId="0" borderId="49" xfId="143" applyNumberFormat="1" applyFont="1" applyBorder="1" applyAlignment="1">
      <alignment horizontal="center" vertical="center" wrapText="1"/>
    </xf>
    <xf numFmtId="186" fontId="78" fillId="0" borderId="23" xfId="143" applyNumberFormat="1" applyFont="1" applyBorder="1" applyAlignment="1">
      <alignment horizontal="center" vertical="center" wrapText="1"/>
    </xf>
    <xf numFmtId="186" fontId="78" fillId="0" borderId="50" xfId="143" applyNumberFormat="1" applyFont="1" applyBorder="1" applyAlignment="1">
      <alignment horizontal="center" vertical="center" wrapText="1"/>
    </xf>
    <xf numFmtId="186" fontId="78" fillId="0" borderId="32" xfId="143" applyNumberFormat="1" applyFont="1" applyBorder="1" applyAlignment="1">
      <alignment horizontal="center" vertical="center"/>
    </xf>
    <xf numFmtId="186" fontId="78" fillId="0" borderId="74" xfId="143" applyNumberFormat="1" applyFont="1" applyBorder="1" applyAlignment="1">
      <alignment horizontal="center" vertical="center"/>
    </xf>
    <xf numFmtId="186" fontId="78" fillId="0" borderId="36" xfId="143" applyNumberFormat="1" applyFont="1" applyBorder="1" applyAlignment="1">
      <alignment horizontal="center" vertical="center"/>
    </xf>
    <xf numFmtId="186" fontId="78" fillId="0" borderId="20" xfId="143" applyNumberFormat="1" applyFont="1" applyBorder="1" applyAlignment="1">
      <alignment horizontal="center" vertical="center" wrapText="1"/>
    </xf>
    <xf numFmtId="186" fontId="78" fillId="0" borderId="113" xfId="143" applyNumberFormat="1" applyFont="1" applyBorder="1" applyAlignment="1">
      <alignment horizontal="center" vertical="center" wrapText="1"/>
    </xf>
    <xf numFmtId="186" fontId="78" fillId="0" borderId="22" xfId="143" applyNumberFormat="1" applyFont="1" applyBorder="1" applyAlignment="1">
      <alignment horizontal="distributed" vertical="center" indent="5"/>
    </xf>
    <xf numFmtId="186" fontId="78" fillId="0" borderId="112" xfId="143" applyNumberFormat="1" applyFont="1" applyBorder="1" applyAlignment="1">
      <alignment horizontal="distributed" vertical="center" indent="5"/>
    </xf>
    <xf numFmtId="186" fontId="78" fillId="0" borderId="35" xfId="143" applyNumberFormat="1" applyFont="1" applyBorder="1" applyAlignment="1">
      <alignment horizontal="distributed" vertical="center" indent="5"/>
    </xf>
    <xf numFmtId="186" fontId="104" fillId="39" borderId="21" xfId="143" applyNumberFormat="1" applyFont="1" applyFill="1" applyBorder="1" applyAlignment="1">
      <alignment horizontal="center" vertical="center" wrapText="1"/>
    </xf>
    <xf numFmtId="186" fontId="104" fillId="39" borderId="49" xfId="143" applyNumberFormat="1" applyFont="1" applyFill="1" applyBorder="1" applyAlignment="1">
      <alignment horizontal="center" vertical="center" wrapText="1"/>
    </xf>
    <xf numFmtId="186" fontId="104" fillId="39" borderId="23" xfId="143" applyNumberFormat="1" applyFont="1" applyFill="1" applyBorder="1" applyAlignment="1">
      <alignment horizontal="center" vertical="center" wrapText="1"/>
    </xf>
    <xf numFmtId="186" fontId="104" fillId="39" borderId="50" xfId="143" applyNumberFormat="1" applyFont="1" applyFill="1" applyBorder="1" applyAlignment="1">
      <alignment horizontal="center" vertical="center" wrapText="1"/>
    </xf>
    <xf numFmtId="186" fontId="104" fillId="39" borderId="32" xfId="143" applyNumberFormat="1" applyFont="1" applyFill="1" applyBorder="1" applyAlignment="1">
      <alignment horizontal="center" vertical="center"/>
    </xf>
    <xf numFmtId="186" fontId="104" fillId="39" borderId="74" xfId="143" applyNumberFormat="1" applyFont="1" applyFill="1" applyBorder="1" applyAlignment="1">
      <alignment horizontal="center" vertical="center"/>
    </xf>
    <xf numFmtId="186" fontId="104" fillId="39" borderId="36" xfId="143" applyNumberFormat="1" applyFont="1" applyFill="1" applyBorder="1" applyAlignment="1">
      <alignment horizontal="center" vertical="center"/>
    </xf>
    <xf numFmtId="186" fontId="104" fillId="39" borderId="20" xfId="143" applyNumberFormat="1" applyFont="1" applyFill="1" applyBorder="1" applyAlignment="1">
      <alignment horizontal="center" vertical="center" wrapText="1"/>
    </xf>
    <xf numFmtId="186" fontId="104" fillId="39" borderId="113" xfId="143" applyNumberFormat="1" applyFont="1" applyFill="1" applyBorder="1" applyAlignment="1">
      <alignment horizontal="center" vertical="center" wrapText="1"/>
    </xf>
    <xf numFmtId="186" fontId="104" fillId="39" borderId="22" xfId="143" applyNumberFormat="1" applyFont="1" applyFill="1" applyBorder="1" applyAlignment="1">
      <alignment horizontal="distributed" vertical="center" indent="5"/>
    </xf>
    <xf numFmtId="186" fontId="104" fillId="39" borderId="112" xfId="143" applyNumberFormat="1" applyFont="1" applyFill="1" applyBorder="1" applyAlignment="1">
      <alignment horizontal="distributed" vertical="center" indent="5"/>
    </xf>
    <xf numFmtId="186" fontId="104" fillId="39" borderId="35" xfId="143" applyNumberFormat="1" applyFont="1" applyFill="1" applyBorder="1" applyAlignment="1">
      <alignment horizontal="distributed" vertical="center" indent="5"/>
    </xf>
    <xf numFmtId="186" fontId="125" fillId="39" borderId="32" xfId="143" applyNumberFormat="1" applyFont="1" applyFill="1" applyBorder="1" applyAlignment="1">
      <alignment horizontal="center" vertical="center"/>
    </xf>
    <xf numFmtId="186" fontId="125" fillId="39" borderId="74" xfId="143" applyNumberFormat="1" applyFont="1" applyFill="1" applyBorder="1" applyAlignment="1">
      <alignment horizontal="center" vertical="center"/>
    </xf>
    <xf numFmtId="186" fontId="125" fillId="39" borderId="36" xfId="143" applyNumberFormat="1" applyFont="1" applyFill="1" applyBorder="1" applyAlignment="1">
      <alignment horizontal="center" vertical="center"/>
    </xf>
    <xf numFmtId="186" fontId="125" fillId="39" borderId="20" xfId="143" applyNumberFormat="1" applyFont="1" applyFill="1" applyBorder="1" applyAlignment="1">
      <alignment horizontal="center" vertical="center" wrapText="1"/>
    </xf>
    <xf numFmtId="186" fontId="125" fillId="39" borderId="113" xfId="143" applyNumberFormat="1" applyFont="1" applyFill="1" applyBorder="1" applyAlignment="1">
      <alignment horizontal="center" vertical="center" wrapText="1"/>
    </xf>
    <xf numFmtId="186" fontId="125" fillId="39" borderId="21" xfId="143" applyNumberFormat="1" applyFont="1" applyFill="1" applyBorder="1" applyAlignment="1">
      <alignment horizontal="center" vertical="center" wrapText="1"/>
    </xf>
    <xf numFmtId="186" fontId="125" fillId="39" borderId="49" xfId="143" applyNumberFormat="1" applyFont="1" applyFill="1" applyBorder="1" applyAlignment="1">
      <alignment horizontal="center" vertical="center" wrapText="1"/>
    </xf>
    <xf numFmtId="186" fontId="125" fillId="39" borderId="22" xfId="143" applyNumberFormat="1" applyFont="1" applyFill="1" applyBorder="1" applyAlignment="1">
      <alignment horizontal="distributed" vertical="center" indent="5"/>
    </xf>
    <xf numFmtId="186" fontId="125" fillId="39" borderId="112" xfId="143" applyNumberFormat="1" applyFont="1" applyFill="1" applyBorder="1" applyAlignment="1">
      <alignment horizontal="distributed" vertical="center" indent="5"/>
    </xf>
    <xf numFmtId="186" fontId="125" fillId="39" borderId="35" xfId="143" applyNumberFormat="1" applyFont="1" applyFill="1" applyBorder="1" applyAlignment="1">
      <alignment horizontal="distributed" vertical="center" indent="5"/>
    </xf>
    <xf numFmtId="186" fontId="125" fillId="39" borderId="23" xfId="143" applyNumberFormat="1" applyFont="1" applyFill="1" applyBorder="1" applyAlignment="1">
      <alignment horizontal="center" vertical="center" wrapText="1"/>
    </xf>
    <xf numFmtId="186" fontId="125" fillId="39" borderId="50" xfId="143" applyNumberFormat="1" applyFont="1" applyFill="1" applyBorder="1" applyAlignment="1">
      <alignment horizontal="center" vertical="center" wrapText="1"/>
    </xf>
    <xf numFmtId="0" fontId="21" fillId="0" borderId="17" xfId="4" applyFont="1" applyBorder="1" applyAlignment="1">
      <alignment horizontal="center" vertical="center"/>
    </xf>
    <xf numFmtId="0" fontId="21" fillId="0" borderId="31" xfId="4" applyFont="1" applyBorder="1" applyAlignment="1">
      <alignment horizontal="center" vertical="center"/>
    </xf>
    <xf numFmtId="0" fontId="21" fillId="0" borderId="30" xfId="4" applyFont="1" applyBorder="1" applyAlignment="1">
      <alignment horizontal="center" vertical="center" wrapText="1"/>
    </xf>
    <xf numFmtId="0" fontId="21" fillId="0" borderId="22" xfId="4" applyFont="1" applyBorder="1" applyAlignment="1">
      <alignment horizontal="center" vertical="center" wrapText="1"/>
    </xf>
    <xf numFmtId="0" fontId="21" fillId="0" borderId="17" xfId="4" applyFont="1" applyBorder="1" applyAlignment="1">
      <alignment horizontal="center" vertical="center" wrapText="1"/>
    </xf>
    <xf numFmtId="0" fontId="21" fillId="0" borderId="31" xfId="4" applyFont="1" applyBorder="1" applyAlignment="1">
      <alignment horizontal="center" vertical="center" wrapText="1"/>
    </xf>
    <xf numFmtId="0" fontId="21" fillId="0" borderId="30" xfId="4" applyFont="1" applyBorder="1" applyAlignment="1">
      <alignment horizontal="center" vertical="center"/>
    </xf>
    <xf numFmtId="0" fontId="21" fillId="0" borderId="22" xfId="4" applyFont="1" applyBorder="1" applyAlignment="1">
      <alignment horizontal="center" vertical="center"/>
    </xf>
    <xf numFmtId="0" fontId="21" fillId="0" borderId="12" xfId="4" applyFont="1" applyBorder="1" applyAlignment="1">
      <alignment horizontal="center" vertical="center"/>
    </xf>
    <xf numFmtId="0" fontId="21" fillId="0" borderId="5" xfId="4" applyFont="1" applyBorder="1" applyAlignment="1">
      <alignment horizontal="center" vertical="center"/>
    </xf>
    <xf numFmtId="0" fontId="21" fillId="0" borderId="34" xfId="4" applyFont="1" applyBorder="1" applyAlignment="1">
      <alignment horizontal="center" vertical="center"/>
    </xf>
    <xf numFmtId="0" fontId="21" fillId="0" borderId="112" xfId="4" applyFont="1" applyBorder="1" applyAlignment="1">
      <alignment horizontal="center" vertical="center"/>
    </xf>
    <xf numFmtId="0" fontId="21" fillId="0" borderId="24" xfId="4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1" fillId="0" borderId="117" xfId="4" applyFont="1" applyBorder="1" applyAlignment="1">
      <alignment horizontal="center" vertical="center"/>
    </xf>
    <xf numFmtId="0" fontId="21" fillId="0" borderId="27" xfId="4" applyFont="1" applyBorder="1" applyAlignment="1">
      <alignment horizontal="center" vertical="center"/>
    </xf>
    <xf numFmtId="0" fontId="21" fillId="0" borderId="32" xfId="4" applyFont="1" applyBorder="1" applyAlignment="1">
      <alignment horizontal="center" vertical="center" wrapText="1"/>
    </xf>
    <xf numFmtId="0" fontId="21" fillId="0" borderId="33" xfId="4" applyFont="1" applyBorder="1" applyAlignment="1">
      <alignment horizontal="center" vertical="center" wrapText="1"/>
    </xf>
    <xf numFmtId="0" fontId="21" fillId="0" borderId="36" xfId="4" applyFont="1" applyBorder="1" applyAlignment="1">
      <alignment horizontal="center" vertical="center" wrapText="1"/>
    </xf>
    <xf numFmtId="0" fontId="21" fillId="0" borderId="37" xfId="4" applyFont="1" applyBorder="1" applyAlignment="1">
      <alignment horizontal="center" vertical="center" wrapText="1"/>
    </xf>
    <xf numFmtId="0" fontId="21" fillId="0" borderId="118" xfId="4" applyFont="1" applyBorder="1" applyAlignment="1">
      <alignment horizontal="center" vertical="center" wrapText="1"/>
    </xf>
    <xf numFmtId="0" fontId="21" fillId="0" borderId="45" xfId="4" applyFont="1" applyBorder="1" applyAlignment="1">
      <alignment horizontal="center" vertical="center" wrapText="1"/>
    </xf>
    <xf numFmtId="0" fontId="21" fillId="0" borderId="16" xfId="4" applyFont="1" applyBorder="1" applyAlignment="1">
      <alignment horizontal="center" vertical="center"/>
    </xf>
    <xf numFmtId="0" fontId="21" fillId="0" borderId="26" xfId="4" applyFont="1" applyBorder="1" applyAlignment="1">
      <alignment horizontal="center" vertical="center"/>
    </xf>
    <xf numFmtId="0" fontId="21" fillId="0" borderId="140" xfId="4" applyFont="1" applyBorder="1" applyAlignment="1">
      <alignment horizontal="center" vertical="center"/>
    </xf>
    <xf numFmtId="0" fontId="21" fillId="0" borderId="80" xfId="4" applyFont="1" applyBorder="1" applyAlignment="1">
      <alignment horizontal="center" vertical="center"/>
    </xf>
    <xf numFmtId="0" fontId="21" fillId="0" borderId="64" xfId="4" applyFont="1" applyBorder="1" applyAlignment="1">
      <alignment horizontal="center" vertical="center"/>
    </xf>
    <xf numFmtId="38" fontId="60" fillId="0" borderId="21" xfId="143" applyNumberFormat="1" applyFont="1" applyBorder="1" applyAlignment="1">
      <alignment horizontal="center" vertical="center" wrapText="1"/>
    </xf>
    <xf numFmtId="38" fontId="60" fillId="0" borderId="49" xfId="143" applyNumberFormat="1" applyFont="1" applyBorder="1" applyAlignment="1">
      <alignment horizontal="center" vertical="center" wrapText="1"/>
    </xf>
    <xf numFmtId="187" fontId="60" fillId="0" borderId="23" xfId="143" applyNumberFormat="1" applyFont="1" applyBorder="1" applyAlignment="1">
      <alignment horizontal="center" vertical="center" wrapText="1"/>
    </xf>
    <xf numFmtId="187" fontId="60" fillId="0" borderId="50" xfId="143" applyNumberFormat="1" applyFont="1" applyBorder="1" applyAlignment="1">
      <alignment horizontal="center" vertical="center" wrapText="1"/>
    </xf>
    <xf numFmtId="0" fontId="60" fillId="2" borderId="32" xfId="143" applyFont="1" applyFill="1" applyBorder="1" applyAlignment="1">
      <alignment horizontal="center" vertical="center" wrapText="1"/>
    </xf>
    <xf numFmtId="0" fontId="60" fillId="2" borderId="81" xfId="143" applyFont="1" applyFill="1" applyBorder="1" applyAlignment="1">
      <alignment horizontal="center" vertical="center" wrapText="1"/>
    </xf>
    <xf numFmtId="0" fontId="60" fillId="2" borderId="75" xfId="143" applyFont="1" applyFill="1" applyBorder="1" applyAlignment="1">
      <alignment horizontal="center" vertical="center" wrapText="1"/>
    </xf>
    <xf numFmtId="0" fontId="60" fillId="2" borderId="16" xfId="143" applyFont="1" applyFill="1" applyBorder="1" applyAlignment="1">
      <alignment horizontal="center" vertical="center" wrapText="1"/>
    </xf>
    <xf numFmtId="0" fontId="60" fillId="0" borderId="126" xfId="143" applyFont="1" applyBorder="1" applyAlignment="1">
      <alignment horizontal="center" vertical="center"/>
    </xf>
    <xf numFmtId="0" fontId="60" fillId="0" borderId="21" xfId="143" applyFont="1" applyBorder="1" applyAlignment="1">
      <alignment horizontal="center" vertical="center"/>
    </xf>
    <xf numFmtId="0" fontId="60" fillId="0" borderId="22" xfId="143" applyFont="1" applyBorder="1" applyAlignment="1">
      <alignment horizontal="center" vertical="center"/>
    </xf>
    <xf numFmtId="187" fontId="60" fillId="0" borderId="20" xfId="143" applyNumberFormat="1" applyFont="1" applyBorder="1" applyAlignment="1">
      <alignment horizontal="center" vertical="center" wrapText="1"/>
    </xf>
    <xf numFmtId="187" fontId="60" fillId="0" borderId="113" xfId="143" applyNumberFormat="1" applyFont="1" applyBorder="1" applyAlignment="1">
      <alignment horizontal="center" vertical="center" wrapText="1"/>
    </xf>
    <xf numFmtId="0" fontId="60" fillId="2" borderId="127" xfId="143" applyFont="1" applyFill="1" applyBorder="1" applyAlignment="1">
      <alignment horizontal="center" vertical="center" wrapText="1"/>
    </xf>
    <xf numFmtId="0" fontId="60" fillId="2" borderId="36" xfId="143" applyFont="1" applyFill="1" applyBorder="1" applyAlignment="1">
      <alignment horizontal="center" vertical="center" wrapText="1"/>
    </xf>
    <xf numFmtId="0" fontId="60" fillId="0" borderId="34" xfId="143" applyFont="1" applyBorder="1" applyAlignment="1">
      <alignment horizontal="center" vertical="center"/>
    </xf>
    <xf numFmtId="0" fontId="60" fillId="0" borderId="75" xfId="143" applyFont="1" applyBorder="1" applyAlignment="1">
      <alignment horizontal="center" vertical="center"/>
    </xf>
    <xf numFmtId="187" fontId="60" fillId="0" borderId="30" xfId="143" applyNumberFormat="1" applyFont="1" applyBorder="1" applyAlignment="1">
      <alignment horizontal="center" vertical="center"/>
    </xf>
    <xf numFmtId="187" fontId="60" fillId="0" borderId="14" xfId="143" applyNumberFormat="1" applyFont="1" applyBorder="1" applyAlignment="1">
      <alignment horizontal="center" vertical="center"/>
    </xf>
    <xf numFmtId="187" fontId="60" fillId="0" borderId="21" xfId="143" applyNumberFormat="1" applyFont="1" applyBorder="1" applyAlignment="1">
      <alignment horizontal="center" vertical="center" wrapText="1"/>
    </xf>
    <xf numFmtId="187" fontId="60" fillId="0" borderId="49" xfId="143" applyNumberFormat="1" applyFont="1" applyBorder="1" applyAlignment="1">
      <alignment horizontal="center" vertical="center"/>
    </xf>
    <xf numFmtId="187" fontId="60" fillId="0" borderId="49" xfId="143" applyNumberFormat="1" applyFont="1" applyBorder="1" applyAlignment="1">
      <alignment horizontal="center" vertical="center" wrapText="1"/>
    </xf>
    <xf numFmtId="0" fontId="21" fillId="0" borderId="136" xfId="4" applyFont="1" applyBorder="1" applyAlignment="1">
      <alignment horizontal="center" vertical="center"/>
    </xf>
    <xf numFmtId="0" fontId="21" fillId="0" borderId="65" xfId="4" applyFont="1" applyBorder="1" applyAlignment="1">
      <alignment horizontal="center" vertical="center" wrapText="1"/>
    </xf>
    <xf numFmtId="0" fontId="21" fillId="0" borderId="79" xfId="4" applyFont="1" applyBorder="1" applyAlignment="1">
      <alignment horizontal="center" vertical="center" wrapText="1"/>
    </xf>
    <xf numFmtId="0" fontId="21" fillId="0" borderId="46" xfId="4" applyFont="1" applyBorder="1" applyAlignment="1">
      <alignment horizontal="center" vertical="center"/>
    </xf>
    <xf numFmtId="0" fontId="37" fillId="0" borderId="152" xfId="0" applyFont="1" applyBorder="1" applyAlignment="1">
      <alignment horizontal="center" vertical="center" wrapText="1"/>
    </xf>
    <xf numFmtId="0" fontId="37" fillId="0" borderId="121" xfId="0" applyFont="1" applyBorder="1" applyAlignment="1">
      <alignment horizontal="center" vertical="center" wrapText="1"/>
    </xf>
    <xf numFmtId="180" fontId="37" fillId="0" borderId="118" xfId="0" applyNumberFormat="1" applyFont="1" applyBorder="1" applyAlignment="1" applyProtection="1">
      <alignment horizontal="center" vertical="center"/>
      <protection locked="0"/>
    </xf>
    <xf numFmtId="180" fontId="37" fillId="0" borderId="45" xfId="0" applyNumberFormat="1" applyFont="1" applyBorder="1" applyAlignment="1" applyProtection="1">
      <alignment horizontal="center" vertical="center"/>
      <protection locked="0"/>
    </xf>
    <xf numFmtId="0" fontId="37" fillId="0" borderId="52" xfId="0" applyFont="1" applyBorder="1" applyAlignment="1">
      <alignment horizontal="center" vertical="center" wrapText="1"/>
    </xf>
    <xf numFmtId="0" fontId="37" fillId="0" borderId="43" xfId="0" applyFont="1" applyBorder="1" applyAlignment="1">
      <alignment horizontal="center" vertical="center"/>
    </xf>
    <xf numFmtId="180" fontId="37" fillId="0" borderId="126" xfId="0" applyNumberFormat="1" applyFont="1" applyBorder="1" applyAlignment="1" applyProtection="1">
      <alignment horizontal="center" vertical="center"/>
      <protection locked="0"/>
    </xf>
    <xf numFmtId="180" fontId="37" fillId="0" borderId="44" xfId="0" applyNumberFormat="1" applyFont="1" applyBorder="1" applyAlignment="1" applyProtection="1">
      <alignment horizontal="center" vertical="center"/>
      <protection locked="0"/>
    </xf>
    <xf numFmtId="0" fontId="37" fillId="0" borderId="126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11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180" fontId="37" fillId="0" borderId="118" xfId="0" applyNumberFormat="1" applyFont="1" applyBorder="1" applyAlignment="1" applyProtection="1">
      <alignment horizontal="center" vertical="center" wrapText="1"/>
      <protection locked="0"/>
    </xf>
    <xf numFmtId="180" fontId="37" fillId="0" borderId="126" xfId="0" applyNumberFormat="1" applyFont="1" applyBorder="1" applyAlignment="1" applyProtection="1">
      <alignment horizontal="center" vertical="center" wrapText="1"/>
      <protection locked="0"/>
    </xf>
    <xf numFmtId="0" fontId="82" fillId="0" borderId="0" xfId="151" applyFont="1" applyAlignment="1">
      <alignment horizontal="center"/>
    </xf>
    <xf numFmtId="0" fontId="82" fillId="0" borderId="37" xfId="151" applyFont="1" applyBorder="1" applyAlignment="1">
      <alignment horizontal="center"/>
    </xf>
    <xf numFmtId="38" fontId="29" fillId="26" borderId="0" xfId="9" applyFont="1" applyFill="1"/>
    <xf numFmtId="38" fontId="29" fillId="26" borderId="0" xfId="9" applyFont="1" applyFill="1" applyAlignment="1">
      <alignment horizontal="center" vertical="distributed"/>
    </xf>
    <xf numFmtId="177" fontId="29" fillId="26" borderId="0" xfId="5" applyNumberFormat="1" applyFont="1" applyFill="1" applyAlignment="1">
      <alignment horizontal="right" vertical="center"/>
    </xf>
    <xf numFmtId="205" fontId="29" fillId="26" borderId="0" xfId="7" applyNumberFormat="1" applyFont="1" applyFill="1">
      <alignment vertical="center"/>
    </xf>
    <xf numFmtId="177" fontId="91" fillId="26" borderId="0" xfId="5" applyNumberFormat="1" applyFont="1" applyFill="1" applyAlignment="1">
      <alignment horizontal="right" vertical="center"/>
    </xf>
    <xf numFmtId="205" fontId="91" fillId="26" borderId="0" xfId="7" applyNumberFormat="1" applyFont="1" applyFill="1">
      <alignment vertical="center"/>
    </xf>
    <xf numFmtId="0" fontId="23" fillId="0" borderId="0" xfId="6" applyBorder="1" applyAlignment="1">
      <alignment horizontal="left"/>
    </xf>
    <xf numFmtId="38" fontId="102" fillId="0" borderId="0" xfId="2" applyNumberFormat="1" applyFont="1" applyBorder="1" applyAlignment="1">
      <alignment vertical="center"/>
    </xf>
    <xf numFmtId="38" fontId="102" fillId="0" borderId="0" xfId="2" applyNumberFormat="1" applyFont="1" applyBorder="1" applyAlignment="1">
      <alignment vertical="center" shrinkToFit="1"/>
    </xf>
    <xf numFmtId="0" fontId="102" fillId="0" borderId="0" xfId="2" applyFont="1" applyBorder="1" applyAlignment="1">
      <alignment horizontal="center"/>
    </xf>
    <xf numFmtId="0" fontId="33" fillId="0" borderId="0" xfId="7" applyFont="1" applyBorder="1">
      <alignment vertical="center"/>
    </xf>
    <xf numFmtId="38" fontId="102" fillId="0" borderId="0" xfId="2" applyNumberFormat="1" applyFont="1" applyBorder="1" applyAlignment="1">
      <alignment horizontal="center" vertical="center" shrinkToFit="1"/>
    </xf>
    <xf numFmtId="38" fontId="102" fillId="0" borderId="0" xfId="2" applyNumberFormat="1" applyFont="1" applyBorder="1" applyAlignment="1">
      <alignment horizontal="left" vertical="center"/>
    </xf>
    <xf numFmtId="0" fontId="102" fillId="0" borderId="0" xfId="2" applyFont="1" applyBorder="1" applyAlignment="1">
      <alignment vertical="center" shrinkToFit="1"/>
    </xf>
    <xf numFmtId="38" fontId="102" fillId="0" borderId="0" xfId="9" applyFont="1" applyBorder="1" applyAlignment="1">
      <alignment vertical="center"/>
    </xf>
    <xf numFmtId="179" fontId="102" fillId="0" borderId="0" xfId="10" applyNumberFormat="1" applyFont="1" applyBorder="1" applyAlignment="1">
      <alignment vertical="center" shrinkToFit="1"/>
    </xf>
    <xf numFmtId="0" fontId="112" fillId="0" borderId="0" xfId="6" applyFont="1" applyBorder="1"/>
    <xf numFmtId="38" fontId="33" fillId="0" borderId="0" xfId="7" applyNumberFormat="1" applyFont="1" applyBorder="1">
      <alignment vertical="center"/>
    </xf>
    <xf numFmtId="0" fontId="102" fillId="0" borderId="0" xfId="2" applyFont="1" applyBorder="1" applyAlignment="1">
      <alignment vertical="center"/>
    </xf>
    <xf numFmtId="38" fontId="102" fillId="0" borderId="0" xfId="9" applyFont="1" applyBorder="1" applyAlignment="1">
      <alignment horizontal="center" vertical="center"/>
    </xf>
    <xf numFmtId="0" fontId="23" fillId="0" borderId="0" xfId="6" applyBorder="1"/>
    <xf numFmtId="185" fontId="33" fillId="0" borderId="0" xfId="7" applyNumberFormat="1" applyFont="1" applyBorder="1">
      <alignment vertical="center"/>
    </xf>
    <xf numFmtId="0" fontId="33" fillId="0" borderId="0" xfId="7" applyFont="1" applyBorder="1" applyAlignment="1">
      <alignment horizontal="center" vertical="center"/>
    </xf>
    <xf numFmtId="0" fontId="23" fillId="40" borderId="0" xfId="6" applyFill="1" applyBorder="1" applyAlignment="1">
      <alignment horizontal="left"/>
    </xf>
    <xf numFmtId="38" fontId="31" fillId="40" borderId="0" xfId="2" applyNumberFormat="1" applyFont="1" applyFill="1" applyBorder="1" applyAlignment="1">
      <alignment vertical="center" shrinkToFit="1"/>
    </xf>
    <xf numFmtId="0" fontId="34" fillId="40" borderId="0" xfId="2" applyFont="1" applyFill="1" applyBorder="1" applyAlignment="1">
      <alignment horizontal="center"/>
    </xf>
    <xf numFmtId="0" fontId="33" fillId="40" borderId="0" xfId="7" applyFont="1" applyFill="1" applyBorder="1" applyAlignment="1">
      <alignment horizontal="center" vertical="center"/>
    </xf>
    <xf numFmtId="0" fontId="33" fillId="40" borderId="0" xfId="7" applyFont="1" applyFill="1" applyBorder="1">
      <alignment vertical="center"/>
    </xf>
    <xf numFmtId="185" fontId="33" fillId="40" borderId="0" xfId="7" applyNumberFormat="1" applyFont="1" applyFill="1" applyBorder="1">
      <alignment vertical="center"/>
    </xf>
    <xf numFmtId="38" fontId="34" fillId="40" borderId="0" xfId="2" applyNumberFormat="1" applyFont="1" applyFill="1" applyBorder="1" applyAlignment="1">
      <alignment horizontal="center" vertical="center" shrinkToFit="1"/>
    </xf>
    <xf numFmtId="0" fontId="85" fillId="40" borderId="0" xfId="6" applyFont="1" applyFill="1" applyBorder="1" applyAlignment="1">
      <alignment horizontal="left"/>
    </xf>
    <xf numFmtId="38" fontId="31" fillId="40" borderId="0" xfId="2" applyNumberFormat="1" applyFont="1" applyFill="1" applyBorder="1" applyAlignment="1">
      <alignment horizontal="left" vertical="center"/>
    </xf>
    <xf numFmtId="0" fontId="31" fillId="40" borderId="0" xfId="2" applyFont="1" applyFill="1" applyBorder="1" applyAlignment="1">
      <alignment vertical="center" shrinkToFit="1"/>
    </xf>
    <xf numFmtId="38" fontId="34" fillId="40" borderId="0" xfId="9" applyFont="1" applyFill="1" applyBorder="1" applyAlignment="1">
      <alignment horizontal="right" vertical="center" shrinkToFit="1"/>
    </xf>
    <xf numFmtId="176" fontId="34" fillId="40" borderId="0" xfId="10" applyNumberFormat="1" applyFont="1" applyFill="1" applyBorder="1" applyAlignment="1">
      <alignment vertical="center" shrinkToFit="1"/>
    </xf>
    <xf numFmtId="38" fontId="34" fillId="40" borderId="0" xfId="9" applyFont="1" applyFill="1" applyBorder="1"/>
    <xf numFmtId="177" fontId="34" fillId="40" borderId="0" xfId="9" applyNumberFormat="1" applyFont="1" applyFill="1" applyBorder="1" applyAlignment="1">
      <alignment vertical="center" shrinkToFit="1"/>
    </xf>
    <xf numFmtId="38" fontId="33" fillId="40" borderId="0" xfId="7" applyNumberFormat="1" applyFont="1" applyFill="1" applyBorder="1" applyAlignment="1">
      <alignment horizontal="center" vertical="center"/>
    </xf>
    <xf numFmtId="38" fontId="31" fillId="40" borderId="0" xfId="2" applyNumberFormat="1" applyFont="1" applyFill="1" applyBorder="1"/>
    <xf numFmtId="38" fontId="34" fillId="40" borderId="0" xfId="9" applyFont="1" applyFill="1" applyBorder="1" applyAlignment="1">
      <alignment horizontal="right"/>
    </xf>
    <xf numFmtId="38" fontId="31" fillId="40" borderId="0" xfId="2" applyNumberFormat="1" applyFont="1" applyFill="1" applyBorder="1" applyAlignment="1">
      <alignment horizontal="left"/>
    </xf>
    <xf numFmtId="0" fontId="23" fillId="40" borderId="0" xfId="6" applyFill="1" applyBorder="1"/>
    <xf numFmtId="38" fontId="31" fillId="40" borderId="0" xfId="2" applyNumberFormat="1" applyFont="1" applyFill="1" applyBorder="1" applyAlignment="1">
      <alignment vertical="center"/>
    </xf>
    <xf numFmtId="0" fontId="28" fillId="26" borderId="0" xfId="8" applyFont="1" applyFill="1"/>
    <xf numFmtId="38" fontId="37" fillId="26" borderId="0" xfId="5" applyFont="1" applyFill="1">
      <alignment vertical="center"/>
    </xf>
    <xf numFmtId="177" fontId="37" fillId="26" borderId="0" xfId="5" applyNumberFormat="1" applyFont="1" applyFill="1">
      <alignment vertical="center"/>
    </xf>
    <xf numFmtId="177" fontId="33" fillId="0" borderId="0" xfId="9" applyNumberFormat="1" applyFont="1" applyBorder="1" applyAlignment="1">
      <alignment vertical="center"/>
    </xf>
    <xf numFmtId="38" fontId="33" fillId="0" borderId="0" xfId="9" applyFont="1" applyBorder="1" applyAlignment="1">
      <alignment vertical="center"/>
    </xf>
    <xf numFmtId="38" fontId="34" fillId="0" borderId="0" xfId="2" applyNumberFormat="1" applyFont="1" applyBorder="1" applyAlignment="1">
      <alignment vertical="center" shrinkToFit="1"/>
    </xf>
    <xf numFmtId="0" fontId="34" fillId="0" borderId="0" xfId="2" applyFont="1" applyBorder="1" applyAlignment="1">
      <alignment horizontal="center"/>
    </xf>
    <xf numFmtId="38" fontId="34" fillId="0" borderId="0" xfId="2" applyNumberFormat="1" applyFont="1" applyBorder="1" applyAlignment="1">
      <alignment horizontal="center" vertical="center" shrinkToFit="1"/>
    </xf>
    <xf numFmtId="38" fontId="34" fillId="0" borderId="0" xfId="2" applyNumberFormat="1" applyFont="1" applyBorder="1" applyAlignment="1">
      <alignment horizontal="distributed" vertical="center" indent="1"/>
    </xf>
    <xf numFmtId="38" fontId="34" fillId="0" borderId="0" xfId="9" applyFont="1" applyBorder="1" applyAlignment="1">
      <alignment horizontal="right" vertical="center"/>
    </xf>
    <xf numFmtId="38" fontId="102" fillId="0" borderId="0" xfId="2" applyNumberFormat="1" applyFont="1" applyBorder="1" applyAlignment="1">
      <alignment horizontal="distributed" vertical="center" indent="1"/>
    </xf>
    <xf numFmtId="177" fontId="33" fillId="40" borderId="0" xfId="9" applyNumberFormat="1" applyFont="1" applyFill="1" applyBorder="1" applyAlignment="1">
      <alignment vertical="center"/>
    </xf>
    <xf numFmtId="38" fontId="33" fillId="40" borderId="0" xfId="9" applyFont="1" applyFill="1" applyBorder="1" applyAlignment="1">
      <alignment vertical="center"/>
    </xf>
    <xf numFmtId="38" fontId="34" fillId="40" borderId="0" xfId="2" applyNumberFormat="1" applyFont="1" applyFill="1" applyBorder="1" applyAlignment="1">
      <alignment horizontal="distributed" vertical="center" indent="1"/>
    </xf>
    <xf numFmtId="38" fontId="38" fillId="40" borderId="0" xfId="9" applyFont="1" applyFill="1" applyBorder="1" applyAlignment="1">
      <alignment horizontal="right" vertical="center"/>
    </xf>
    <xf numFmtId="176" fontId="34" fillId="40" borderId="0" xfId="10" applyNumberFormat="1" applyFont="1" applyFill="1" applyBorder="1" applyAlignment="1">
      <alignment horizontal="right" vertical="center" shrinkToFit="1"/>
    </xf>
    <xf numFmtId="38" fontId="28" fillId="40" borderId="0" xfId="7" applyNumberFormat="1" applyFont="1" applyFill="1" applyBorder="1">
      <alignment vertical="center"/>
    </xf>
    <xf numFmtId="38" fontId="36" fillId="40" borderId="0" xfId="9" applyFont="1" applyFill="1" applyBorder="1" applyAlignment="1">
      <alignment horizontal="right" vertical="center"/>
    </xf>
    <xf numFmtId="38" fontId="34" fillId="40" borderId="0" xfId="9" applyFont="1" applyFill="1" applyBorder="1" applyAlignment="1">
      <alignment horizontal="right" vertical="center"/>
    </xf>
    <xf numFmtId="0" fontId="34" fillId="40" borderId="0" xfId="2" applyFont="1" applyFill="1" applyBorder="1" applyAlignment="1">
      <alignment horizontal="center"/>
    </xf>
    <xf numFmtId="38" fontId="34" fillId="40" borderId="0" xfId="2" applyNumberFormat="1" applyFont="1" applyFill="1" applyBorder="1" applyAlignment="1">
      <alignment horizontal="distributed" vertical="center" indent="1" shrinkToFit="1"/>
    </xf>
    <xf numFmtId="38" fontId="33" fillId="40" borderId="0" xfId="5" applyFont="1" applyFill="1" applyBorder="1">
      <alignment vertical="center"/>
    </xf>
    <xf numFmtId="38" fontId="33" fillId="0" borderId="0" xfId="5" applyFont="1" applyBorder="1">
      <alignment vertical="center"/>
    </xf>
    <xf numFmtId="38" fontId="33" fillId="26" borderId="0" xfId="7" applyNumberFormat="1" applyFont="1" applyFill="1" applyAlignment="1">
      <alignment horizontal="left" vertical="center"/>
    </xf>
    <xf numFmtId="177" fontId="33" fillId="26" borderId="0" xfId="7" applyNumberFormat="1" applyFont="1" applyFill="1" applyAlignment="1">
      <alignment horizontal="left" vertical="center"/>
    </xf>
    <xf numFmtId="0" fontId="34" fillId="0" borderId="0" xfId="2" applyFont="1" applyBorder="1" applyAlignment="1">
      <alignment horizontal="center" vertical="center"/>
    </xf>
    <xf numFmtId="38" fontId="23" fillId="0" borderId="0" xfId="6" applyNumberFormat="1" applyBorder="1"/>
    <xf numFmtId="38" fontId="23" fillId="0" borderId="0" xfId="9" applyFont="1" applyBorder="1" applyAlignment="1">
      <alignment vertical="center"/>
    </xf>
    <xf numFmtId="177" fontId="23" fillId="0" borderId="0" xfId="9" applyNumberFormat="1" applyFont="1" applyBorder="1" applyAlignment="1">
      <alignment vertical="center"/>
    </xf>
    <xf numFmtId="38" fontId="33" fillId="0" borderId="0" xfId="7" applyNumberFormat="1" applyFont="1" applyBorder="1" applyAlignment="1">
      <alignment horizontal="left" vertical="center"/>
    </xf>
    <xf numFmtId="0" fontId="34" fillId="0" borderId="0" xfId="2" applyFont="1" applyBorder="1" applyAlignment="1">
      <alignment horizontal="center" vertical="center"/>
    </xf>
    <xf numFmtId="38" fontId="102" fillId="0" borderId="0" xfId="9" applyFont="1" applyBorder="1" applyAlignment="1">
      <alignment horizontal="right" vertical="center"/>
    </xf>
    <xf numFmtId="201" fontId="36" fillId="45" borderId="67" xfId="2" applyNumberFormat="1" applyFont="1" applyFill="1" applyBorder="1" applyAlignment="1" applyProtection="1">
      <alignment horizontal="right" vertical="center"/>
      <protection locked="0"/>
    </xf>
    <xf numFmtId="201" fontId="36" fillId="45" borderId="4" xfId="2" applyNumberFormat="1" applyFont="1" applyFill="1" applyBorder="1" applyAlignment="1" applyProtection="1">
      <alignment horizontal="right" vertical="center"/>
      <protection locked="0"/>
    </xf>
    <xf numFmtId="201" fontId="36" fillId="45" borderId="38" xfId="2" applyNumberFormat="1" applyFont="1" applyFill="1" applyBorder="1" applyAlignment="1" applyProtection="1">
      <alignment horizontal="right" vertical="center"/>
      <protection locked="0"/>
    </xf>
    <xf numFmtId="201" fontId="36" fillId="45" borderId="4" xfId="2" applyNumberFormat="1" applyFont="1" applyFill="1" applyBorder="1" applyAlignment="1">
      <alignment horizontal="right" vertical="center"/>
    </xf>
    <xf numFmtId="201" fontId="36" fillId="45" borderId="100" xfId="2" applyNumberFormat="1" applyFont="1" applyFill="1" applyBorder="1" applyAlignment="1" applyProtection="1">
      <alignment horizontal="right" vertical="center"/>
      <protection locked="0"/>
    </xf>
    <xf numFmtId="180" fontId="87" fillId="0" borderId="0" xfId="7" applyNumberFormat="1" applyFont="1" applyBorder="1">
      <alignment vertical="center"/>
    </xf>
    <xf numFmtId="179" fontId="33" fillId="0" borderId="0" xfId="7" applyNumberFormat="1" applyFont="1" applyBorder="1">
      <alignment vertical="center"/>
    </xf>
    <xf numFmtId="0" fontId="128" fillId="0" borderId="0" xfId="6" applyFont="1" applyBorder="1"/>
    <xf numFmtId="0" fontId="39" fillId="45" borderId="0" xfId="7" applyFont="1" applyFill="1" applyBorder="1">
      <alignment vertical="center"/>
    </xf>
    <xf numFmtId="0" fontId="33" fillId="45" borderId="0" xfId="7" applyFont="1" applyFill="1" applyBorder="1">
      <alignment vertical="center"/>
    </xf>
    <xf numFmtId="0" fontId="88" fillId="45" borderId="0" xfId="2" applyFont="1" applyFill="1" applyBorder="1" applyAlignment="1">
      <alignment horizontal="centerContinuous"/>
    </xf>
    <xf numFmtId="0" fontId="89" fillId="45" borderId="0" xfId="2" applyFont="1" applyFill="1" applyBorder="1" applyAlignment="1">
      <alignment horizontal="centerContinuous"/>
    </xf>
    <xf numFmtId="0" fontId="90" fillId="45" borderId="0" xfId="2" applyFont="1" applyFill="1" applyBorder="1" applyAlignment="1">
      <alignment horizontal="right"/>
    </xf>
    <xf numFmtId="0" fontId="90" fillId="45" borderId="0" xfId="2" applyFont="1" applyFill="1" applyBorder="1"/>
    <xf numFmtId="0" fontId="90" fillId="45" borderId="0" xfId="2" applyFont="1" applyFill="1" applyBorder="1" applyAlignment="1">
      <alignment vertical="center"/>
    </xf>
    <xf numFmtId="0" fontId="91" fillId="45" borderId="0" xfId="2" applyFont="1" applyFill="1" applyBorder="1" applyAlignment="1">
      <alignment vertical="center"/>
    </xf>
    <xf numFmtId="0" fontId="91" fillId="45" borderId="0" xfId="2" applyFont="1" applyFill="1" applyBorder="1" applyAlignment="1">
      <alignment horizontal="right"/>
    </xf>
    <xf numFmtId="38" fontId="93" fillId="45" borderId="0" xfId="2" applyNumberFormat="1" applyFont="1" applyFill="1" applyBorder="1" applyAlignment="1">
      <alignment horizontal="center" vertical="center" shrinkToFit="1"/>
    </xf>
    <xf numFmtId="3" fontId="90" fillId="45" borderId="0" xfId="2" applyNumberFormat="1" applyFont="1" applyFill="1" applyBorder="1" applyAlignment="1">
      <alignment horizontal="center" vertical="center"/>
    </xf>
    <xf numFmtId="3" fontId="90" fillId="45" borderId="0" xfId="2" applyNumberFormat="1" applyFont="1" applyFill="1" applyBorder="1" applyAlignment="1">
      <alignment horizontal="center" vertical="center" wrapText="1"/>
    </xf>
    <xf numFmtId="0" fontId="90" fillId="45" borderId="0" xfId="2" applyFont="1" applyFill="1" applyBorder="1" applyAlignment="1">
      <alignment horizontal="centerContinuous" vertical="center" wrapText="1"/>
    </xf>
    <xf numFmtId="0" fontId="90" fillId="45" borderId="0" xfId="2" applyFont="1" applyFill="1" applyBorder="1" applyAlignment="1">
      <alignment horizontal="centerContinuous" vertical="center"/>
    </xf>
    <xf numFmtId="0" fontId="90" fillId="45" borderId="0" xfId="2" applyFont="1" applyFill="1" applyBorder="1" applyAlignment="1">
      <alignment horizontal="center" vertical="center"/>
    </xf>
    <xf numFmtId="0" fontId="97" fillId="45" borderId="0" xfId="2" applyFont="1" applyFill="1" applyBorder="1" applyAlignment="1">
      <alignment horizontal="center" vertical="center" wrapText="1"/>
    </xf>
    <xf numFmtId="38" fontId="98" fillId="45" borderId="0" xfId="2" applyNumberFormat="1" applyFont="1" applyFill="1" applyBorder="1" applyAlignment="1">
      <alignment horizontal="center" vertical="center" shrinkToFit="1"/>
    </xf>
    <xf numFmtId="38" fontId="98" fillId="45" borderId="0" xfId="2" applyNumberFormat="1" applyFont="1" applyFill="1" applyBorder="1" applyAlignment="1">
      <alignment horizontal="center" vertical="center"/>
    </xf>
    <xf numFmtId="0" fontId="98" fillId="45" borderId="0" xfId="2" applyFont="1" applyFill="1" applyBorder="1" applyAlignment="1">
      <alignment vertical="center" shrinkToFit="1"/>
    </xf>
    <xf numFmtId="38" fontId="99" fillId="45" borderId="0" xfId="2" applyNumberFormat="1" applyFont="1" applyFill="1" applyBorder="1" applyAlignment="1">
      <alignment horizontal="center" vertical="center"/>
    </xf>
    <xf numFmtId="38" fontId="95" fillId="45" borderId="0" xfId="9" applyFont="1" applyFill="1" applyBorder="1"/>
    <xf numFmtId="38" fontId="95" fillId="45" borderId="0" xfId="9" applyFont="1" applyFill="1" applyBorder="1" applyAlignment="1">
      <alignment horizontal="right" vertical="center"/>
    </xf>
    <xf numFmtId="38" fontId="99" fillId="45" borderId="0" xfId="2" applyNumberFormat="1" applyFont="1" applyFill="1" applyBorder="1" applyAlignment="1">
      <alignment horizontal="center" vertical="center" shrinkToFit="1"/>
    </xf>
    <xf numFmtId="38" fontId="98" fillId="45" borderId="0" xfId="2" applyNumberFormat="1" applyFont="1" applyFill="1" applyBorder="1" applyAlignment="1">
      <alignment horizontal="center" shrinkToFit="1"/>
    </xf>
    <xf numFmtId="38" fontId="98" fillId="45" borderId="0" xfId="2" applyNumberFormat="1" applyFont="1" applyFill="1" applyBorder="1" applyAlignment="1">
      <alignment vertical="center" shrinkToFit="1"/>
    </xf>
    <xf numFmtId="38" fontId="100" fillId="45" borderId="0" xfId="2" applyNumberFormat="1" applyFont="1" applyFill="1" applyBorder="1" applyAlignment="1">
      <alignment horizontal="center" vertical="center"/>
    </xf>
    <xf numFmtId="38" fontId="98" fillId="45" borderId="0" xfId="2" applyNumberFormat="1" applyFont="1" applyFill="1" applyBorder="1" applyAlignment="1">
      <alignment horizontal="centerContinuous" vertical="center"/>
    </xf>
    <xf numFmtId="38" fontId="98" fillId="45" borderId="0" xfId="2" applyNumberFormat="1" applyFont="1" applyFill="1" applyBorder="1" applyAlignment="1">
      <alignment horizontal="center"/>
    </xf>
    <xf numFmtId="38" fontId="96" fillId="45" borderId="0" xfId="2" applyNumberFormat="1" applyFont="1" applyFill="1" applyBorder="1" applyAlignment="1">
      <alignment horizontal="centerContinuous"/>
    </xf>
    <xf numFmtId="38" fontId="95" fillId="45" borderId="0" xfId="2" applyNumberFormat="1" applyFont="1" applyFill="1" applyBorder="1" applyAlignment="1">
      <alignment vertical="center"/>
    </xf>
    <xf numFmtId="0" fontId="39" fillId="45" borderId="0" xfId="6" applyFont="1" applyFill="1" applyBorder="1"/>
    <xf numFmtId="180" fontId="101" fillId="45" borderId="0" xfId="7" applyNumberFormat="1" applyFont="1" applyFill="1" applyBorder="1">
      <alignment vertical="center"/>
    </xf>
    <xf numFmtId="0" fontId="23" fillId="45" borderId="0" xfId="6" applyFill="1" applyBorder="1"/>
    <xf numFmtId="201" fontId="126" fillId="45" borderId="0" xfId="2" applyNumberFormat="1" applyFont="1" applyFill="1" applyBorder="1" applyAlignment="1" applyProtection="1">
      <alignment horizontal="right" vertical="center"/>
      <protection locked="0"/>
    </xf>
    <xf numFmtId="201" fontId="126" fillId="45" borderId="0" xfId="2" applyNumberFormat="1" applyFont="1" applyFill="1" applyBorder="1" applyAlignment="1">
      <alignment horizontal="right" vertical="center"/>
    </xf>
    <xf numFmtId="201" fontId="126" fillId="45" borderId="0" xfId="2" applyNumberFormat="1" applyFont="1" applyFill="1" applyBorder="1" applyAlignment="1" applyProtection="1">
      <alignment horizontal="right" vertical="center" wrapText="1"/>
      <protection locked="0"/>
    </xf>
    <xf numFmtId="201" fontId="36" fillId="45" borderId="0" xfId="2" applyNumberFormat="1" applyFont="1" applyFill="1" applyBorder="1" applyAlignment="1" applyProtection="1">
      <alignment horizontal="right" vertical="center"/>
      <protection locked="0"/>
    </xf>
    <xf numFmtId="201" fontId="36" fillId="45" borderId="0" xfId="2" applyNumberFormat="1" applyFont="1" applyFill="1" applyBorder="1" applyAlignment="1">
      <alignment horizontal="right" vertical="center"/>
    </xf>
    <xf numFmtId="0" fontId="28" fillId="26" borderId="0" xfId="7" applyFont="1" applyFill="1">
      <alignment vertical="center"/>
    </xf>
    <xf numFmtId="0" fontId="28" fillId="26" borderId="0" xfId="6" applyFont="1" applyFill="1"/>
    <xf numFmtId="0" fontId="29" fillId="26" borderId="0" xfId="7" applyFont="1" applyFill="1">
      <alignment vertical="center"/>
    </xf>
    <xf numFmtId="0" fontId="113" fillId="26" borderId="0" xfId="7" applyFont="1" applyFill="1">
      <alignment vertical="center"/>
    </xf>
    <xf numFmtId="38" fontId="114" fillId="26" borderId="0" xfId="2" applyNumberFormat="1" applyFont="1" applyFill="1" applyAlignment="1">
      <alignment horizontal="center" vertical="center" shrinkToFit="1"/>
    </xf>
    <xf numFmtId="3" fontId="115" fillId="26" borderId="0" xfId="2" applyNumberFormat="1" applyFont="1" applyFill="1" applyAlignment="1">
      <alignment horizontal="center" vertical="center"/>
    </xf>
    <xf numFmtId="3" fontId="115" fillId="26" borderId="0" xfId="2" applyNumberFormat="1" applyFont="1" applyFill="1" applyAlignment="1">
      <alignment horizontal="center" vertical="center" wrapText="1"/>
    </xf>
    <xf numFmtId="0" fontId="115" fillId="26" borderId="0" xfId="2" applyFont="1" applyFill="1" applyAlignment="1">
      <alignment horizontal="centerContinuous" vertical="center" wrapText="1"/>
    </xf>
    <xf numFmtId="0" fontId="115" fillId="26" borderId="0" xfId="2" applyFont="1" applyFill="1" applyAlignment="1">
      <alignment horizontal="centerContinuous" vertical="center"/>
    </xf>
    <xf numFmtId="0" fontId="115" fillId="26" borderId="0" xfId="2" applyFont="1" applyFill="1" applyAlignment="1">
      <alignment horizontal="center" vertical="center"/>
    </xf>
    <xf numFmtId="0" fontId="116" fillId="26" borderId="0" xfId="2" applyFont="1" applyFill="1" applyAlignment="1">
      <alignment horizontal="center" vertical="center" wrapText="1"/>
    </xf>
    <xf numFmtId="38" fontId="113" fillId="26" borderId="0" xfId="9" applyFont="1" applyFill="1"/>
    <xf numFmtId="38" fontId="29" fillId="26" borderId="0" xfId="9" applyFont="1" applyFill="1" applyAlignment="1">
      <alignment horizontal="center" vertical="distributed" textRotation="255"/>
    </xf>
    <xf numFmtId="38" fontId="117" fillId="26" borderId="0" xfId="2" applyNumberFormat="1" applyFont="1" applyFill="1" applyAlignment="1">
      <alignment horizontal="center" vertical="center" shrinkToFit="1"/>
    </xf>
    <xf numFmtId="38" fontId="117" fillId="26" borderId="0" xfId="2" applyNumberFormat="1" applyFont="1" applyFill="1" applyAlignment="1">
      <alignment horizontal="center" vertical="center"/>
    </xf>
    <xf numFmtId="0" fontId="117" fillId="26" borderId="0" xfId="2" applyFont="1" applyFill="1" applyAlignment="1">
      <alignment vertical="center" shrinkToFit="1"/>
    </xf>
    <xf numFmtId="38" fontId="118" fillId="26" borderId="0" xfId="2" applyNumberFormat="1" applyFont="1" applyFill="1" applyAlignment="1">
      <alignment horizontal="center" vertical="center"/>
    </xf>
    <xf numFmtId="38" fontId="119" fillId="26" borderId="0" xfId="9" applyFont="1" applyFill="1" applyAlignment="1">
      <alignment horizontal="right" vertical="center"/>
    </xf>
    <xf numFmtId="38" fontId="113" fillId="26" borderId="0" xfId="9" applyFont="1" applyFill="1" applyAlignment="1">
      <alignment horizontal="center" vertical="distributed" textRotation="255"/>
    </xf>
    <xf numFmtId="197" fontId="119" fillId="26" borderId="0" xfId="9" applyNumberFormat="1" applyFont="1" applyFill="1"/>
    <xf numFmtId="38" fontId="118" fillId="26" borderId="0" xfId="2" applyNumberFormat="1" applyFont="1" applyFill="1" applyAlignment="1">
      <alignment horizontal="center" vertical="center" shrinkToFit="1"/>
    </xf>
    <xf numFmtId="0" fontId="113" fillId="26" borderId="0" xfId="7" applyFont="1" applyFill="1" applyAlignment="1">
      <alignment horizontal="center" vertical="distributed" textRotation="255"/>
    </xf>
    <xf numFmtId="3" fontId="29" fillId="26" borderId="0" xfId="7" applyNumberFormat="1" applyFont="1" applyFill="1">
      <alignment vertical="center"/>
    </xf>
    <xf numFmtId="3" fontId="113" fillId="26" borderId="0" xfId="7" applyNumberFormat="1" applyFont="1" applyFill="1">
      <alignment vertical="center"/>
    </xf>
    <xf numFmtId="38" fontId="117" fillId="26" borderId="0" xfId="2" applyNumberFormat="1" applyFont="1" applyFill="1" applyAlignment="1">
      <alignment horizontal="center" shrinkToFit="1"/>
    </xf>
    <xf numFmtId="38" fontId="117" fillId="26" borderId="0" xfId="2" applyNumberFormat="1" applyFont="1" applyFill="1" applyAlignment="1">
      <alignment vertical="center" shrinkToFit="1"/>
    </xf>
    <xf numFmtId="38" fontId="120" fillId="26" borderId="0" xfId="2" applyNumberFormat="1" applyFont="1" applyFill="1" applyAlignment="1">
      <alignment horizontal="center" vertical="center"/>
    </xf>
    <xf numFmtId="38" fontId="117" fillId="26" borderId="0" xfId="2" applyNumberFormat="1" applyFont="1" applyFill="1" applyAlignment="1">
      <alignment horizontal="centerContinuous" vertical="center"/>
    </xf>
    <xf numFmtId="38" fontId="117" fillId="26" borderId="0" xfId="2" applyNumberFormat="1" applyFont="1" applyFill="1" applyAlignment="1">
      <alignment horizontal="center"/>
    </xf>
    <xf numFmtId="0" fontId="33" fillId="26" borderId="0" xfId="7" applyFont="1" applyFill="1">
      <alignment vertical="center"/>
    </xf>
    <xf numFmtId="0" fontId="121" fillId="26" borderId="0" xfId="7" applyFont="1" applyFill="1">
      <alignment vertical="center"/>
    </xf>
    <xf numFmtId="38" fontId="122" fillId="26" borderId="0" xfId="2" applyNumberFormat="1" applyFont="1" applyFill="1" applyAlignment="1">
      <alignment horizontal="centerContinuous"/>
    </xf>
    <xf numFmtId="38" fontId="119" fillId="26" borderId="0" xfId="2" applyNumberFormat="1" applyFont="1" applyFill="1" applyAlignment="1">
      <alignment vertical="center"/>
    </xf>
    <xf numFmtId="0" fontId="112" fillId="26" borderId="0" xfId="7" applyFont="1" applyFill="1">
      <alignment vertical="center"/>
    </xf>
    <xf numFmtId="0" fontId="18" fillId="0" borderId="0" xfId="137" applyBorder="1"/>
    <xf numFmtId="180" fontId="18" fillId="0" borderId="0" xfId="137" applyNumberFormat="1" applyBorder="1"/>
    <xf numFmtId="181" fontId="18" fillId="0" borderId="0" xfId="137" applyNumberFormat="1" applyBorder="1"/>
    <xf numFmtId="0" fontId="51" fillId="0" borderId="0" xfId="137" applyFont="1" applyBorder="1"/>
    <xf numFmtId="0" fontId="18" fillId="45" borderId="0" xfId="137" applyFill="1" applyBorder="1"/>
    <xf numFmtId="180" fontId="18" fillId="45" borderId="0" xfId="137" applyNumberFormat="1" applyFill="1" applyBorder="1"/>
    <xf numFmtId="181" fontId="96" fillId="45" borderId="0" xfId="137" applyNumberFormat="1" applyFont="1" applyFill="1" applyBorder="1"/>
    <xf numFmtId="181" fontId="18" fillId="45" borderId="0" xfId="137" applyNumberFormat="1" applyFill="1" applyBorder="1"/>
    <xf numFmtId="0" fontId="51" fillId="45" borderId="0" xfId="137" applyFont="1" applyFill="1" applyBorder="1"/>
    <xf numFmtId="0" fontId="88" fillId="45" borderId="0" xfId="2" applyFont="1" applyFill="1" applyBorder="1" applyAlignment="1">
      <alignment horizontal="center" vertical="center"/>
    </xf>
    <xf numFmtId="0" fontId="90" fillId="45" borderId="0" xfId="2" applyFont="1" applyFill="1" applyBorder="1" applyAlignment="1">
      <alignment horizontal="center" vertical="center" wrapText="1" shrinkToFit="1"/>
    </xf>
    <xf numFmtId="38" fontId="92" fillId="45" borderId="0" xfId="2" applyNumberFormat="1" applyFont="1" applyFill="1" applyBorder="1" applyAlignment="1">
      <alignment horizontal="center" vertical="center" wrapText="1" shrinkToFit="1"/>
    </xf>
    <xf numFmtId="3" fontId="90" fillId="45" borderId="0" xfId="2" applyNumberFormat="1" applyFont="1" applyFill="1" applyBorder="1" applyAlignment="1">
      <alignment horizontal="center" vertical="center" wrapText="1" shrinkToFit="1"/>
    </xf>
    <xf numFmtId="0" fontId="93" fillId="45" borderId="0" xfId="2" applyFont="1" applyFill="1" applyBorder="1" applyAlignment="1">
      <alignment vertical="center" shrinkToFit="1"/>
    </xf>
    <xf numFmtId="38" fontId="94" fillId="45" borderId="0" xfId="2" applyNumberFormat="1" applyFont="1" applyFill="1" applyBorder="1" applyAlignment="1">
      <alignment horizontal="center" vertical="center"/>
    </xf>
    <xf numFmtId="38" fontId="94" fillId="45" borderId="0" xfId="2" applyNumberFormat="1" applyFont="1" applyFill="1" applyBorder="1" applyAlignment="1">
      <alignment horizontal="center" vertical="center" shrinkToFit="1"/>
    </xf>
    <xf numFmtId="38" fontId="94" fillId="45" borderId="0" xfId="2" applyNumberFormat="1" applyFont="1" applyFill="1" applyBorder="1" applyAlignment="1">
      <alignment horizontal="center" vertical="center"/>
    </xf>
    <xf numFmtId="38" fontId="92" fillId="45" borderId="0" xfId="2" applyNumberFormat="1" applyFont="1" applyFill="1" applyBorder="1" applyAlignment="1">
      <alignment horizontal="center" vertical="center"/>
    </xf>
    <xf numFmtId="38" fontId="91" fillId="45" borderId="0" xfId="9" applyFont="1" applyFill="1" applyBorder="1"/>
    <xf numFmtId="0" fontId="67" fillId="0" borderId="0" xfId="138" applyFont="1" applyBorder="1">
      <alignment vertical="center"/>
    </xf>
    <xf numFmtId="0" fontId="67" fillId="26" borderId="0" xfId="138" applyFont="1" applyFill="1" applyBorder="1">
      <alignment vertical="center"/>
    </xf>
    <xf numFmtId="0" fontId="90" fillId="26" borderId="0" xfId="138" applyFont="1" applyFill="1" applyBorder="1" applyAlignment="1">
      <alignment horizontal="right"/>
    </xf>
    <xf numFmtId="0" fontId="90" fillId="26" borderId="0" xfId="138" applyFont="1" applyFill="1" applyBorder="1" applyAlignment="1"/>
    <xf numFmtId="0" fontId="90" fillId="26" borderId="0" xfId="138" applyFont="1" applyFill="1" applyBorder="1">
      <alignment vertical="center"/>
    </xf>
    <xf numFmtId="0" fontId="90" fillId="26" borderId="0" xfId="7" applyFont="1" applyFill="1" applyBorder="1">
      <alignment vertical="center"/>
    </xf>
    <xf numFmtId="38" fontId="98" fillId="26" borderId="0" xfId="138" applyNumberFormat="1" applyFont="1" applyFill="1" applyBorder="1" applyAlignment="1">
      <alignment horizontal="center" vertical="center" shrinkToFit="1"/>
    </xf>
    <xf numFmtId="3" fontId="90" fillId="26" borderId="0" xfId="138" applyNumberFormat="1" applyFont="1" applyFill="1" applyBorder="1" applyAlignment="1">
      <alignment horizontal="center" vertical="center"/>
    </xf>
    <xf numFmtId="3" fontId="90" fillId="26" borderId="0" xfId="138" applyNumberFormat="1" applyFont="1" applyFill="1" applyBorder="1" applyAlignment="1">
      <alignment horizontal="center" vertical="center" wrapText="1"/>
    </xf>
    <xf numFmtId="0" fontId="90" fillId="26" borderId="0" xfId="138" applyFont="1" applyFill="1" applyBorder="1" applyAlignment="1">
      <alignment horizontal="centerContinuous" vertical="center" wrapText="1"/>
    </xf>
    <xf numFmtId="0" fontId="90" fillId="26" borderId="0" xfId="138" applyFont="1" applyFill="1" applyBorder="1" applyAlignment="1">
      <alignment horizontal="centerContinuous" vertical="center"/>
    </xf>
    <xf numFmtId="0" fontId="90" fillId="26" borderId="0" xfId="138" applyFont="1" applyFill="1" applyBorder="1" applyAlignment="1">
      <alignment horizontal="center" vertical="center"/>
    </xf>
    <xf numFmtId="0" fontId="97" fillId="26" borderId="0" xfId="138" applyFont="1" applyFill="1" applyBorder="1" applyAlignment="1">
      <alignment horizontal="center" vertical="center" wrapText="1"/>
    </xf>
    <xf numFmtId="49" fontId="98" fillId="26" borderId="0" xfId="138" applyNumberFormat="1" applyFont="1" applyFill="1" applyBorder="1" applyAlignment="1">
      <alignment horizontal="center" vertical="center" shrinkToFit="1"/>
    </xf>
    <xf numFmtId="49" fontId="98" fillId="26" borderId="0" xfId="138" applyNumberFormat="1" applyFont="1" applyFill="1" applyBorder="1" applyAlignment="1">
      <alignment horizontal="center" vertical="center"/>
    </xf>
    <xf numFmtId="0" fontId="98" fillId="26" borderId="0" xfId="138" applyFont="1" applyFill="1" applyBorder="1" applyAlignment="1">
      <alignment vertical="center" shrinkToFit="1"/>
    </xf>
    <xf numFmtId="3" fontId="98" fillId="26" borderId="0" xfId="138" applyNumberFormat="1" applyFont="1" applyFill="1" applyBorder="1" applyAlignment="1">
      <alignment horizontal="center" vertical="center"/>
    </xf>
    <xf numFmtId="182" fontId="96" fillId="26" borderId="0" xfId="138" applyNumberFormat="1" applyFont="1" applyFill="1" applyBorder="1">
      <alignment vertical="center"/>
    </xf>
    <xf numFmtId="182" fontId="96" fillId="26" borderId="0" xfId="138" applyNumberFormat="1" applyFont="1" applyFill="1" applyBorder="1" applyProtection="1">
      <alignment vertical="center"/>
      <protection locked="0"/>
    </xf>
    <xf numFmtId="38" fontId="96" fillId="26" borderId="0" xfId="139" applyFont="1" applyFill="1" applyBorder="1">
      <alignment vertical="center"/>
    </xf>
    <xf numFmtId="3" fontId="98" fillId="26" borderId="0" xfId="138" applyNumberFormat="1" applyFont="1" applyFill="1" applyBorder="1" applyAlignment="1">
      <alignment horizontal="center" vertical="center" shrinkToFit="1"/>
    </xf>
    <xf numFmtId="3" fontId="98" fillId="26" borderId="0" xfId="138" applyNumberFormat="1" applyFont="1" applyFill="1" applyBorder="1" applyAlignment="1">
      <alignment vertical="center" shrinkToFit="1"/>
    </xf>
    <xf numFmtId="182" fontId="96" fillId="26" borderId="0" xfId="139" applyNumberFormat="1" applyFont="1" applyFill="1" applyBorder="1">
      <alignment vertical="center"/>
    </xf>
    <xf numFmtId="182" fontId="96" fillId="26" borderId="0" xfId="139" applyNumberFormat="1" applyFont="1" applyFill="1" applyBorder="1" applyProtection="1">
      <alignment vertical="center"/>
      <protection locked="0"/>
    </xf>
    <xf numFmtId="0" fontId="98" fillId="26" borderId="0" xfId="138" applyFont="1" applyFill="1" applyBorder="1" applyAlignment="1">
      <alignment horizontal="center" vertical="center" shrinkToFit="1"/>
    </xf>
    <xf numFmtId="3" fontId="98" fillId="26" borderId="0" xfId="138" applyNumberFormat="1" applyFont="1" applyFill="1" applyBorder="1" applyAlignment="1">
      <alignment horizontal="centerContinuous" vertical="center" shrinkToFit="1"/>
    </xf>
    <xf numFmtId="0" fontId="98" fillId="26" borderId="0" xfId="138" applyFont="1" applyFill="1" applyBorder="1" applyAlignment="1">
      <alignment horizontal="centerContinuous" vertical="center" shrinkToFit="1"/>
    </xf>
    <xf numFmtId="182" fontId="96" fillId="26" borderId="0" xfId="138" applyNumberFormat="1" applyFont="1" applyFill="1" applyBorder="1" applyAlignment="1">
      <alignment vertical="center" wrapText="1"/>
    </xf>
    <xf numFmtId="0" fontId="98" fillId="26" borderId="0" xfId="117" applyFont="1" applyFill="1" applyBorder="1" applyAlignment="1">
      <alignment horizontal="center" vertical="center"/>
    </xf>
    <xf numFmtId="0" fontId="98" fillId="26" borderId="0" xfId="117" applyFont="1" applyFill="1" applyBorder="1" applyAlignment="1">
      <alignment horizontal="left" vertical="center"/>
    </xf>
    <xf numFmtId="3" fontId="103" fillId="26" borderId="0" xfId="138" applyNumberFormat="1" applyFont="1" applyFill="1" applyBorder="1" applyAlignment="1">
      <alignment horizontal="center" vertical="center" shrinkToFit="1"/>
    </xf>
    <xf numFmtId="3" fontId="103" fillId="26" borderId="0" xfId="138" applyNumberFormat="1" applyFont="1" applyFill="1" applyBorder="1" applyAlignment="1">
      <alignment horizontal="center" vertical="top" shrinkToFit="1"/>
    </xf>
    <xf numFmtId="0" fontId="98" fillId="26" borderId="0" xfId="138" applyFont="1" applyFill="1" applyBorder="1" applyAlignment="1">
      <alignment horizontal="center"/>
    </xf>
    <xf numFmtId="0" fontId="98" fillId="26" borderId="0" xfId="138" applyFont="1" applyFill="1" applyBorder="1">
      <alignment vertical="center"/>
    </xf>
    <xf numFmtId="0" fontId="65" fillId="26" borderId="0" xfId="138" applyFont="1" applyFill="1" applyAlignment="1"/>
    <xf numFmtId="0" fontId="30" fillId="26" borderId="0" xfId="7" applyFont="1" applyFill="1">
      <alignment vertical="center"/>
    </xf>
    <xf numFmtId="0" fontId="30" fillId="26" borderId="89" xfId="138" applyFont="1" applyFill="1" applyBorder="1" applyAlignment="1">
      <alignment horizontal="center" vertical="center"/>
    </xf>
    <xf numFmtId="38" fontId="18" fillId="26" borderId="95" xfId="139" applyFont="1" applyFill="1" applyBorder="1">
      <alignment vertical="center"/>
    </xf>
    <xf numFmtId="38" fontId="18" fillId="26" borderId="48" xfId="139" applyFont="1" applyFill="1" applyBorder="1">
      <alignment vertical="center"/>
    </xf>
    <xf numFmtId="38" fontId="18" fillId="26" borderId="101" xfId="139" applyFont="1" applyFill="1" applyBorder="1">
      <alignment vertical="center"/>
    </xf>
    <xf numFmtId="0" fontId="67" fillId="26" borderId="0" xfId="138" applyFont="1" applyFill="1">
      <alignment vertical="center"/>
    </xf>
    <xf numFmtId="38" fontId="18" fillId="30" borderId="91" xfId="139" applyFont="1" applyFill="1" applyBorder="1">
      <alignment vertical="center"/>
    </xf>
    <xf numFmtId="38" fontId="18" fillId="30" borderId="48" xfId="139" applyFont="1" applyFill="1" applyBorder="1">
      <alignment vertical="center"/>
    </xf>
    <xf numFmtId="38" fontId="18" fillId="30" borderId="95" xfId="139" applyFont="1" applyFill="1" applyBorder="1">
      <alignment vertical="center"/>
    </xf>
    <xf numFmtId="38" fontId="18" fillId="30" borderId="135" xfId="139" applyFont="1" applyFill="1" applyBorder="1">
      <alignment vertical="center"/>
    </xf>
    <xf numFmtId="0" fontId="67" fillId="45" borderId="0" xfId="138" applyFont="1" applyFill="1" applyBorder="1">
      <alignment vertical="center"/>
    </xf>
    <xf numFmtId="0" fontId="90" fillId="45" borderId="0" xfId="138" applyFont="1" applyFill="1" applyBorder="1" applyAlignment="1">
      <alignment horizontal="right"/>
    </xf>
    <xf numFmtId="0" fontId="90" fillId="45" borderId="0" xfId="138" applyFont="1" applyFill="1" applyBorder="1" applyAlignment="1"/>
    <xf numFmtId="0" fontId="90" fillId="45" borderId="0" xfId="138" applyFont="1" applyFill="1" applyBorder="1">
      <alignment vertical="center"/>
    </xf>
    <xf numFmtId="38" fontId="98" fillId="45" borderId="0" xfId="138" applyNumberFormat="1" applyFont="1" applyFill="1" applyBorder="1" applyAlignment="1">
      <alignment horizontal="center" vertical="center" shrinkToFit="1"/>
    </xf>
    <xf numFmtId="3" fontId="90" fillId="45" borderId="0" xfId="138" applyNumberFormat="1" applyFont="1" applyFill="1" applyBorder="1" applyAlignment="1">
      <alignment horizontal="center" vertical="center"/>
    </xf>
    <xf numFmtId="3" fontId="90" fillId="45" borderId="0" xfId="138" applyNumberFormat="1" applyFont="1" applyFill="1" applyBorder="1" applyAlignment="1">
      <alignment horizontal="center" vertical="center" wrapText="1"/>
    </xf>
    <xf numFmtId="0" fontId="90" fillId="45" borderId="0" xfId="138" applyFont="1" applyFill="1" applyBorder="1" applyAlignment="1">
      <alignment horizontal="centerContinuous" vertical="center" wrapText="1"/>
    </xf>
    <xf numFmtId="0" fontId="90" fillId="45" borderId="0" xfId="138" applyFont="1" applyFill="1" applyBorder="1" applyAlignment="1">
      <alignment horizontal="centerContinuous" vertical="center"/>
    </xf>
    <xf numFmtId="0" fontId="90" fillId="45" borderId="0" xfId="138" applyFont="1" applyFill="1" applyBorder="1" applyAlignment="1">
      <alignment horizontal="center" vertical="center"/>
    </xf>
    <xf numFmtId="0" fontId="97" fillId="45" borderId="0" xfId="138" applyFont="1" applyFill="1" applyBorder="1" applyAlignment="1">
      <alignment horizontal="center" vertical="center" wrapText="1"/>
    </xf>
    <xf numFmtId="49" fontId="98" fillId="45" borderId="0" xfId="138" applyNumberFormat="1" applyFont="1" applyFill="1" applyBorder="1" applyAlignment="1">
      <alignment horizontal="center" vertical="center" shrinkToFit="1"/>
    </xf>
    <xf numFmtId="49" fontId="98" fillId="45" borderId="0" xfId="138" applyNumberFormat="1" applyFont="1" applyFill="1" applyBorder="1" applyAlignment="1">
      <alignment horizontal="center" vertical="center"/>
    </xf>
    <xf numFmtId="0" fontId="98" fillId="45" borderId="0" xfId="138" applyFont="1" applyFill="1" applyBorder="1" applyAlignment="1">
      <alignment vertical="center" shrinkToFit="1"/>
    </xf>
    <xf numFmtId="3" fontId="98" fillId="45" borderId="0" xfId="138" applyNumberFormat="1" applyFont="1" applyFill="1" applyBorder="1" applyAlignment="1">
      <alignment horizontal="center" vertical="center"/>
    </xf>
    <xf numFmtId="38" fontId="96" fillId="45" borderId="0" xfId="5" applyFont="1" applyFill="1" applyBorder="1">
      <alignment vertical="center"/>
    </xf>
    <xf numFmtId="38" fontId="96" fillId="45" borderId="0" xfId="5" applyFont="1" applyFill="1" applyBorder="1" applyProtection="1">
      <alignment vertical="center"/>
      <protection locked="0"/>
    </xf>
    <xf numFmtId="3" fontId="98" fillId="45" borderId="0" xfId="138" applyNumberFormat="1" applyFont="1" applyFill="1" applyBorder="1" applyAlignment="1">
      <alignment horizontal="center" vertical="center" shrinkToFit="1"/>
    </xf>
    <xf numFmtId="3" fontId="98" fillId="45" borderId="0" xfId="138" applyNumberFormat="1" applyFont="1" applyFill="1" applyBorder="1" applyAlignment="1">
      <alignment vertical="center" shrinkToFit="1"/>
    </xf>
    <xf numFmtId="0" fontId="98" fillId="45" borderId="0" xfId="138" applyFont="1" applyFill="1" applyBorder="1" applyAlignment="1">
      <alignment horizontal="center" vertical="center" shrinkToFit="1"/>
    </xf>
    <xf numFmtId="3" fontId="98" fillId="45" borderId="0" xfId="138" applyNumberFormat="1" applyFont="1" applyFill="1" applyBorder="1" applyAlignment="1">
      <alignment horizontal="centerContinuous" vertical="center" shrinkToFit="1"/>
    </xf>
    <xf numFmtId="0" fontId="98" fillId="45" borderId="0" xfId="138" applyFont="1" applyFill="1" applyBorder="1" applyAlignment="1">
      <alignment horizontal="centerContinuous" vertical="center" shrinkToFit="1"/>
    </xf>
    <xf numFmtId="38" fontId="96" fillId="45" borderId="0" xfId="5" applyFont="1" applyFill="1" applyBorder="1" applyAlignment="1">
      <alignment vertical="center" wrapText="1"/>
    </xf>
    <xf numFmtId="0" fontId="98" fillId="45" borderId="0" xfId="117" applyFont="1" applyFill="1" applyBorder="1" applyAlignment="1">
      <alignment horizontal="center" vertical="center"/>
    </xf>
    <xf numFmtId="0" fontId="98" fillId="45" borderId="0" xfId="117" applyFont="1" applyFill="1" applyBorder="1" applyAlignment="1">
      <alignment horizontal="left" vertical="center"/>
    </xf>
    <xf numFmtId="3" fontId="103" fillId="45" borderId="0" xfId="138" applyNumberFormat="1" applyFont="1" applyFill="1" applyBorder="1" applyAlignment="1">
      <alignment horizontal="center" vertical="center" shrinkToFit="1"/>
    </xf>
    <xf numFmtId="3" fontId="103" fillId="45" borderId="0" xfId="138" applyNumberFormat="1" applyFont="1" applyFill="1" applyBorder="1" applyAlignment="1">
      <alignment horizontal="center" vertical="top" shrinkToFit="1"/>
    </xf>
    <xf numFmtId="0" fontId="98" fillId="45" borderId="0" xfId="138" applyFont="1" applyFill="1" applyBorder="1" applyAlignment="1">
      <alignment horizontal="center"/>
    </xf>
    <xf numFmtId="0" fontId="98" fillId="45" borderId="0" xfId="138" applyFont="1" applyFill="1" applyBorder="1">
      <alignment vertical="center"/>
    </xf>
    <xf numFmtId="38" fontId="96" fillId="45" borderId="0" xfId="139" applyFont="1" applyFill="1" applyBorder="1">
      <alignment vertical="center"/>
    </xf>
    <xf numFmtId="38" fontId="96" fillId="26" borderId="0" xfId="5" applyFont="1" applyFill="1" applyBorder="1">
      <alignment vertical="center"/>
    </xf>
    <xf numFmtId="0" fontId="30" fillId="26" borderId="64" xfId="138" applyFont="1" applyFill="1" applyBorder="1" applyAlignment="1">
      <alignment horizontal="center" vertical="center"/>
    </xf>
    <xf numFmtId="38" fontId="18" fillId="26" borderId="26" xfId="5" applyFont="1" applyFill="1" applyBorder="1">
      <alignment vertical="center"/>
    </xf>
    <xf numFmtId="38" fontId="18" fillId="26" borderId="28" xfId="5" applyFont="1" applyFill="1" applyBorder="1">
      <alignment vertical="center"/>
    </xf>
    <xf numFmtId="38" fontId="18" fillId="26" borderId="157" xfId="5" applyFont="1" applyFill="1" applyBorder="1">
      <alignment vertical="center"/>
    </xf>
    <xf numFmtId="38" fontId="18" fillId="26" borderId="1" xfId="139" applyFont="1" applyFill="1" applyBorder="1">
      <alignment vertical="center"/>
    </xf>
    <xf numFmtId="38" fontId="18" fillId="30" borderId="73" xfId="5" applyFont="1" applyFill="1" applyBorder="1">
      <alignment vertical="center"/>
    </xf>
    <xf numFmtId="38" fontId="18" fillId="30" borderId="28" xfId="5" applyFont="1" applyFill="1" applyBorder="1">
      <alignment vertical="center"/>
    </xf>
    <xf numFmtId="38" fontId="18" fillId="30" borderId="26" xfId="5" applyFont="1" applyFill="1" applyBorder="1">
      <alignment vertical="center"/>
    </xf>
    <xf numFmtId="38" fontId="18" fillId="30" borderId="27" xfId="5" applyFont="1" applyFill="1" applyBorder="1">
      <alignment vertical="center"/>
    </xf>
    <xf numFmtId="0" fontId="67" fillId="26" borderId="36" xfId="138" applyFont="1" applyFill="1" applyBorder="1">
      <alignment vertical="center"/>
    </xf>
    <xf numFmtId="0" fontId="67" fillId="26" borderId="37" xfId="138" applyFont="1" applyFill="1" applyBorder="1">
      <alignment vertical="center"/>
    </xf>
    <xf numFmtId="0" fontId="67" fillId="26" borderId="45" xfId="138" applyFont="1" applyFill="1" applyBorder="1">
      <alignment vertical="center"/>
    </xf>
    <xf numFmtId="0" fontId="67" fillId="26" borderId="142" xfId="138" applyFont="1" applyFill="1" applyBorder="1">
      <alignment vertical="center"/>
    </xf>
    <xf numFmtId="38" fontId="18" fillId="26" borderId="79" xfId="139" applyFont="1" applyFill="1" applyBorder="1">
      <alignment vertical="center"/>
    </xf>
    <xf numFmtId="38" fontId="18" fillId="26" borderId="44" xfId="139" applyFont="1" applyFill="1" applyBorder="1">
      <alignment vertical="center"/>
    </xf>
    <xf numFmtId="38" fontId="18" fillId="26" borderId="158" xfId="139" applyFont="1" applyFill="1" applyBorder="1">
      <alignment vertical="center"/>
    </xf>
    <xf numFmtId="38" fontId="18" fillId="26" borderId="45" xfId="139" applyFont="1" applyFill="1" applyBorder="1">
      <alignment vertical="center"/>
    </xf>
    <xf numFmtId="0" fontId="21" fillId="0" borderId="0" xfId="4" applyFont="1" applyBorder="1"/>
    <xf numFmtId="0" fontId="21" fillId="0" borderId="0" xfId="4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0" fontId="21" fillId="26" borderId="0" xfId="4" applyFont="1" applyFill="1"/>
    <xf numFmtId="0" fontId="21" fillId="26" borderId="0" xfId="4" applyFont="1" applyFill="1" applyBorder="1"/>
    <xf numFmtId="0" fontId="21" fillId="26" borderId="0" xfId="4" applyFont="1" applyFill="1" applyBorder="1" applyAlignment="1">
      <alignment horizontal="center" vertical="center"/>
    </xf>
    <xf numFmtId="0" fontId="21" fillId="26" borderId="0" xfId="4" applyFont="1" applyFill="1" applyBorder="1" applyAlignment="1">
      <alignment horizontal="center" vertical="center" wrapText="1"/>
    </xf>
    <xf numFmtId="0" fontId="21" fillId="26" borderId="0" xfId="4" applyFont="1" applyFill="1" applyBorder="1" applyAlignment="1">
      <alignment vertical="center"/>
    </xf>
    <xf numFmtId="0" fontId="21" fillId="26" borderId="0" xfId="4" applyFont="1" applyFill="1" applyBorder="1" applyAlignment="1">
      <alignment vertical="center" wrapText="1"/>
    </xf>
    <xf numFmtId="0" fontId="21" fillId="26" borderId="0" xfId="4" applyFont="1" applyFill="1" applyBorder="1" applyAlignment="1">
      <alignment horizontal="center" vertical="center" wrapText="1"/>
    </xf>
    <xf numFmtId="0" fontId="78" fillId="0" borderId="0" xfId="143" applyFont="1" applyBorder="1"/>
    <xf numFmtId="0" fontId="78" fillId="0" borderId="0" xfId="143" applyFont="1" applyBorder="1" applyAlignment="1">
      <alignment vertical="center"/>
    </xf>
    <xf numFmtId="186" fontId="34" fillId="0" borderId="0" xfId="143" applyNumberFormat="1" applyFont="1" applyBorder="1" applyAlignment="1">
      <alignment horizontal="right" vertical="top"/>
    </xf>
    <xf numFmtId="186" fontId="34" fillId="0" borderId="0" xfId="143" applyNumberFormat="1" applyFont="1" applyBorder="1" applyAlignment="1">
      <alignment horizontal="center" vertical="center" wrapText="1"/>
    </xf>
    <xf numFmtId="186" fontId="34" fillId="0" borderId="0" xfId="143" applyNumberFormat="1" applyFont="1" applyBorder="1" applyAlignment="1">
      <alignment horizontal="center" vertical="center"/>
    </xf>
    <xf numFmtId="38" fontId="34" fillId="2" borderId="0" xfId="5" applyFont="1" applyFill="1" applyBorder="1" applyAlignment="1">
      <alignment horizontal="center" vertical="center"/>
    </xf>
    <xf numFmtId="38" fontId="31" fillId="0" borderId="0" xfId="5" applyFont="1" applyBorder="1">
      <alignment vertical="center"/>
    </xf>
    <xf numFmtId="0" fontId="0" fillId="0" borderId="0" xfId="0" applyBorder="1"/>
    <xf numFmtId="0" fontId="70" fillId="41" borderId="0" xfId="143" applyFont="1" applyFill="1" applyBorder="1" applyAlignment="1">
      <alignment vertical="center" wrapText="1"/>
    </xf>
    <xf numFmtId="0" fontId="70" fillId="31" borderId="0" xfId="143" applyFont="1" applyFill="1" applyBorder="1" applyAlignment="1">
      <alignment vertical="center" wrapText="1"/>
    </xf>
    <xf numFmtId="0" fontId="70" fillId="32" borderId="0" xfId="143" applyFont="1" applyFill="1" applyBorder="1" applyAlignment="1">
      <alignment vertical="center" wrapText="1"/>
    </xf>
    <xf numFmtId="0" fontId="70" fillId="0" borderId="0" xfId="143" applyFont="1" applyBorder="1" applyAlignment="1">
      <alignment vertical="center" wrapText="1"/>
    </xf>
    <xf numFmtId="0" fontId="70" fillId="42" borderId="0" xfId="143" applyFont="1" applyFill="1" applyBorder="1" applyAlignment="1">
      <alignment vertical="center" wrapText="1"/>
    </xf>
    <xf numFmtId="0" fontId="70" fillId="43" borderId="0" xfId="143" applyFont="1" applyFill="1" applyBorder="1" applyAlignment="1">
      <alignment vertical="center" wrapText="1"/>
    </xf>
    <xf numFmtId="0" fontId="70" fillId="44" borderId="0" xfId="143" applyFont="1" applyFill="1" applyBorder="1" applyAlignment="1">
      <alignment vertical="center" wrapText="1"/>
    </xf>
    <xf numFmtId="3" fontId="129" fillId="26" borderId="0" xfId="0" applyNumberFormat="1" applyFont="1" applyFill="1" applyBorder="1" applyAlignment="1">
      <alignment horizontal="left"/>
    </xf>
    <xf numFmtId="0" fontId="60" fillId="26" borderId="0" xfId="143" applyFont="1" applyFill="1" applyBorder="1" applyAlignment="1">
      <alignment horizontal="center" vertical="center"/>
    </xf>
    <xf numFmtId="0" fontId="75" fillId="0" borderId="0" xfId="117" applyFont="1" applyBorder="1">
      <alignment vertical="center"/>
    </xf>
    <xf numFmtId="0" fontId="60" fillId="2" borderId="0" xfId="143" applyFont="1" applyFill="1" applyBorder="1" applyAlignment="1">
      <alignment horizontal="left" vertical="center" wrapText="1"/>
    </xf>
    <xf numFmtId="187" fontId="0" fillId="0" borderId="0" xfId="0" applyNumberFormat="1" applyBorder="1"/>
    <xf numFmtId="186" fontId="70" fillId="0" borderId="0" xfId="143" applyNumberFormat="1" applyFont="1" applyBorder="1"/>
  </cellXfs>
  <cellStyles count="479">
    <cellStyle name="20% - アクセント 1 2" xfId="13" xr:uid="{00000000-0005-0000-0000-000000000000}"/>
    <cellStyle name="20% - アクセント 1 3" xfId="14" xr:uid="{00000000-0005-0000-0000-000001000000}"/>
    <cellStyle name="20% - アクセント 1 4" xfId="314" xr:uid="{00000000-0005-0000-0000-000002000000}"/>
    <cellStyle name="20% - アクセント 2 2" xfId="15" xr:uid="{00000000-0005-0000-0000-000003000000}"/>
    <cellStyle name="20% - アクセント 2 3" xfId="16" xr:uid="{00000000-0005-0000-0000-000004000000}"/>
    <cellStyle name="20% - アクセント 2 4" xfId="315" xr:uid="{00000000-0005-0000-0000-000005000000}"/>
    <cellStyle name="20% - アクセント 3 2" xfId="17" xr:uid="{00000000-0005-0000-0000-000006000000}"/>
    <cellStyle name="20% - アクセント 3 3" xfId="18" xr:uid="{00000000-0005-0000-0000-000007000000}"/>
    <cellStyle name="20% - アクセント 3 4" xfId="316" xr:uid="{00000000-0005-0000-0000-000008000000}"/>
    <cellStyle name="20% - アクセント 4 2" xfId="19" xr:uid="{00000000-0005-0000-0000-000009000000}"/>
    <cellStyle name="20% - アクセント 4 3" xfId="20" xr:uid="{00000000-0005-0000-0000-00000A000000}"/>
    <cellStyle name="20% - アクセント 4 4" xfId="317" xr:uid="{00000000-0005-0000-0000-00000B000000}"/>
    <cellStyle name="20% - アクセント 5 2" xfId="21" xr:uid="{00000000-0005-0000-0000-00000C000000}"/>
    <cellStyle name="20% - アクセント 5 3" xfId="22" xr:uid="{00000000-0005-0000-0000-00000D000000}"/>
    <cellStyle name="20% - アクセント 5 4" xfId="318" xr:uid="{00000000-0005-0000-0000-00000E000000}"/>
    <cellStyle name="20% - アクセント 6 2" xfId="23" xr:uid="{00000000-0005-0000-0000-00000F000000}"/>
    <cellStyle name="20% - アクセント 6 3" xfId="24" xr:uid="{00000000-0005-0000-0000-000010000000}"/>
    <cellStyle name="20% - アクセント 6 4" xfId="319" xr:uid="{00000000-0005-0000-0000-000011000000}"/>
    <cellStyle name="40% - アクセント 1 2" xfId="25" xr:uid="{00000000-0005-0000-0000-000012000000}"/>
    <cellStyle name="40% - アクセント 1 3" xfId="26" xr:uid="{00000000-0005-0000-0000-000013000000}"/>
    <cellStyle name="40% - アクセント 1 4" xfId="320" xr:uid="{00000000-0005-0000-0000-000014000000}"/>
    <cellStyle name="40% - アクセント 2 2" xfId="27" xr:uid="{00000000-0005-0000-0000-000015000000}"/>
    <cellStyle name="40% - アクセント 2 3" xfId="28" xr:uid="{00000000-0005-0000-0000-000016000000}"/>
    <cellStyle name="40% - アクセント 2 4" xfId="321" xr:uid="{00000000-0005-0000-0000-000017000000}"/>
    <cellStyle name="40% - アクセント 3 2" xfId="29" xr:uid="{00000000-0005-0000-0000-000018000000}"/>
    <cellStyle name="40% - アクセント 3 3" xfId="30" xr:uid="{00000000-0005-0000-0000-000019000000}"/>
    <cellStyle name="40% - アクセント 3 4" xfId="322" xr:uid="{00000000-0005-0000-0000-00001A000000}"/>
    <cellStyle name="40% - アクセント 4 2" xfId="31" xr:uid="{00000000-0005-0000-0000-00001B000000}"/>
    <cellStyle name="40% - アクセント 4 3" xfId="32" xr:uid="{00000000-0005-0000-0000-00001C000000}"/>
    <cellStyle name="40% - アクセント 4 4" xfId="323" xr:uid="{00000000-0005-0000-0000-00001D000000}"/>
    <cellStyle name="40% - アクセント 5 2" xfId="33" xr:uid="{00000000-0005-0000-0000-00001E000000}"/>
    <cellStyle name="40% - アクセント 5 3" xfId="34" xr:uid="{00000000-0005-0000-0000-00001F000000}"/>
    <cellStyle name="40% - アクセント 5 4" xfId="324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25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26" xr:uid="{00000000-0005-0000-0000-000026000000}"/>
    <cellStyle name="60% - アクセント 2 2" xfId="39" xr:uid="{00000000-0005-0000-0000-000027000000}"/>
    <cellStyle name="60% - アクセント 2 3" xfId="40" xr:uid="{00000000-0005-0000-0000-000028000000}"/>
    <cellStyle name="60% - アクセント 2 4" xfId="327" xr:uid="{00000000-0005-0000-0000-000029000000}"/>
    <cellStyle name="60% - アクセント 3 2" xfId="41" xr:uid="{00000000-0005-0000-0000-00002A000000}"/>
    <cellStyle name="60% - アクセント 3 3" xfId="42" xr:uid="{00000000-0005-0000-0000-00002B000000}"/>
    <cellStyle name="60% - アクセント 3 4" xfId="328" xr:uid="{00000000-0005-0000-0000-00002C000000}"/>
    <cellStyle name="60% - アクセント 4 2" xfId="43" xr:uid="{00000000-0005-0000-0000-00002D000000}"/>
    <cellStyle name="60% - アクセント 4 3" xfId="44" xr:uid="{00000000-0005-0000-0000-00002E000000}"/>
    <cellStyle name="60% - アクセント 4 4" xfId="329" xr:uid="{00000000-0005-0000-0000-00002F000000}"/>
    <cellStyle name="60% - アクセント 5 2" xfId="45" xr:uid="{00000000-0005-0000-0000-000030000000}"/>
    <cellStyle name="60% - アクセント 5 3" xfId="46" xr:uid="{00000000-0005-0000-0000-000031000000}"/>
    <cellStyle name="60% - アクセント 5 4" xfId="330" xr:uid="{00000000-0005-0000-0000-000032000000}"/>
    <cellStyle name="60% - アクセント 6 2" xfId="47" xr:uid="{00000000-0005-0000-0000-000033000000}"/>
    <cellStyle name="60% - アクセント 6 3" xfId="48" xr:uid="{00000000-0005-0000-0000-000034000000}"/>
    <cellStyle name="60% - アクセント 6 4" xfId="331" xr:uid="{00000000-0005-0000-0000-000035000000}"/>
    <cellStyle name="アクセント 1 2" xfId="49" xr:uid="{00000000-0005-0000-0000-000036000000}"/>
    <cellStyle name="アクセント 1 3" xfId="50" xr:uid="{00000000-0005-0000-0000-000037000000}"/>
    <cellStyle name="アクセント 1 4" xfId="332" xr:uid="{00000000-0005-0000-0000-000038000000}"/>
    <cellStyle name="アクセント 2 2" xfId="51" xr:uid="{00000000-0005-0000-0000-000039000000}"/>
    <cellStyle name="アクセント 2 3" xfId="52" xr:uid="{00000000-0005-0000-0000-00003A000000}"/>
    <cellStyle name="アクセント 2 4" xfId="333" xr:uid="{00000000-0005-0000-0000-00003B000000}"/>
    <cellStyle name="アクセント 3 2" xfId="53" xr:uid="{00000000-0005-0000-0000-00003C000000}"/>
    <cellStyle name="アクセント 3 3" xfId="54" xr:uid="{00000000-0005-0000-0000-00003D000000}"/>
    <cellStyle name="アクセント 3 4" xfId="334" xr:uid="{00000000-0005-0000-0000-00003E000000}"/>
    <cellStyle name="アクセント 4 2" xfId="55" xr:uid="{00000000-0005-0000-0000-00003F000000}"/>
    <cellStyle name="アクセント 4 3" xfId="56" xr:uid="{00000000-0005-0000-0000-000040000000}"/>
    <cellStyle name="アクセント 4 4" xfId="335" xr:uid="{00000000-0005-0000-0000-000041000000}"/>
    <cellStyle name="アクセント 5 2" xfId="57" xr:uid="{00000000-0005-0000-0000-000042000000}"/>
    <cellStyle name="アクセント 5 3" xfId="58" xr:uid="{00000000-0005-0000-0000-000043000000}"/>
    <cellStyle name="アクセント 5 4" xfId="336" xr:uid="{00000000-0005-0000-0000-000044000000}"/>
    <cellStyle name="アクセント 6 2" xfId="59" xr:uid="{00000000-0005-0000-0000-000045000000}"/>
    <cellStyle name="アクセント 6 3" xfId="60" xr:uid="{00000000-0005-0000-0000-000046000000}"/>
    <cellStyle name="アクセント 6 4" xfId="337" xr:uid="{00000000-0005-0000-0000-000047000000}"/>
    <cellStyle name="タイトル 2" xfId="61" xr:uid="{00000000-0005-0000-0000-000048000000}"/>
    <cellStyle name="タイトル 3" xfId="62" xr:uid="{00000000-0005-0000-0000-000049000000}"/>
    <cellStyle name="タイトル 4" xfId="338" xr:uid="{00000000-0005-0000-0000-00004A000000}"/>
    <cellStyle name="チェック セル 2" xfId="63" xr:uid="{00000000-0005-0000-0000-00004B000000}"/>
    <cellStyle name="チェック セル 3" xfId="64" xr:uid="{00000000-0005-0000-0000-00004C000000}"/>
    <cellStyle name="チェック セル 4" xfId="339" xr:uid="{00000000-0005-0000-0000-00004D000000}"/>
    <cellStyle name="どちらでもない 2" xfId="65" xr:uid="{00000000-0005-0000-0000-00004E000000}"/>
    <cellStyle name="どちらでもない 3" xfId="66" xr:uid="{00000000-0005-0000-0000-00004F000000}"/>
    <cellStyle name="どちらでもない 4" xfId="340" xr:uid="{00000000-0005-0000-0000-000050000000}"/>
    <cellStyle name="パーセント 2" xfId="10" xr:uid="{00000000-0005-0000-0000-000051000000}"/>
    <cellStyle name="パーセント 2 2" xfId="202" xr:uid="{00000000-0005-0000-0000-000052000000}"/>
    <cellStyle name="パーセント 2 3" xfId="178" xr:uid="{00000000-0005-0000-0000-000053000000}"/>
    <cellStyle name="パーセント 3" xfId="67" xr:uid="{00000000-0005-0000-0000-000054000000}"/>
    <cellStyle name="パーセント 4" xfId="68" xr:uid="{00000000-0005-0000-0000-000055000000}"/>
    <cellStyle name="パーセント 5" xfId="69" xr:uid="{00000000-0005-0000-0000-000056000000}"/>
    <cellStyle name="パーセント 6" xfId="70" xr:uid="{00000000-0005-0000-0000-000057000000}"/>
    <cellStyle name="パーセント 6 2" xfId="149" xr:uid="{00000000-0005-0000-0000-000058000000}"/>
    <cellStyle name="パーセント 7" xfId="71" xr:uid="{00000000-0005-0000-0000-000059000000}"/>
    <cellStyle name="パーセント 8" xfId="146" xr:uid="{00000000-0005-0000-0000-00005A000000}"/>
    <cellStyle name="ハイパーリンク" xfId="150" builtinId="8"/>
    <cellStyle name="ハイパーリンク 2" xfId="153" xr:uid="{00000000-0005-0000-0000-00005C000000}"/>
    <cellStyle name="メモ 2" xfId="72" xr:uid="{00000000-0005-0000-0000-00005D000000}"/>
    <cellStyle name="メモ 3" xfId="73" xr:uid="{00000000-0005-0000-0000-00005E000000}"/>
    <cellStyle name="メモ 4" xfId="181" xr:uid="{00000000-0005-0000-0000-00005F000000}"/>
    <cellStyle name="メモ 5" xfId="341" xr:uid="{00000000-0005-0000-0000-000060000000}"/>
    <cellStyle name="リンク セル 2" xfId="74" xr:uid="{00000000-0005-0000-0000-000061000000}"/>
    <cellStyle name="リンク セル 3" xfId="75" xr:uid="{00000000-0005-0000-0000-000062000000}"/>
    <cellStyle name="リンク セル 4" xfId="342" xr:uid="{00000000-0005-0000-0000-000063000000}"/>
    <cellStyle name="悪い 2" xfId="76" xr:uid="{00000000-0005-0000-0000-000064000000}"/>
    <cellStyle name="悪い 3" xfId="77" xr:uid="{00000000-0005-0000-0000-000065000000}"/>
    <cellStyle name="悪い 4" xfId="343" xr:uid="{00000000-0005-0000-0000-000066000000}"/>
    <cellStyle name="計算 2" xfId="78" xr:uid="{00000000-0005-0000-0000-000067000000}"/>
    <cellStyle name="計算 3" xfId="79" xr:uid="{00000000-0005-0000-0000-000068000000}"/>
    <cellStyle name="計算 4" xfId="344" xr:uid="{00000000-0005-0000-0000-000069000000}"/>
    <cellStyle name="警告文 2" xfId="80" xr:uid="{00000000-0005-0000-0000-00006A000000}"/>
    <cellStyle name="警告文 3" xfId="81" xr:uid="{00000000-0005-0000-0000-00006B000000}"/>
    <cellStyle name="警告文 4" xfId="345" xr:uid="{00000000-0005-0000-0000-00006C000000}"/>
    <cellStyle name="桁区切り" xfId="5" builtinId="6"/>
    <cellStyle name="桁区切り 10" xfId="82" xr:uid="{00000000-0005-0000-0000-00006E000000}"/>
    <cellStyle name="桁区切り 11" xfId="139" xr:uid="{00000000-0005-0000-0000-00006F000000}"/>
    <cellStyle name="桁区切り 11 2" xfId="145" xr:uid="{00000000-0005-0000-0000-000070000000}"/>
    <cellStyle name="桁区切り 12" xfId="141" xr:uid="{00000000-0005-0000-0000-000071000000}"/>
    <cellStyle name="桁区切り 13" xfId="157" xr:uid="{00000000-0005-0000-0000-000072000000}"/>
    <cellStyle name="桁区切り 14" xfId="161" xr:uid="{00000000-0005-0000-0000-000073000000}"/>
    <cellStyle name="桁区切り 15" xfId="226" xr:uid="{00000000-0005-0000-0000-000074000000}"/>
    <cellStyle name="桁区切り 16" xfId="270" xr:uid="{00000000-0005-0000-0000-000075000000}"/>
    <cellStyle name="桁区切り 2" xfId="9" xr:uid="{00000000-0005-0000-0000-000076000000}"/>
    <cellStyle name="桁区切り 2 2" xfId="83" xr:uid="{00000000-0005-0000-0000-000077000000}"/>
    <cellStyle name="桁区切り 2 2 2" xfId="155" xr:uid="{00000000-0005-0000-0000-000078000000}"/>
    <cellStyle name="桁区切り 2 2 2 2" xfId="177" xr:uid="{00000000-0005-0000-0000-000079000000}"/>
    <cellStyle name="桁区切り 2 2 3" xfId="158" xr:uid="{00000000-0005-0000-0000-00007A000000}"/>
    <cellStyle name="桁区切り 2 2 3 2" xfId="209" xr:uid="{00000000-0005-0000-0000-00007B000000}"/>
    <cellStyle name="桁区切り 2 2 4" xfId="218" xr:uid="{00000000-0005-0000-0000-00007C000000}"/>
    <cellStyle name="桁区切り 2 2 5" xfId="356" xr:uid="{00000000-0005-0000-0000-00007D000000}"/>
    <cellStyle name="桁区切り 2 3" xfId="84" xr:uid="{00000000-0005-0000-0000-00007E000000}"/>
    <cellStyle name="桁区切り 2 4" xfId="85" xr:uid="{00000000-0005-0000-0000-00007F000000}"/>
    <cellStyle name="桁区切り 2 5" xfId="86" xr:uid="{00000000-0005-0000-0000-000080000000}"/>
    <cellStyle name="桁区切り 3" xfId="3" xr:uid="{00000000-0005-0000-0000-000081000000}"/>
    <cellStyle name="桁区切り 3 2" xfId="87" xr:uid="{00000000-0005-0000-0000-000082000000}"/>
    <cellStyle name="桁区切り 3 2 2" xfId="175" xr:uid="{00000000-0005-0000-0000-000083000000}"/>
    <cellStyle name="桁区切り 3 2 3" xfId="222" xr:uid="{00000000-0005-0000-0000-000084000000}"/>
    <cellStyle name="桁区切り 3 2 3 2" xfId="268" xr:uid="{00000000-0005-0000-0000-000085000000}"/>
    <cellStyle name="桁区切り 3 2 3 2 2" xfId="308" xr:uid="{00000000-0005-0000-0000-000086000000}"/>
    <cellStyle name="桁区切り 3 2 3 2 2 2" xfId="468" xr:uid="{00000000-0005-0000-0000-000087000000}"/>
    <cellStyle name="桁区切り 3 2 3 2 3" xfId="392" xr:uid="{00000000-0005-0000-0000-000088000000}"/>
    <cellStyle name="桁区切り 3 2 3 3" xfId="242" xr:uid="{00000000-0005-0000-0000-000089000000}"/>
    <cellStyle name="桁区切り 3 2 3 3 2" xfId="450" xr:uid="{00000000-0005-0000-0000-00008A000000}"/>
    <cellStyle name="桁区切り 3 2 3 4" xfId="286" xr:uid="{00000000-0005-0000-0000-00008B000000}"/>
    <cellStyle name="桁区切り 3 2 3 5" xfId="373" xr:uid="{00000000-0005-0000-0000-00008C000000}"/>
    <cellStyle name="桁区切り 3 2 4" xfId="173" xr:uid="{00000000-0005-0000-0000-00008D000000}"/>
    <cellStyle name="桁区切り 3 2 4 2" xfId="253" xr:uid="{00000000-0005-0000-0000-00008E000000}"/>
    <cellStyle name="桁区切り 3 2 4 2 2" xfId="457" xr:uid="{00000000-0005-0000-0000-00008F000000}"/>
    <cellStyle name="桁区切り 3 2 4 3" xfId="295" xr:uid="{00000000-0005-0000-0000-000090000000}"/>
    <cellStyle name="桁区切り 3 2 4 4" xfId="381" xr:uid="{00000000-0005-0000-0000-000091000000}"/>
    <cellStyle name="桁区切り 3 2 5" xfId="231" xr:uid="{00000000-0005-0000-0000-000092000000}"/>
    <cellStyle name="桁区切り 3 2 5 2" xfId="437" xr:uid="{00000000-0005-0000-0000-000093000000}"/>
    <cellStyle name="桁区切り 3 2 5 3" xfId="358" xr:uid="{00000000-0005-0000-0000-000094000000}"/>
    <cellStyle name="桁区切り 3 2 6" xfId="275" xr:uid="{00000000-0005-0000-0000-000095000000}"/>
    <cellStyle name="桁区切り 3 2 6 2" xfId="435" xr:uid="{00000000-0005-0000-0000-000096000000}"/>
    <cellStyle name="桁区切り 3 2 7" xfId="312" xr:uid="{00000000-0005-0000-0000-000097000000}"/>
    <cellStyle name="桁区切り 3 3" xfId="167" xr:uid="{00000000-0005-0000-0000-000098000000}"/>
    <cellStyle name="桁区切り 3 3 2" xfId="245" xr:uid="{00000000-0005-0000-0000-000099000000}"/>
    <cellStyle name="桁区切り 3 3 3" xfId="251" xr:uid="{00000000-0005-0000-0000-00009A000000}"/>
    <cellStyle name="桁区切り 3 3 3 2" xfId="293" xr:uid="{00000000-0005-0000-0000-00009B000000}"/>
    <cellStyle name="桁区切り 3 3 3 2 2" xfId="455" xr:uid="{00000000-0005-0000-0000-00009C000000}"/>
    <cellStyle name="桁区切り 3 3 3 3" xfId="379" xr:uid="{00000000-0005-0000-0000-00009D000000}"/>
    <cellStyle name="桁区切り 3 3 4" xfId="229" xr:uid="{00000000-0005-0000-0000-00009E000000}"/>
    <cellStyle name="桁区切り 3 3 4 2" xfId="448" xr:uid="{00000000-0005-0000-0000-00009F000000}"/>
    <cellStyle name="桁区切り 3 3 5" xfId="273" xr:uid="{00000000-0005-0000-0000-0000A0000000}"/>
    <cellStyle name="桁区切り 3 3 6" xfId="371" xr:uid="{00000000-0005-0000-0000-0000A1000000}"/>
    <cellStyle name="桁区切り 3 4" xfId="199" xr:uid="{00000000-0005-0000-0000-0000A2000000}"/>
    <cellStyle name="桁区切り 3 5" xfId="180" xr:uid="{00000000-0005-0000-0000-0000A3000000}"/>
    <cellStyle name="桁区切り 3 6" xfId="164" xr:uid="{00000000-0005-0000-0000-0000A4000000}"/>
    <cellStyle name="桁区切り 3 6 2" xfId="436" xr:uid="{00000000-0005-0000-0000-0000A5000000}"/>
    <cellStyle name="桁区切り 3 6 3" xfId="357" xr:uid="{00000000-0005-0000-0000-0000A6000000}"/>
    <cellStyle name="桁区切り 3 7" xfId="411" xr:uid="{00000000-0005-0000-0000-0000A7000000}"/>
    <cellStyle name="桁区切り 3 8" xfId="310" xr:uid="{00000000-0005-0000-0000-0000A8000000}"/>
    <cellStyle name="桁区切り 4" xfId="88" xr:uid="{00000000-0005-0000-0000-0000A9000000}"/>
    <cellStyle name="桁区切り 4 2" xfId="89" xr:uid="{00000000-0005-0000-0000-0000AA000000}"/>
    <cellStyle name="桁区切り 4 2 2" xfId="183" xr:uid="{00000000-0005-0000-0000-0000AB000000}"/>
    <cellStyle name="桁区切り 4 2 2 2" xfId="261" xr:uid="{00000000-0005-0000-0000-0000AC000000}"/>
    <cellStyle name="桁区切り 4 2 2 2 2" xfId="458" xr:uid="{00000000-0005-0000-0000-0000AD000000}"/>
    <cellStyle name="桁区切り 4 2 2 3" xfId="303" xr:uid="{00000000-0005-0000-0000-0000AE000000}"/>
    <cellStyle name="桁区切り 4 2 2 4" xfId="382" xr:uid="{00000000-0005-0000-0000-0000AF000000}"/>
    <cellStyle name="桁区切り 4 2 3" xfId="232" xr:uid="{00000000-0005-0000-0000-0000B0000000}"/>
    <cellStyle name="桁区切り 4 2 3 2" xfId="439" xr:uid="{00000000-0005-0000-0000-0000B1000000}"/>
    <cellStyle name="桁区切り 4 2 4" xfId="276" xr:uid="{00000000-0005-0000-0000-0000B2000000}"/>
    <cellStyle name="桁区切り 4 2 5" xfId="360" xr:uid="{00000000-0005-0000-0000-0000B3000000}"/>
    <cellStyle name="桁区切り 4 3" xfId="207" xr:uid="{00000000-0005-0000-0000-0000B4000000}"/>
    <cellStyle name="桁区切り 4 4" xfId="182" xr:uid="{00000000-0005-0000-0000-0000B5000000}"/>
    <cellStyle name="桁区切り 4 5" xfId="172" xr:uid="{00000000-0005-0000-0000-0000B6000000}"/>
    <cellStyle name="桁区切り 4 5 2" xfId="438" xr:uid="{00000000-0005-0000-0000-0000B7000000}"/>
    <cellStyle name="桁区切り 4 5 3" xfId="359" xr:uid="{00000000-0005-0000-0000-0000B8000000}"/>
    <cellStyle name="桁区切り 5" xfId="90" xr:uid="{00000000-0005-0000-0000-0000B9000000}"/>
    <cellStyle name="桁区切り 6" xfId="91" xr:uid="{00000000-0005-0000-0000-0000BA000000}"/>
    <cellStyle name="桁区切り 7" xfId="92" xr:uid="{00000000-0005-0000-0000-0000BB000000}"/>
    <cellStyle name="桁区切り 7 2" xfId="184" xr:uid="{00000000-0005-0000-0000-0000BC000000}"/>
    <cellStyle name="桁区切り 7 2 2" xfId="256" xr:uid="{00000000-0005-0000-0000-0000BD000000}"/>
    <cellStyle name="桁区切り 7 2 2 2" xfId="459" xr:uid="{00000000-0005-0000-0000-0000BE000000}"/>
    <cellStyle name="桁区切り 7 2 3" xfId="298" xr:uid="{00000000-0005-0000-0000-0000BF000000}"/>
    <cellStyle name="桁区切り 7 2 4" xfId="383" xr:uid="{00000000-0005-0000-0000-0000C0000000}"/>
    <cellStyle name="桁区切り 7 3" xfId="233" xr:uid="{00000000-0005-0000-0000-0000C1000000}"/>
    <cellStyle name="桁区切り 7 3 2" xfId="445" xr:uid="{00000000-0005-0000-0000-0000C2000000}"/>
    <cellStyle name="桁区切り 7 4" xfId="277" xr:uid="{00000000-0005-0000-0000-0000C3000000}"/>
    <cellStyle name="桁区切り 7 5" xfId="368" xr:uid="{00000000-0005-0000-0000-0000C4000000}"/>
    <cellStyle name="桁区切り 8" xfId="93" xr:uid="{00000000-0005-0000-0000-0000C5000000}"/>
    <cellStyle name="桁区切り 8 2" xfId="248" xr:uid="{00000000-0005-0000-0000-0000C6000000}"/>
    <cellStyle name="桁区切り 8 2 2" xfId="452" xr:uid="{00000000-0005-0000-0000-0000C7000000}"/>
    <cellStyle name="桁区切り 8 3" xfId="290" xr:uid="{00000000-0005-0000-0000-0000C8000000}"/>
    <cellStyle name="桁区切り 8 4" xfId="376" xr:uid="{00000000-0005-0000-0000-0000C9000000}"/>
    <cellStyle name="桁区切り 9" xfId="94" xr:uid="{00000000-0005-0000-0000-0000CA000000}"/>
    <cellStyle name="桁区切り 9 2" xfId="148" xr:uid="{00000000-0005-0000-0000-0000CB000000}"/>
    <cellStyle name="桁区切り 9 3" xfId="402" xr:uid="{00000000-0005-0000-0000-0000CC000000}"/>
    <cellStyle name="見出し 1 2" xfId="95" xr:uid="{00000000-0005-0000-0000-0000CD000000}"/>
    <cellStyle name="見出し 1 3" xfId="96" xr:uid="{00000000-0005-0000-0000-0000CE000000}"/>
    <cellStyle name="見出し 1 4" xfId="346" xr:uid="{00000000-0005-0000-0000-0000CF000000}"/>
    <cellStyle name="見出し 2 2" xfId="97" xr:uid="{00000000-0005-0000-0000-0000D0000000}"/>
    <cellStyle name="見出し 2 3" xfId="98" xr:uid="{00000000-0005-0000-0000-0000D1000000}"/>
    <cellStyle name="見出し 2 4" xfId="347" xr:uid="{00000000-0005-0000-0000-0000D2000000}"/>
    <cellStyle name="見出し 3 2" xfId="99" xr:uid="{00000000-0005-0000-0000-0000D3000000}"/>
    <cellStyle name="見出し 3 3" xfId="100" xr:uid="{00000000-0005-0000-0000-0000D4000000}"/>
    <cellStyle name="見出し 3 4" xfId="348" xr:uid="{00000000-0005-0000-0000-0000D5000000}"/>
    <cellStyle name="見出し 4 2" xfId="101" xr:uid="{00000000-0005-0000-0000-0000D6000000}"/>
    <cellStyle name="見出し 4 3" xfId="102" xr:uid="{00000000-0005-0000-0000-0000D7000000}"/>
    <cellStyle name="見出し 4 4" xfId="349" xr:uid="{00000000-0005-0000-0000-0000D8000000}"/>
    <cellStyle name="集計 2" xfId="103" xr:uid="{00000000-0005-0000-0000-0000D9000000}"/>
    <cellStyle name="集計 3" xfId="104" xr:uid="{00000000-0005-0000-0000-0000DA000000}"/>
    <cellStyle name="集計 4" xfId="350" xr:uid="{00000000-0005-0000-0000-0000DB000000}"/>
    <cellStyle name="出力 2" xfId="105" xr:uid="{00000000-0005-0000-0000-0000DC000000}"/>
    <cellStyle name="出力 3" xfId="106" xr:uid="{00000000-0005-0000-0000-0000DD000000}"/>
    <cellStyle name="出力 4" xfId="351" xr:uid="{00000000-0005-0000-0000-0000DE000000}"/>
    <cellStyle name="数値" xfId="107" xr:uid="{00000000-0005-0000-0000-0000DF000000}"/>
    <cellStyle name="数値 2" xfId="185" xr:uid="{00000000-0005-0000-0000-0000E0000000}"/>
    <cellStyle name="数値 2 2" xfId="259" xr:uid="{00000000-0005-0000-0000-0000E1000000}"/>
    <cellStyle name="数値 2 2 2" xfId="474" xr:uid="{00000000-0005-0000-0000-0000E2000000}"/>
    <cellStyle name="数値 2 3" xfId="301" xr:uid="{00000000-0005-0000-0000-0000E3000000}"/>
    <cellStyle name="数値 2 4" xfId="398" xr:uid="{00000000-0005-0000-0000-0000E4000000}"/>
    <cellStyle name="数値 3" xfId="254" xr:uid="{00000000-0005-0000-0000-0000E5000000}"/>
    <cellStyle name="数値 3 2" xfId="296" xr:uid="{00000000-0005-0000-0000-0000E6000000}"/>
    <cellStyle name="数値 3 2 2" xfId="470" xr:uid="{00000000-0005-0000-0000-0000E7000000}"/>
    <cellStyle name="数値 3 3" xfId="394" xr:uid="{00000000-0005-0000-0000-0000E8000000}"/>
    <cellStyle name="数値 4" xfId="234" xr:uid="{00000000-0005-0000-0000-0000E9000000}"/>
    <cellStyle name="数値 4 2" xfId="460" xr:uid="{00000000-0005-0000-0000-0000EA000000}"/>
    <cellStyle name="数値 5" xfId="278" xr:uid="{00000000-0005-0000-0000-0000EB000000}"/>
    <cellStyle name="数値 6" xfId="384" xr:uid="{00000000-0005-0000-0000-0000EC000000}"/>
    <cellStyle name="説明文 2" xfId="108" xr:uid="{00000000-0005-0000-0000-0000ED000000}"/>
    <cellStyle name="説明文 3" xfId="109" xr:uid="{00000000-0005-0000-0000-0000EE000000}"/>
    <cellStyle name="説明文 4" xfId="352" xr:uid="{00000000-0005-0000-0000-0000EF000000}"/>
    <cellStyle name="通貨 2" xfId="110" xr:uid="{00000000-0005-0000-0000-0000F0000000}"/>
    <cellStyle name="通貨 2 2" xfId="198" xr:uid="{00000000-0005-0000-0000-0000F1000000}"/>
    <cellStyle name="通貨 2 2 2" xfId="262" xr:uid="{00000000-0005-0000-0000-0000F2000000}"/>
    <cellStyle name="通貨 2 2 2 2" xfId="304" xr:uid="{00000000-0005-0000-0000-0000F3000000}"/>
    <cellStyle name="通貨 2 2 2 2 2" xfId="476" xr:uid="{00000000-0005-0000-0000-0000F4000000}"/>
    <cellStyle name="通貨 2 2 2 3" xfId="400" xr:uid="{00000000-0005-0000-0000-0000F5000000}"/>
    <cellStyle name="通貨 2 2 3" xfId="257" xr:uid="{00000000-0005-0000-0000-0000F6000000}"/>
    <cellStyle name="通貨 2 2 3 2" xfId="299" xr:uid="{00000000-0005-0000-0000-0000F7000000}"/>
    <cellStyle name="通貨 2 2 3 2 2" xfId="472" xr:uid="{00000000-0005-0000-0000-0000F8000000}"/>
    <cellStyle name="通貨 2 2 3 3" xfId="396" xr:uid="{00000000-0005-0000-0000-0000F9000000}"/>
    <cellStyle name="通貨 2 2 4" xfId="239" xr:uid="{00000000-0005-0000-0000-0000FA000000}"/>
    <cellStyle name="通貨 2 2 4 2" xfId="465" xr:uid="{00000000-0005-0000-0000-0000FB000000}"/>
    <cellStyle name="通貨 2 2 5" xfId="283" xr:uid="{00000000-0005-0000-0000-0000FC000000}"/>
    <cellStyle name="通貨 2 2 6" xfId="389" xr:uid="{00000000-0005-0000-0000-0000FD000000}"/>
    <cellStyle name="通貨 2 3" xfId="186" xr:uid="{00000000-0005-0000-0000-0000FE000000}"/>
    <cellStyle name="通貨 2 3 2" xfId="260" xr:uid="{00000000-0005-0000-0000-0000FF000000}"/>
    <cellStyle name="通貨 2 3 2 2" xfId="302" xr:uid="{00000000-0005-0000-0000-000000010000}"/>
    <cellStyle name="通貨 2 3 2 2 2" xfId="475" xr:uid="{00000000-0005-0000-0000-000001010000}"/>
    <cellStyle name="通貨 2 3 2 3" xfId="399" xr:uid="{00000000-0005-0000-0000-000002010000}"/>
    <cellStyle name="通貨 2 3 3" xfId="246" xr:uid="{00000000-0005-0000-0000-000003010000}"/>
    <cellStyle name="通貨 2 3 3 2" xfId="288" xr:uid="{00000000-0005-0000-0000-000004010000}"/>
    <cellStyle name="通貨 2 3 3 3" xfId="461" xr:uid="{00000000-0005-0000-0000-000005010000}"/>
    <cellStyle name="通貨 2 3 4" xfId="235" xr:uid="{00000000-0005-0000-0000-000006010000}"/>
    <cellStyle name="通貨 2 3 5" xfId="279" xr:uid="{00000000-0005-0000-0000-000007010000}"/>
    <cellStyle name="通貨 2 3 6" xfId="385" xr:uid="{00000000-0005-0000-0000-000008010000}"/>
    <cellStyle name="通貨 2 4" xfId="162" xr:uid="{00000000-0005-0000-0000-000009010000}"/>
    <cellStyle name="通貨 2 4 2" xfId="258" xr:uid="{00000000-0005-0000-0000-00000A010000}"/>
    <cellStyle name="通貨 2 4 2 2" xfId="473" xr:uid="{00000000-0005-0000-0000-00000B010000}"/>
    <cellStyle name="通貨 2 4 3" xfId="300" xr:uid="{00000000-0005-0000-0000-00000C010000}"/>
    <cellStyle name="通貨 2 4 4" xfId="397" xr:uid="{00000000-0005-0000-0000-00000D010000}"/>
    <cellStyle name="通貨 2 5" xfId="255" xr:uid="{00000000-0005-0000-0000-00000E010000}"/>
    <cellStyle name="通貨 2 5 2" xfId="297" xr:uid="{00000000-0005-0000-0000-00000F010000}"/>
    <cellStyle name="通貨 2 5 2 2" xfId="471" xr:uid="{00000000-0005-0000-0000-000010010000}"/>
    <cellStyle name="通貨 2 5 3" xfId="395" xr:uid="{00000000-0005-0000-0000-000011010000}"/>
    <cellStyle name="通貨 2 6" xfId="249" xr:uid="{00000000-0005-0000-0000-000012010000}"/>
    <cellStyle name="通貨 2 6 2" xfId="291" xr:uid="{00000000-0005-0000-0000-000013010000}"/>
    <cellStyle name="通貨 2 6 2 2" xfId="453" xr:uid="{00000000-0005-0000-0000-000014010000}"/>
    <cellStyle name="通貨 2 6 3" xfId="377" xr:uid="{00000000-0005-0000-0000-000015010000}"/>
    <cellStyle name="通貨 2 7" xfId="227" xr:uid="{00000000-0005-0000-0000-000016010000}"/>
    <cellStyle name="通貨 2 7 2" xfId="446" xr:uid="{00000000-0005-0000-0000-000017010000}"/>
    <cellStyle name="通貨 2 8" xfId="271" xr:uid="{00000000-0005-0000-0000-000018010000}"/>
    <cellStyle name="通貨 2 9" xfId="369" xr:uid="{00000000-0005-0000-0000-000019010000}"/>
    <cellStyle name="通貨 3" xfId="244" xr:uid="{00000000-0005-0000-0000-00001A010000}"/>
    <cellStyle name="通貨 3 2" xfId="263" xr:uid="{00000000-0005-0000-0000-00001B010000}"/>
    <cellStyle name="通貨 3 2 2" xfId="305" xr:uid="{00000000-0005-0000-0000-00001C010000}"/>
    <cellStyle name="通貨 3 2 2 2" xfId="477" xr:uid="{00000000-0005-0000-0000-00001D010000}"/>
    <cellStyle name="通貨 3 2 3" xfId="401" xr:uid="{00000000-0005-0000-0000-00001E010000}"/>
    <cellStyle name="通貨 3 3" xfId="287" xr:uid="{00000000-0005-0000-0000-00001F010000}"/>
    <cellStyle name="通貨 3 3 2" xfId="469" xr:uid="{00000000-0005-0000-0000-000020010000}"/>
    <cellStyle name="通貨 3 4" xfId="393" xr:uid="{00000000-0005-0000-0000-000021010000}"/>
    <cellStyle name="入力 2" xfId="111" xr:uid="{00000000-0005-0000-0000-000022010000}"/>
    <cellStyle name="入力 3" xfId="112" xr:uid="{00000000-0005-0000-0000-000023010000}"/>
    <cellStyle name="入力 4" xfId="353" xr:uid="{00000000-0005-0000-0000-000024010000}"/>
    <cellStyle name="標準" xfId="0" builtinId="0"/>
    <cellStyle name="標準 10" xfId="113" xr:uid="{00000000-0005-0000-0000-000026010000}"/>
    <cellStyle name="標準 10 2" xfId="147" xr:uid="{00000000-0005-0000-0000-000027010000}"/>
    <cellStyle name="標準 10 3" xfId="214" xr:uid="{00000000-0005-0000-0000-000028010000}"/>
    <cellStyle name="標準 11" xfId="138" xr:uid="{00000000-0005-0000-0000-000029010000}"/>
    <cellStyle name="標準 11 2" xfId="144" xr:uid="{00000000-0005-0000-0000-00002A010000}"/>
    <cellStyle name="標準 11 3" xfId="243" xr:uid="{00000000-0005-0000-0000-00002B010000}"/>
    <cellStyle name="標準 12" xfId="140" xr:uid="{00000000-0005-0000-0000-00002C010000}"/>
    <cellStyle name="標準 12 2" xfId="247" xr:uid="{00000000-0005-0000-0000-00002D010000}"/>
    <cellStyle name="標準 12 2 2" xfId="451" xr:uid="{00000000-0005-0000-0000-00002E010000}"/>
    <cellStyle name="標準 12 3" xfId="289" xr:uid="{00000000-0005-0000-0000-00002F010000}"/>
    <cellStyle name="標準 12 4" xfId="375" xr:uid="{00000000-0005-0000-0000-000030010000}"/>
    <cellStyle name="標準 13" xfId="156" xr:uid="{00000000-0005-0000-0000-000031010000}"/>
    <cellStyle name="標準 13 2" xfId="313" xr:uid="{00000000-0005-0000-0000-000032010000}"/>
    <cellStyle name="標準 14" xfId="159" xr:uid="{00000000-0005-0000-0000-000033010000}"/>
    <cellStyle name="標準 14 2" xfId="374" xr:uid="{00000000-0005-0000-0000-000034010000}"/>
    <cellStyle name="標準 15" xfId="225" xr:uid="{00000000-0005-0000-0000-000035010000}"/>
    <cellStyle name="標準 15 2" xfId="403" xr:uid="{00000000-0005-0000-0000-000036010000}"/>
    <cellStyle name="標準 16" xfId="269" xr:uid="{00000000-0005-0000-0000-000037010000}"/>
    <cellStyle name="標準 16 2" xfId="408" xr:uid="{00000000-0005-0000-0000-000038010000}"/>
    <cellStyle name="標準 17" xfId="422" xr:uid="{00000000-0005-0000-0000-000039010000}"/>
    <cellStyle name="標準 18" xfId="406" xr:uid="{00000000-0005-0000-0000-00003A010000}"/>
    <cellStyle name="標準 19" xfId="421" xr:uid="{00000000-0005-0000-0000-00003B010000}"/>
    <cellStyle name="標準 2" xfId="4" xr:uid="{00000000-0005-0000-0000-00003C010000}"/>
    <cellStyle name="標準 2 10" xfId="160" xr:uid="{00000000-0005-0000-0000-00003D010000}"/>
    <cellStyle name="標準 2 10 2" xfId="224" xr:uid="{00000000-0005-0000-0000-00003E010000}"/>
    <cellStyle name="標準 2 11" xfId="433" xr:uid="{00000000-0005-0000-0000-00003F010000}"/>
    <cellStyle name="標準 2 12" xfId="309" xr:uid="{00000000-0005-0000-0000-000040010000}"/>
    <cellStyle name="標準 2 2" xfId="114" xr:uid="{00000000-0005-0000-0000-000041010000}"/>
    <cellStyle name="標準 2 2 2" xfId="2" xr:uid="{00000000-0005-0000-0000-000042010000}"/>
    <cellStyle name="標準 2 2 2 2" xfId="200" xr:uid="{00000000-0005-0000-0000-000043010000}"/>
    <cellStyle name="標準 2 2 2 3" xfId="187" xr:uid="{00000000-0005-0000-0000-000044010000}"/>
    <cellStyle name="標準 2 2 3" xfId="115" xr:uid="{00000000-0005-0000-0000-000045010000}"/>
    <cellStyle name="標準 2 2 3 2" xfId="210" xr:uid="{00000000-0005-0000-0000-000046010000}"/>
    <cellStyle name="標準 2 2 3 3" xfId="188" xr:uid="{00000000-0005-0000-0000-000047010000}"/>
    <cellStyle name="標準 2 2 3 4" xfId="176" xr:uid="{00000000-0005-0000-0000-000048010000}"/>
    <cellStyle name="標準 2 2 4" xfId="204" xr:uid="{00000000-0005-0000-0000-000049010000}"/>
    <cellStyle name="標準 2 2 5" xfId="219" xr:uid="{00000000-0005-0000-0000-00004A010000}"/>
    <cellStyle name="標準 2 2 6" xfId="168" xr:uid="{00000000-0005-0000-0000-00004B010000}"/>
    <cellStyle name="標準 2 2 6 2" xfId="361" xr:uid="{00000000-0005-0000-0000-00004C010000}"/>
    <cellStyle name="標準 2 2_増減率絶対値10000以上のチェック" xfId="116" xr:uid="{00000000-0005-0000-0000-00004D010000}"/>
    <cellStyle name="標準 2 3" xfId="117" xr:uid="{00000000-0005-0000-0000-00004E010000}"/>
    <cellStyle name="標準 2 3 2" xfId="205" xr:uid="{00000000-0005-0000-0000-00004F010000}"/>
    <cellStyle name="標準 2 3 3" xfId="189" xr:uid="{00000000-0005-0000-0000-000050010000}"/>
    <cellStyle name="標準 2 3 4" xfId="169" xr:uid="{00000000-0005-0000-0000-000051010000}"/>
    <cellStyle name="標準 2 4" xfId="118" xr:uid="{00000000-0005-0000-0000-000052010000}"/>
    <cellStyle name="標準 2 4 2" xfId="203" xr:uid="{00000000-0005-0000-0000-000053010000}"/>
    <cellStyle name="標準 2 4 2 2" xfId="240" xr:uid="{00000000-0005-0000-0000-000054010000}"/>
    <cellStyle name="標準 2 4 2 2 2" xfId="466" xr:uid="{00000000-0005-0000-0000-000055010000}"/>
    <cellStyle name="標準 2 4 2 3" xfId="284" xr:uid="{00000000-0005-0000-0000-000056010000}"/>
    <cellStyle name="標準 2 4 2 4" xfId="390" xr:uid="{00000000-0005-0000-0000-000057010000}"/>
    <cellStyle name="標準 2 4 3" xfId="190" xr:uid="{00000000-0005-0000-0000-000058010000}"/>
    <cellStyle name="標準 2 4 4" xfId="166" xr:uid="{00000000-0005-0000-0000-000059010000}"/>
    <cellStyle name="標準 2 4 4 2" xfId="250" xr:uid="{00000000-0005-0000-0000-00005A010000}"/>
    <cellStyle name="標準 2 4 4 2 2" xfId="454" xr:uid="{00000000-0005-0000-0000-00005B010000}"/>
    <cellStyle name="標準 2 4 4 3" xfId="292" xr:uid="{00000000-0005-0000-0000-00005C010000}"/>
    <cellStyle name="標準 2 4 4 4" xfId="378" xr:uid="{00000000-0005-0000-0000-00005D010000}"/>
    <cellStyle name="標準 2 4 5" xfId="228" xr:uid="{00000000-0005-0000-0000-00005E010000}"/>
    <cellStyle name="標準 2 4 5 2" xfId="447" xr:uid="{00000000-0005-0000-0000-00005F010000}"/>
    <cellStyle name="標準 2 4 6" xfId="272" xr:uid="{00000000-0005-0000-0000-000060010000}"/>
    <cellStyle name="標準 2 4 7" xfId="370" xr:uid="{00000000-0005-0000-0000-000061010000}"/>
    <cellStyle name="標準 2 5" xfId="152" xr:uid="{00000000-0005-0000-0000-000062010000}"/>
    <cellStyle name="標準 2 5 2" xfId="211" xr:uid="{00000000-0005-0000-0000-000063010000}"/>
    <cellStyle name="標準 2 6" xfId="217" xr:uid="{00000000-0005-0000-0000-000064010000}"/>
    <cellStyle name="標準 2 7" xfId="179" xr:uid="{00000000-0005-0000-0000-000065010000}"/>
    <cellStyle name="標準 2 8" xfId="215" xr:uid="{00000000-0005-0000-0000-000066010000}"/>
    <cellStyle name="標準 2 9" xfId="216" xr:uid="{00000000-0005-0000-0000-000067010000}"/>
    <cellStyle name="標準 2_調査票01_リスト等4_VLOOKUP用" xfId="119" xr:uid="{00000000-0005-0000-0000-000068010000}"/>
    <cellStyle name="標準 20" xfId="412" xr:uid="{00000000-0005-0000-0000-000069010000}"/>
    <cellStyle name="標準 21" xfId="405" xr:uid="{00000000-0005-0000-0000-00006A010000}"/>
    <cellStyle name="標準 22" xfId="404" xr:uid="{00000000-0005-0000-0000-00006B010000}"/>
    <cellStyle name="標準 23" xfId="410" xr:uid="{00000000-0005-0000-0000-00006C010000}"/>
    <cellStyle name="標準 24" xfId="420" xr:uid="{00000000-0005-0000-0000-00006D010000}"/>
    <cellStyle name="標準 25" xfId="414" xr:uid="{00000000-0005-0000-0000-00006E010000}"/>
    <cellStyle name="標準 26" xfId="413" xr:uid="{00000000-0005-0000-0000-00006F010000}"/>
    <cellStyle name="標準 27" xfId="419" xr:uid="{00000000-0005-0000-0000-000070010000}"/>
    <cellStyle name="標準 28" xfId="418" xr:uid="{00000000-0005-0000-0000-000071010000}"/>
    <cellStyle name="標準 29" xfId="407" xr:uid="{00000000-0005-0000-0000-000072010000}"/>
    <cellStyle name="標準 3" xfId="120" xr:uid="{00000000-0005-0000-0000-000073010000}"/>
    <cellStyle name="標準 3 2" xfId="121" xr:uid="{00000000-0005-0000-0000-000074010000}"/>
    <cellStyle name="標準 3 2 2" xfId="201" xr:uid="{00000000-0005-0000-0000-000075010000}"/>
    <cellStyle name="標準 3 2 3" xfId="191" xr:uid="{00000000-0005-0000-0000-000076010000}"/>
    <cellStyle name="標準 3 2 4" xfId="165" xr:uid="{00000000-0005-0000-0000-000077010000}"/>
    <cellStyle name="標準 3 3" xfId="122" xr:uid="{00000000-0005-0000-0000-000078010000}"/>
    <cellStyle name="標準 3 3 2" xfId="220" xr:uid="{00000000-0005-0000-0000-000079010000}"/>
    <cellStyle name="標準 3 3 3" xfId="264" xr:uid="{00000000-0005-0000-0000-00007A010000}"/>
    <cellStyle name="標準 3 4" xfId="123" xr:uid="{00000000-0005-0000-0000-00007B010000}"/>
    <cellStyle name="標準 3 5" xfId="124" xr:uid="{00000000-0005-0000-0000-00007C010000}"/>
    <cellStyle name="標準 3 5 2" xfId="355" xr:uid="{00000000-0005-0000-0000-00007D010000}"/>
    <cellStyle name="標準 3 6" xfId="154" xr:uid="{00000000-0005-0000-0000-00007E010000}"/>
    <cellStyle name="標準 3_増減率絶対値10000以上のチェック" xfId="125" xr:uid="{00000000-0005-0000-0000-00007F010000}"/>
    <cellStyle name="標準 30" xfId="423" xr:uid="{00000000-0005-0000-0000-000080010000}"/>
    <cellStyle name="標準 31" xfId="424" xr:uid="{00000000-0005-0000-0000-000081010000}"/>
    <cellStyle name="標準 32" xfId="425" xr:uid="{00000000-0005-0000-0000-000082010000}"/>
    <cellStyle name="標準 33" xfId="426" xr:uid="{00000000-0005-0000-0000-000083010000}"/>
    <cellStyle name="標準 34" xfId="427" xr:uid="{00000000-0005-0000-0000-000084010000}"/>
    <cellStyle name="標準 35" xfId="428" xr:uid="{00000000-0005-0000-0000-000085010000}"/>
    <cellStyle name="標準 36" xfId="429" xr:uid="{00000000-0005-0000-0000-000086010000}"/>
    <cellStyle name="標準 37" xfId="430" xr:uid="{00000000-0005-0000-0000-000087010000}"/>
    <cellStyle name="標準 38" xfId="431" xr:uid="{00000000-0005-0000-0000-000088010000}"/>
    <cellStyle name="標準 39" xfId="432" xr:uid="{00000000-0005-0000-0000-000089010000}"/>
    <cellStyle name="標準 4" xfId="1" xr:uid="{00000000-0005-0000-0000-00008A010000}"/>
    <cellStyle name="標準 4 2" xfId="126" xr:uid="{00000000-0005-0000-0000-00008B010000}"/>
    <cellStyle name="標準 4 2 2" xfId="208" xr:uid="{00000000-0005-0000-0000-00008C010000}"/>
    <cellStyle name="標準 4 2 3" xfId="193" xr:uid="{00000000-0005-0000-0000-00008D010000}"/>
    <cellStyle name="標準 4 2 3 2" xfId="236" xr:uid="{00000000-0005-0000-0000-00008E010000}"/>
    <cellStyle name="標準 4 2 3 2 2" xfId="462" xr:uid="{00000000-0005-0000-0000-00008F010000}"/>
    <cellStyle name="標準 4 2 3 3" xfId="280" xr:uid="{00000000-0005-0000-0000-000090010000}"/>
    <cellStyle name="標準 4 2 3 4" xfId="386" xr:uid="{00000000-0005-0000-0000-000091010000}"/>
    <cellStyle name="標準 4 2 4" xfId="174" xr:uid="{00000000-0005-0000-0000-000092010000}"/>
    <cellStyle name="標準 4 2 4 2" xfId="441" xr:uid="{00000000-0005-0000-0000-000093010000}"/>
    <cellStyle name="標準 4 2 4 3" xfId="363" xr:uid="{00000000-0005-0000-0000-000094010000}"/>
    <cellStyle name="標準 4 2 5" xfId="416" xr:uid="{00000000-0005-0000-0000-000095010000}"/>
    <cellStyle name="標準 4 3" xfId="127" xr:uid="{00000000-0005-0000-0000-000096010000}"/>
    <cellStyle name="標準 4 3 2" xfId="213" xr:uid="{00000000-0005-0000-0000-000097010000}"/>
    <cellStyle name="標準 4 3 2 2" xfId="241" xr:uid="{00000000-0005-0000-0000-000098010000}"/>
    <cellStyle name="標準 4 3 2 2 2" xfId="467" xr:uid="{00000000-0005-0000-0000-000099010000}"/>
    <cellStyle name="標準 4 3 2 3" xfId="285" xr:uid="{00000000-0005-0000-0000-00009A010000}"/>
    <cellStyle name="標準 4 3 2 4" xfId="391" xr:uid="{00000000-0005-0000-0000-00009B010000}"/>
    <cellStyle name="標準 4 3 3" xfId="265" xr:uid="{00000000-0005-0000-0000-00009C010000}"/>
    <cellStyle name="標準 4 3 4" xfId="415" xr:uid="{00000000-0005-0000-0000-00009D010000}"/>
    <cellStyle name="標準 4 3 5" xfId="449" xr:uid="{00000000-0005-0000-0000-00009E010000}"/>
    <cellStyle name="標準 4 3 6" xfId="372" xr:uid="{00000000-0005-0000-0000-00009F010000}"/>
    <cellStyle name="標準 4 4" xfId="128" xr:uid="{00000000-0005-0000-0000-0000A0010000}"/>
    <cellStyle name="標準 4 4 2" xfId="192" xr:uid="{00000000-0005-0000-0000-0000A1010000}"/>
    <cellStyle name="標準 4 5" xfId="142" xr:uid="{00000000-0005-0000-0000-0000A2010000}"/>
    <cellStyle name="標準 4 5 2" xfId="252" xr:uid="{00000000-0005-0000-0000-0000A3010000}"/>
    <cellStyle name="標準 4 5 2 2" xfId="456" xr:uid="{00000000-0005-0000-0000-0000A4010000}"/>
    <cellStyle name="標準 4 5 3" xfId="294" xr:uid="{00000000-0005-0000-0000-0000A5010000}"/>
    <cellStyle name="標準 4 5 4" xfId="380" xr:uid="{00000000-0005-0000-0000-0000A6010000}"/>
    <cellStyle name="標準 4 6" xfId="170" xr:uid="{00000000-0005-0000-0000-0000A7010000}"/>
    <cellStyle name="標準 4 6 2" xfId="440" xr:uid="{00000000-0005-0000-0000-0000A8010000}"/>
    <cellStyle name="標準 4 6 3" xfId="362" xr:uid="{00000000-0005-0000-0000-0000A9010000}"/>
    <cellStyle name="標準 4 7" xfId="230" xr:uid="{00000000-0005-0000-0000-0000AA010000}"/>
    <cellStyle name="標準 4 7 2" xfId="409" xr:uid="{00000000-0005-0000-0000-0000AB010000}"/>
    <cellStyle name="標準 4 8" xfId="274" xr:uid="{00000000-0005-0000-0000-0000AC010000}"/>
    <cellStyle name="標準 4 9" xfId="311" xr:uid="{00000000-0005-0000-0000-0000AD010000}"/>
    <cellStyle name="標準 40" xfId="434" xr:uid="{00000000-0005-0000-0000-0000AE010000}"/>
    <cellStyle name="標準 41" xfId="478" xr:uid="{27FAF7B7-1235-445F-B420-EB51683C470C}"/>
    <cellStyle name="標準 5" xfId="129" xr:uid="{00000000-0005-0000-0000-0000AF010000}"/>
    <cellStyle name="標準 5 2" xfId="130" xr:uid="{00000000-0005-0000-0000-0000B0010000}"/>
    <cellStyle name="標準 5 2 2" xfId="194" xr:uid="{00000000-0005-0000-0000-0000B1010000}"/>
    <cellStyle name="標準 5 2 2 2" xfId="266" xr:uid="{00000000-0005-0000-0000-0000B2010000}"/>
    <cellStyle name="標準 5 2 2 2 2" xfId="463" xr:uid="{00000000-0005-0000-0000-0000B3010000}"/>
    <cellStyle name="標準 5 2 2 3" xfId="306" xr:uid="{00000000-0005-0000-0000-0000B4010000}"/>
    <cellStyle name="標準 5 2 2 4" xfId="387" xr:uid="{00000000-0005-0000-0000-0000B5010000}"/>
    <cellStyle name="標準 5 2 3" xfId="237" xr:uid="{00000000-0005-0000-0000-0000B6010000}"/>
    <cellStyle name="標準 5 2 3 2" xfId="443" xr:uid="{00000000-0005-0000-0000-0000B7010000}"/>
    <cellStyle name="標準 5 2 4" xfId="281" xr:uid="{00000000-0005-0000-0000-0000B8010000}"/>
    <cellStyle name="標準 5 2 5" xfId="365" xr:uid="{00000000-0005-0000-0000-0000B9010000}"/>
    <cellStyle name="標準 5 3" xfId="221" xr:uid="{00000000-0005-0000-0000-0000BA010000}"/>
    <cellStyle name="標準 5 4" xfId="364" xr:uid="{00000000-0005-0000-0000-0000BB010000}"/>
    <cellStyle name="標準 5 4 2" xfId="442" xr:uid="{00000000-0005-0000-0000-0000BC010000}"/>
    <cellStyle name="標準 6" xfId="131" xr:uid="{00000000-0005-0000-0000-0000BD010000}"/>
    <cellStyle name="標準 6 2" xfId="206" xr:uid="{00000000-0005-0000-0000-0000BE010000}"/>
    <cellStyle name="標準 6 3" xfId="195" xr:uid="{00000000-0005-0000-0000-0000BF010000}"/>
    <cellStyle name="標準 6 4" xfId="212" xr:uid="{00000000-0005-0000-0000-0000C0010000}"/>
    <cellStyle name="標準 6 5" xfId="171" xr:uid="{00000000-0005-0000-0000-0000C1010000}"/>
    <cellStyle name="標準 6 5 2" xfId="366" xr:uid="{00000000-0005-0000-0000-0000C2010000}"/>
    <cellStyle name="標準 7" xfId="132" xr:uid="{00000000-0005-0000-0000-0000C3010000}"/>
    <cellStyle name="標準 7 2" xfId="223" xr:uid="{00000000-0005-0000-0000-0000C4010000}"/>
    <cellStyle name="標準 7 3" xfId="196" xr:uid="{00000000-0005-0000-0000-0000C5010000}"/>
    <cellStyle name="標準 7 4" xfId="163" xr:uid="{00000000-0005-0000-0000-0000C6010000}"/>
    <cellStyle name="標準 8" xfId="133" xr:uid="{00000000-0005-0000-0000-0000C7010000}"/>
    <cellStyle name="標準 9" xfId="134" xr:uid="{00000000-0005-0000-0000-0000C8010000}"/>
    <cellStyle name="標準 9 2" xfId="197" xr:uid="{00000000-0005-0000-0000-0000C9010000}"/>
    <cellStyle name="標準 9 2 2" xfId="267" xr:uid="{00000000-0005-0000-0000-0000CA010000}"/>
    <cellStyle name="標準 9 2 2 2" xfId="464" xr:uid="{00000000-0005-0000-0000-0000CB010000}"/>
    <cellStyle name="標準 9 2 3" xfId="307" xr:uid="{00000000-0005-0000-0000-0000CC010000}"/>
    <cellStyle name="標準 9 2 4" xfId="388" xr:uid="{00000000-0005-0000-0000-0000CD010000}"/>
    <cellStyle name="標準 9 3" xfId="238" xr:uid="{00000000-0005-0000-0000-0000CE010000}"/>
    <cellStyle name="標準 9 3 2" xfId="444" xr:uid="{00000000-0005-0000-0000-0000CF010000}"/>
    <cellStyle name="標準 9 4" xfId="282" xr:uid="{00000000-0005-0000-0000-0000D0010000}"/>
    <cellStyle name="標準 9 5" xfId="367" xr:uid="{00000000-0005-0000-0000-0000D1010000}"/>
    <cellStyle name="標準_Book1" xfId="143" xr:uid="{00000000-0005-0000-0000-0000D3010000}"/>
    <cellStyle name="標準_MX_OUT_A" xfId="7" xr:uid="{00000000-0005-0000-0000-0000D5010000}"/>
    <cellStyle name="標準_WS10(結果)" xfId="12" xr:uid="{00000000-0005-0000-0000-0000D6010000}"/>
    <cellStyle name="標準_WS9（結果) " xfId="6" xr:uid="{00000000-0005-0000-0000-0000D7010000}"/>
    <cellStyle name="標準_WSS97β" xfId="11" xr:uid="{00000000-0005-0000-0000-0000D8010000}"/>
    <cellStyle name="標準_国土交通省提供（H14下水汚泥関連） " xfId="137" xr:uid="{00000000-0005-0000-0000-0000D9010000}"/>
    <cellStyle name="標準_全種類" xfId="8" xr:uid="{00000000-0005-0000-0000-0000DA010000}"/>
    <cellStyle name="標準_表－資・Ⅱ・１（２）　活動量指標全国合計値（新産業分類）" xfId="151" xr:uid="{00000000-0005-0000-0000-0000DC010000}"/>
    <cellStyle name="未定義" xfId="417" xr:uid="{00000000-0005-0000-0000-0000DD010000}"/>
    <cellStyle name="良い 2" xfId="135" xr:uid="{00000000-0005-0000-0000-0000DE010000}"/>
    <cellStyle name="良い 3" xfId="136" xr:uid="{00000000-0005-0000-0000-0000DF010000}"/>
    <cellStyle name="良い 4" xfId="354" xr:uid="{00000000-0005-0000-0000-0000E0010000}"/>
  </cellStyles>
  <dxfs count="36"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Medium9"/>
  <colors>
    <mruColors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819150</xdr:colOff>
      <xdr:row>41</xdr:row>
      <xdr:rowOff>28575</xdr:rowOff>
    </xdr:from>
    <xdr:ext cx="3993401" cy="242374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2FDBAE1-2AF0-449D-A633-A78C131EA41B}"/>
            </a:ext>
          </a:extLst>
        </xdr:cNvPr>
        <xdr:cNvSpPr txBox="1"/>
      </xdr:nvSpPr>
      <xdr:spPr>
        <a:xfrm>
          <a:off x="5210175" y="9229725"/>
          <a:ext cx="3993401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四捨五入により、各項目の合算値と合計値が合致しない場合がある。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-svr01\jw_users\04_&#35519;&#26619;&#30740;&#31350;&#37096;\00_&#35519;&#26619;&#30740;&#31350;&#37096;&#20849;&#26377;\&#65320;&#65298;&#65296;&#24180;&#24230;&#20107;&#26989;\&#25490;&#20986;&#20966;&#29702;&#29366;&#27841;&#31561;\20&#24180;&#24230;&#22577;&#21578;&#26360;&#65288;18&#24180;&#24230;&#23455;&#32318;&#65289;\&#22577;&#21578;&#26360;&#22259;&#34920;\H18&#25490;&#20986;&#37327;&#25512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32\&#20849;&#26377;&#12501;&#12457;&#12523;&#12480;\Users\&#30000;&#20013;&#12288;&#21644;&#24184;\Desktop\H24&#23455;&#32318;&#25490;&#20986;&#12539;&#20966;&#29702;&#29366;&#27841;&#35519;&#26619;&#65288;&#30906;&#22577;&#29256;&#65289;\&#9675;&#34920;&#65293;&#8546;&#12539;&#65301;&#12289;&#65302;&#12288;&#24179;&#25104;24&#24180;&#24230;&#37117;&#36947;&#24220;&#30476;&#21029;&#30906;&#22577;&#25490;&#20986;&#37327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H25H26&#27963;&#21205;&#37327;&#25351;&#27161;&#12398;&#35336;&#31639;_15110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&#36039;&#26009;&#32232;&#22259;&#34920;\&#34920;&#65293;&#36039;&#12539;&#8547;&#12539;2&#12288;&#24179;&#25104;25&#24180;&#24230;&#26989;&#31278;&#21029;&#12539;&#31278;&#39006;&#21029;&#26377;&#21177;&#22238;&#31572;&#12487;&#12540;&#12479;&#25968;&#21512;&#35336;&#34920;&#65288;&#26087;&#29987;&#26989;&#20998;&#39006;&#12398;&#26989;&#31278;&#21306;&#20998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録一覧"/>
      <sheetName val="チェック"/>
      <sheetName val="チェック2"/>
      <sheetName val="構成(P1,P2)"/>
      <sheetName val="構成(P3,P4)"/>
      <sheetName val="活動指標"/>
      <sheetName val="Sheet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全国"/>
      <sheetName val="汚泥"/>
      <sheetName val="死体"/>
      <sheetName val="原単位"/>
      <sheetName val="出版・印刷振分け係数"/>
      <sheetName val="ふん尿"/>
      <sheetName val="デフレータ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Ⅲ・５ 全国24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２５年度係数"/>
      <sheetName val="補正係数対24年度"/>
      <sheetName val="補正係数対23年度"/>
      <sheetName val="補正係数対22年度"/>
      <sheetName val="補正係数対21年度"/>
      <sheetName val="補正係数対20年度"/>
      <sheetName val="旧分類"/>
      <sheetName val="新分類"/>
      <sheetName val="H26活動指標"/>
      <sheetName val="H25活動指標"/>
      <sheetName val="H24活動指標"/>
      <sheetName val="H23活動指標"/>
      <sheetName val="H22活動指標"/>
      <sheetName val="H21活動指標"/>
      <sheetName val="H20活動指標"/>
      <sheetName val="デフレーター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B9">
            <v>3867977.1279999996</v>
          </cell>
        </row>
        <row r="65">
          <cell r="BD65">
            <v>51</v>
          </cell>
        </row>
        <row r="66">
          <cell r="BB66">
            <v>81507</v>
          </cell>
        </row>
        <row r="67">
          <cell r="BD67">
            <v>53</v>
          </cell>
        </row>
      </sheetData>
      <sheetData sheetId="10">
        <row r="9">
          <cell r="BB9">
            <v>3933780.3460000008</v>
          </cell>
        </row>
        <row r="65">
          <cell r="BB65">
            <v>313823</v>
          </cell>
        </row>
        <row r="66">
          <cell r="BB66">
            <v>89710</v>
          </cell>
        </row>
        <row r="67">
          <cell r="BB67">
            <v>62602.666666666672</v>
          </cell>
        </row>
      </sheetData>
      <sheetData sheetId="11">
        <row r="9">
          <cell r="BB9">
            <v>3999583.5639999988</v>
          </cell>
        </row>
        <row r="65">
          <cell r="BB65">
            <v>324341</v>
          </cell>
        </row>
        <row r="66">
          <cell r="BB66">
            <v>97913</v>
          </cell>
        </row>
        <row r="67">
          <cell r="BB67">
            <v>81150</v>
          </cell>
        </row>
      </sheetData>
      <sheetData sheetId="12">
        <row r="9">
          <cell r="BB9">
            <v>4359500</v>
          </cell>
        </row>
        <row r="65">
          <cell r="BA65">
            <v>2854.6666666666665</v>
          </cell>
        </row>
        <row r="66">
          <cell r="BB66">
            <v>120126.9388127854</v>
          </cell>
        </row>
        <row r="67">
          <cell r="BA67">
            <v>2180.3333333333335</v>
          </cell>
        </row>
      </sheetData>
      <sheetData sheetId="13">
        <row r="9">
          <cell r="BB9">
            <v>4196993.2179999985</v>
          </cell>
        </row>
        <row r="65">
          <cell r="AZ65">
            <v>3567</v>
          </cell>
        </row>
        <row r="66">
          <cell r="BB66">
            <v>122522</v>
          </cell>
        </row>
        <row r="67">
          <cell r="AZ67">
            <v>1527</v>
          </cell>
        </row>
      </sheetData>
      <sheetData sheetId="14">
        <row r="9">
          <cell r="BB9">
            <v>4421758.9619999994</v>
          </cell>
        </row>
        <row r="65">
          <cell r="AY65">
            <v>810</v>
          </cell>
        </row>
        <row r="66">
          <cell r="BB66">
            <v>286889.79999999993</v>
          </cell>
        </row>
        <row r="67">
          <cell r="AY67">
            <v>1022.2</v>
          </cell>
        </row>
      </sheetData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_全国25"/>
      <sheetName val="26_京都府22"/>
      <sheetName val="28_兵庫県20"/>
      <sheetName val="35_山口県20"/>
      <sheetName val="40_福岡県21"/>
      <sheetName val="46_鹿児島県20"/>
    </sheetNames>
    <sheetDataSet>
      <sheetData sheetId="0"/>
      <sheetData sheetId="1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542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278975</v>
          </cell>
          <cell r="W5">
            <v>303</v>
          </cell>
          <cell r="X5">
            <v>0</v>
          </cell>
          <cell r="Y5">
            <v>279820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1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15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15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4800</v>
          </cell>
          <cell r="H13">
            <v>5</v>
          </cell>
          <cell r="I13">
            <v>0</v>
          </cell>
          <cell r="J13">
            <v>0</v>
          </cell>
          <cell r="K13">
            <v>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73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4883</v>
          </cell>
        </row>
        <row r="14">
          <cell r="F14">
            <v>331</v>
          </cell>
          <cell r="G14">
            <v>108973</v>
          </cell>
          <cell r="H14">
            <v>60</v>
          </cell>
          <cell r="I14">
            <v>0</v>
          </cell>
          <cell r="J14">
            <v>11</v>
          </cell>
          <cell r="K14">
            <v>7893</v>
          </cell>
          <cell r="L14">
            <v>2147</v>
          </cell>
          <cell r="M14">
            <v>57184</v>
          </cell>
          <cell r="N14">
            <v>1738</v>
          </cell>
          <cell r="O14">
            <v>0</v>
          </cell>
          <cell r="P14">
            <v>0</v>
          </cell>
          <cell r="Q14">
            <v>0</v>
          </cell>
          <cell r="R14">
            <v>25477</v>
          </cell>
          <cell r="S14">
            <v>22931</v>
          </cell>
          <cell r="T14">
            <v>340</v>
          </cell>
          <cell r="U14">
            <v>636842</v>
          </cell>
          <cell r="V14">
            <v>0</v>
          </cell>
          <cell r="W14">
            <v>0</v>
          </cell>
          <cell r="X14">
            <v>0</v>
          </cell>
          <cell r="Y14">
            <v>863927</v>
          </cell>
        </row>
        <row r="15">
          <cell r="F15">
            <v>2846</v>
          </cell>
          <cell r="G15">
            <v>306711</v>
          </cell>
          <cell r="H15">
            <v>55637</v>
          </cell>
          <cell r="I15">
            <v>13173</v>
          </cell>
          <cell r="J15">
            <v>6141</v>
          </cell>
          <cell r="K15">
            <v>45334</v>
          </cell>
          <cell r="L15">
            <v>23771</v>
          </cell>
          <cell r="M15">
            <v>3538</v>
          </cell>
          <cell r="N15">
            <v>713</v>
          </cell>
          <cell r="O15">
            <v>63985</v>
          </cell>
          <cell r="P15">
            <v>0</v>
          </cell>
          <cell r="Q15">
            <v>362</v>
          </cell>
          <cell r="R15">
            <v>19702</v>
          </cell>
          <cell r="S15">
            <v>22750</v>
          </cell>
          <cell r="T15">
            <v>56383</v>
          </cell>
          <cell r="U15">
            <v>4508</v>
          </cell>
          <cell r="V15">
            <v>0</v>
          </cell>
          <cell r="W15">
            <v>0</v>
          </cell>
          <cell r="X15">
            <v>93</v>
          </cell>
          <cell r="Y15">
            <v>625647</v>
          </cell>
        </row>
        <row r="16">
          <cell r="F16">
            <v>8</v>
          </cell>
          <cell r="G16">
            <v>51978</v>
          </cell>
          <cell r="H16">
            <v>509</v>
          </cell>
          <cell r="I16">
            <v>469</v>
          </cell>
          <cell r="J16">
            <v>0</v>
          </cell>
          <cell r="K16">
            <v>4310</v>
          </cell>
          <cell r="L16">
            <v>0</v>
          </cell>
          <cell r="M16">
            <v>3</v>
          </cell>
          <cell r="N16">
            <v>0</v>
          </cell>
          <cell r="O16">
            <v>27862</v>
          </cell>
          <cell r="P16">
            <v>0</v>
          </cell>
          <cell r="Q16">
            <v>0</v>
          </cell>
          <cell r="R16">
            <v>547</v>
          </cell>
          <cell r="S16">
            <v>67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85753</v>
          </cell>
        </row>
        <row r="17">
          <cell r="F17">
            <v>237</v>
          </cell>
          <cell r="G17">
            <v>43160</v>
          </cell>
          <cell r="H17">
            <v>30</v>
          </cell>
          <cell r="I17">
            <v>105</v>
          </cell>
          <cell r="J17">
            <v>20</v>
          </cell>
          <cell r="K17">
            <v>1615</v>
          </cell>
          <cell r="L17">
            <v>0</v>
          </cell>
          <cell r="M17">
            <v>395</v>
          </cell>
          <cell r="N17">
            <v>0</v>
          </cell>
          <cell r="O17">
            <v>36056</v>
          </cell>
          <cell r="P17">
            <v>0</v>
          </cell>
          <cell r="Q17">
            <v>0</v>
          </cell>
          <cell r="R17">
            <v>286</v>
          </cell>
          <cell r="S17">
            <v>112</v>
          </cell>
          <cell r="T17">
            <v>0</v>
          </cell>
          <cell r="U17">
            <v>2</v>
          </cell>
          <cell r="V17">
            <v>0</v>
          </cell>
          <cell r="W17">
            <v>0</v>
          </cell>
          <cell r="X17">
            <v>0</v>
          </cell>
          <cell r="Y17">
            <v>82018</v>
          </cell>
        </row>
        <row r="18">
          <cell r="F18">
            <v>6</v>
          </cell>
          <cell r="G18">
            <v>8036</v>
          </cell>
          <cell r="H18">
            <v>88</v>
          </cell>
          <cell r="I18">
            <v>0</v>
          </cell>
          <cell r="J18">
            <v>185</v>
          </cell>
          <cell r="K18">
            <v>2366</v>
          </cell>
          <cell r="L18">
            <v>0</v>
          </cell>
          <cell r="M18">
            <v>8</v>
          </cell>
          <cell r="N18">
            <v>709</v>
          </cell>
          <cell r="O18">
            <v>0</v>
          </cell>
          <cell r="P18">
            <v>0</v>
          </cell>
          <cell r="Q18">
            <v>0</v>
          </cell>
          <cell r="R18">
            <v>460</v>
          </cell>
          <cell r="S18">
            <v>1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11859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F20">
            <v>2496</v>
          </cell>
          <cell r="G20">
            <v>6</v>
          </cell>
          <cell r="H20">
            <v>105</v>
          </cell>
          <cell r="I20">
            <v>0</v>
          </cell>
          <cell r="J20">
            <v>0</v>
          </cell>
          <cell r="K20">
            <v>211</v>
          </cell>
          <cell r="L20">
            <v>0</v>
          </cell>
          <cell r="M20">
            <v>867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2448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6133</v>
          </cell>
        </row>
        <row r="21"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0</v>
          </cell>
          <cell r="K21">
            <v>77</v>
          </cell>
          <cell r="L21">
            <v>0</v>
          </cell>
          <cell r="M21">
            <v>256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346</v>
          </cell>
        </row>
        <row r="22">
          <cell r="F22">
            <v>0</v>
          </cell>
          <cell r="G22">
            <v>1123</v>
          </cell>
          <cell r="H22">
            <v>1630</v>
          </cell>
          <cell r="I22">
            <v>33</v>
          </cell>
          <cell r="J22">
            <v>18</v>
          </cell>
          <cell r="K22">
            <v>5820</v>
          </cell>
          <cell r="L22">
            <v>16359</v>
          </cell>
          <cell r="M22">
            <v>367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151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25502</v>
          </cell>
        </row>
        <row r="23">
          <cell r="F23">
            <v>35</v>
          </cell>
          <cell r="G23">
            <v>34</v>
          </cell>
          <cell r="H23">
            <v>5005</v>
          </cell>
          <cell r="I23">
            <v>525</v>
          </cell>
          <cell r="J23">
            <v>812</v>
          </cell>
          <cell r="K23">
            <v>17549</v>
          </cell>
          <cell r="L23">
            <v>7412</v>
          </cell>
          <cell r="M23">
            <v>259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366</v>
          </cell>
          <cell r="S23">
            <v>11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89</v>
          </cell>
          <cell r="Y23">
            <v>32097</v>
          </cell>
        </row>
        <row r="24">
          <cell r="F24">
            <v>26</v>
          </cell>
          <cell r="G24">
            <v>19520</v>
          </cell>
          <cell r="H24">
            <v>36917</v>
          </cell>
          <cell r="I24">
            <v>3305</v>
          </cell>
          <cell r="J24">
            <v>2368</v>
          </cell>
          <cell r="K24">
            <v>2044</v>
          </cell>
          <cell r="L24">
            <v>0</v>
          </cell>
          <cell r="M24">
            <v>13</v>
          </cell>
          <cell r="N24">
            <v>0</v>
          </cell>
          <cell r="O24">
            <v>67</v>
          </cell>
          <cell r="P24">
            <v>0</v>
          </cell>
          <cell r="Q24">
            <v>9</v>
          </cell>
          <cell r="R24">
            <v>1014</v>
          </cell>
          <cell r="S24">
            <v>65</v>
          </cell>
          <cell r="T24">
            <v>0</v>
          </cell>
          <cell r="U24">
            <v>1</v>
          </cell>
          <cell r="V24">
            <v>0</v>
          </cell>
          <cell r="W24">
            <v>0</v>
          </cell>
          <cell r="X24">
            <v>4</v>
          </cell>
          <cell r="Y24">
            <v>65353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200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200</v>
          </cell>
        </row>
        <row r="26">
          <cell r="F26">
            <v>0</v>
          </cell>
          <cell r="G26">
            <v>50</v>
          </cell>
          <cell r="H26">
            <v>371</v>
          </cell>
          <cell r="I26">
            <v>1</v>
          </cell>
          <cell r="J26">
            <v>4</v>
          </cell>
          <cell r="K26">
            <v>1556</v>
          </cell>
          <cell r="L26">
            <v>0</v>
          </cell>
          <cell r="M26">
            <v>96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190</v>
          </cell>
          <cell r="S26">
            <v>4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2272</v>
          </cell>
        </row>
        <row r="27">
          <cell r="F27">
            <v>24</v>
          </cell>
          <cell r="G27">
            <v>0</v>
          </cell>
          <cell r="H27">
            <v>38</v>
          </cell>
          <cell r="I27">
            <v>0</v>
          </cell>
          <cell r="J27">
            <v>0</v>
          </cell>
          <cell r="K27">
            <v>1099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331</v>
          </cell>
          <cell r="R27">
            <v>47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1539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187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187</v>
          </cell>
        </row>
        <row r="29">
          <cell r="F29">
            <v>0</v>
          </cell>
          <cell r="G29">
            <v>62027</v>
          </cell>
          <cell r="H29">
            <v>1724</v>
          </cell>
          <cell r="I29">
            <v>141</v>
          </cell>
          <cell r="J29">
            <v>174</v>
          </cell>
          <cell r="K29">
            <v>823</v>
          </cell>
          <cell r="L29">
            <v>0</v>
          </cell>
          <cell r="M29">
            <v>45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247</v>
          </cell>
          <cell r="S29">
            <v>19449</v>
          </cell>
          <cell r="T29">
            <v>83</v>
          </cell>
          <cell r="U29">
            <v>3968</v>
          </cell>
          <cell r="V29">
            <v>0</v>
          </cell>
          <cell r="W29">
            <v>0</v>
          </cell>
          <cell r="X29">
            <v>0</v>
          </cell>
          <cell r="Y29">
            <v>88681</v>
          </cell>
        </row>
        <row r="30">
          <cell r="F30">
            <v>0</v>
          </cell>
          <cell r="G30">
            <v>60179</v>
          </cell>
          <cell r="H30">
            <v>594</v>
          </cell>
          <cell r="I30">
            <v>508</v>
          </cell>
          <cell r="J30">
            <v>22</v>
          </cell>
          <cell r="K30">
            <v>287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561</v>
          </cell>
          <cell r="S30">
            <v>41</v>
          </cell>
          <cell r="T30">
            <v>995</v>
          </cell>
          <cell r="U30">
            <v>29</v>
          </cell>
          <cell r="V30">
            <v>0</v>
          </cell>
          <cell r="W30">
            <v>0</v>
          </cell>
          <cell r="X30">
            <v>0</v>
          </cell>
          <cell r="Y30">
            <v>63216</v>
          </cell>
        </row>
        <row r="31">
          <cell r="F31">
            <v>0</v>
          </cell>
          <cell r="G31">
            <v>321</v>
          </cell>
          <cell r="H31">
            <v>344</v>
          </cell>
          <cell r="I31">
            <v>1781</v>
          </cell>
          <cell r="J31">
            <v>0</v>
          </cell>
          <cell r="K31">
            <v>362</v>
          </cell>
          <cell r="L31">
            <v>0</v>
          </cell>
          <cell r="M31">
            <v>5</v>
          </cell>
          <cell r="N31">
            <v>0</v>
          </cell>
          <cell r="O31">
            <v>0</v>
          </cell>
          <cell r="P31">
            <v>0</v>
          </cell>
          <cell r="Q31">
            <v>23</v>
          </cell>
          <cell r="R31">
            <v>90</v>
          </cell>
          <cell r="S31">
            <v>3</v>
          </cell>
          <cell r="T31">
            <v>781</v>
          </cell>
          <cell r="U31">
            <v>54</v>
          </cell>
          <cell r="V31">
            <v>0</v>
          </cell>
          <cell r="W31">
            <v>0</v>
          </cell>
          <cell r="X31">
            <v>0</v>
          </cell>
          <cell r="Y31">
            <v>3764</v>
          </cell>
        </row>
        <row r="32">
          <cell r="F32">
            <v>9</v>
          </cell>
          <cell r="G32">
            <v>6223</v>
          </cell>
          <cell r="H32">
            <v>1384</v>
          </cell>
          <cell r="I32">
            <v>4459</v>
          </cell>
          <cell r="J32">
            <v>241</v>
          </cell>
          <cell r="K32">
            <v>891</v>
          </cell>
          <cell r="L32">
            <v>0</v>
          </cell>
          <cell r="M32">
            <v>62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5482</v>
          </cell>
          <cell r="S32">
            <v>9</v>
          </cell>
          <cell r="T32">
            <v>0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18761</v>
          </cell>
        </row>
        <row r="33">
          <cell r="F33">
            <v>5</v>
          </cell>
          <cell r="G33">
            <v>203</v>
          </cell>
          <cell r="H33">
            <v>442</v>
          </cell>
          <cell r="I33">
            <v>1</v>
          </cell>
          <cell r="J33">
            <v>3</v>
          </cell>
          <cell r="K33">
            <v>571</v>
          </cell>
          <cell r="L33">
            <v>0</v>
          </cell>
          <cell r="M33">
            <v>65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713</v>
          </cell>
          <cell r="S33">
            <v>36</v>
          </cell>
          <cell r="T33">
            <v>71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2110</v>
          </cell>
        </row>
        <row r="34">
          <cell r="F34">
            <v>0</v>
          </cell>
          <cell r="G34">
            <v>366</v>
          </cell>
          <cell r="H34">
            <v>485</v>
          </cell>
          <cell r="I34">
            <v>340</v>
          </cell>
          <cell r="J34">
            <v>335</v>
          </cell>
          <cell r="K34">
            <v>1020</v>
          </cell>
          <cell r="L34">
            <v>0</v>
          </cell>
          <cell r="M34">
            <v>43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1709</v>
          </cell>
          <cell r="S34">
            <v>34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4332</v>
          </cell>
        </row>
        <row r="35">
          <cell r="F35">
            <v>0</v>
          </cell>
          <cell r="G35">
            <v>9</v>
          </cell>
          <cell r="H35">
            <v>9</v>
          </cell>
          <cell r="I35">
            <v>2</v>
          </cell>
          <cell r="J35">
            <v>0</v>
          </cell>
          <cell r="K35">
            <v>614</v>
          </cell>
          <cell r="L35">
            <v>0</v>
          </cell>
          <cell r="M35">
            <v>581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15</v>
          </cell>
          <cell r="S35">
            <v>31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1261</v>
          </cell>
        </row>
        <row r="36">
          <cell r="F36">
            <v>0</v>
          </cell>
          <cell r="G36">
            <v>46474</v>
          </cell>
          <cell r="H36">
            <v>2584</v>
          </cell>
          <cell r="I36">
            <v>1298</v>
          </cell>
          <cell r="J36">
            <v>797</v>
          </cell>
          <cell r="K36">
            <v>1007</v>
          </cell>
          <cell r="L36">
            <v>0</v>
          </cell>
          <cell r="M36">
            <v>13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215</v>
          </cell>
          <cell r="S36">
            <v>129</v>
          </cell>
          <cell r="T36">
            <v>55</v>
          </cell>
          <cell r="U36">
            <v>3</v>
          </cell>
          <cell r="V36">
            <v>0</v>
          </cell>
          <cell r="W36">
            <v>0</v>
          </cell>
          <cell r="X36">
            <v>0</v>
          </cell>
          <cell r="Y36">
            <v>52575</v>
          </cell>
        </row>
        <row r="37">
          <cell r="F37">
            <v>0</v>
          </cell>
          <cell r="G37">
            <v>3680</v>
          </cell>
          <cell r="H37">
            <v>2839</v>
          </cell>
          <cell r="I37">
            <v>10</v>
          </cell>
          <cell r="J37">
            <v>994</v>
          </cell>
          <cell r="K37">
            <v>900</v>
          </cell>
          <cell r="L37">
            <v>0</v>
          </cell>
          <cell r="M37">
            <v>308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6593</v>
          </cell>
          <cell r="S37">
            <v>26</v>
          </cell>
          <cell r="T37">
            <v>54398</v>
          </cell>
          <cell r="U37">
            <v>415</v>
          </cell>
          <cell r="V37">
            <v>0</v>
          </cell>
          <cell r="W37">
            <v>0</v>
          </cell>
          <cell r="X37">
            <v>0</v>
          </cell>
          <cell r="Y37">
            <v>70163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F39">
            <v>0</v>
          </cell>
          <cell r="G39">
            <v>3322</v>
          </cell>
          <cell r="H39">
            <v>538</v>
          </cell>
          <cell r="I39">
            <v>195</v>
          </cell>
          <cell r="J39">
            <v>167</v>
          </cell>
          <cell r="K39">
            <v>2026</v>
          </cell>
          <cell r="L39">
            <v>0</v>
          </cell>
          <cell r="M39">
            <v>152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1004</v>
          </cell>
          <cell r="S39">
            <v>82</v>
          </cell>
          <cell r="T39">
            <v>0</v>
          </cell>
          <cell r="U39">
            <v>35</v>
          </cell>
          <cell r="V39">
            <v>0</v>
          </cell>
          <cell r="W39">
            <v>0</v>
          </cell>
          <cell r="X39">
            <v>0</v>
          </cell>
          <cell r="Y39">
            <v>7521</v>
          </cell>
        </row>
        <row r="40">
          <cell r="F40">
            <v>14483</v>
          </cell>
          <cell r="G40">
            <v>2101981</v>
          </cell>
          <cell r="H40">
            <v>44</v>
          </cell>
          <cell r="I40">
            <v>0</v>
          </cell>
          <cell r="J40">
            <v>2</v>
          </cell>
          <cell r="K40">
            <v>40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182</v>
          </cell>
          <cell r="S40">
            <v>13</v>
          </cell>
          <cell r="T40">
            <v>11</v>
          </cell>
          <cell r="U40">
            <v>4066</v>
          </cell>
          <cell r="V40">
            <v>0</v>
          </cell>
          <cell r="W40">
            <v>0</v>
          </cell>
          <cell r="X40">
            <v>440789</v>
          </cell>
          <cell r="Y40">
            <v>2561611</v>
          </cell>
        </row>
        <row r="41">
          <cell r="F41">
            <v>14483</v>
          </cell>
          <cell r="G41">
            <v>111339</v>
          </cell>
          <cell r="H41">
            <v>22</v>
          </cell>
          <cell r="I41">
            <v>0</v>
          </cell>
          <cell r="J41">
            <v>2</v>
          </cell>
          <cell r="K41">
            <v>30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90</v>
          </cell>
          <cell r="S41">
            <v>12</v>
          </cell>
          <cell r="T41">
            <v>11</v>
          </cell>
          <cell r="U41">
            <v>0</v>
          </cell>
          <cell r="V41">
            <v>0</v>
          </cell>
          <cell r="W41">
            <v>0</v>
          </cell>
          <cell r="X41">
            <v>440786</v>
          </cell>
          <cell r="Y41">
            <v>566775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79</v>
          </cell>
          <cell r="S42">
            <v>0</v>
          </cell>
          <cell r="T42">
            <v>0</v>
          </cell>
          <cell r="U42">
            <v>6</v>
          </cell>
          <cell r="V42">
            <v>0</v>
          </cell>
          <cell r="W42">
            <v>0</v>
          </cell>
          <cell r="X42">
            <v>0</v>
          </cell>
          <cell r="Y42">
            <v>92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97033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3</v>
          </cell>
          <cell r="S44">
            <v>0</v>
          </cell>
          <cell r="T44">
            <v>0</v>
          </cell>
          <cell r="U44">
            <v>1382</v>
          </cell>
          <cell r="V44">
            <v>0</v>
          </cell>
          <cell r="W44">
            <v>0</v>
          </cell>
          <cell r="X44">
            <v>0</v>
          </cell>
          <cell r="Y44">
            <v>98418</v>
          </cell>
        </row>
        <row r="45">
          <cell r="F45">
            <v>0</v>
          </cell>
          <cell r="G45">
            <v>1893609</v>
          </cell>
          <cell r="H45">
            <v>21</v>
          </cell>
          <cell r="I45">
            <v>0</v>
          </cell>
          <cell r="J45">
            <v>0</v>
          </cell>
          <cell r="K45">
            <v>2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10</v>
          </cell>
          <cell r="S45">
            <v>0</v>
          </cell>
          <cell r="T45">
            <v>0</v>
          </cell>
          <cell r="U45">
            <v>2679</v>
          </cell>
          <cell r="V45">
            <v>0</v>
          </cell>
          <cell r="W45">
            <v>0</v>
          </cell>
          <cell r="X45">
            <v>3</v>
          </cell>
          <cell r="Y45">
            <v>1896324</v>
          </cell>
        </row>
        <row r="46">
          <cell r="F46">
            <v>0</v>
          </cell>
          <cell r="G46">
            <v>2</v>
          </cell>
          <cell r="H46">
            <v>1</v>
          </cell>
          <cell r="I46">
            <v>227</v>
          </cell>
          <cell r="J46">
            <v>3</v>
          </cell>
          <cell r="K46">
            <v>193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640</v>
          </cell>
          <cell r="S46">
            <v>19</v>
          </cell>
          <cell r="T46">
            <v>0</v>
          </cell>
          <cell r="U46">
            <v>2428</v>
          </cell>
          <cell r="V46">
            <v>0</v>
          </cell>
          <cell r="W46">
            <v>0</v>
          </cell>
          <cell r="X46">
            <v>0</v>
          </cell>
          <cell r="Y46">
            <v>3513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545</v>
          </cell>
          <cell r="H52">
            <v>521</v>
          </cell>
          <cell r="I52">
            <v>5</v>
          </cell>
          <cell r="J52">
            <v>10</v>
          </cell>
          <cell r="K52">
            <v>4194</v>
          </cell>
          <cell r="L52">
            <v>0</v>
          </cell>
          <cell r="M52">
            <v>3924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333</v>
          </cell>
          <cell r="S52">
            <v>134</v>
          </cell>
          <cell r="T52">
            <v>0</v>
          </cell>
          <cell r="U52">
            <v>58</v>
          </cell>
          <cell r="V52">
            <v>0</v>
          </cell>
          <cell r="W52">
            <v>0</v>
          </cell>
          <cell r="X52">
            <v>0</v>
          </cell>
          <cell r="Y52">
            <v>9724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2859</v>
          </cell>
          <cell r="H57">
            <v>5534</v>
          </cell>
          <cell r="I57">
            <v>99</v>
          </cell>
          <cell r="J57">
            <v>421</v>
          </cell>
          <cell r="K57">
            <v>16860</v>
          </cell>
          <cell r="L57">
            <v>0</v>
          </cell>
          <cell r="M57">
            <v>112</v>
          </cell>
          <cell r="N57">
            <v>0</v>
          </cell>
          <cell r="O57">
            <v>0</v>
          </cell>
          <cell r="P57">
            <v>0</v>
          </cell>
          <cell r="Q57">
            <v>187</v>
          </cell>
          <cell r="R57">
            <v>6270</v>
          </cell>
          <cell r="S57">
            <v>2152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34494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500</v>
          </cell>
          <cell r="H64">
            <v>5166</v>
          </cell>
          <cell r="I64">
            <v>0</v>
          </cell>
          <cell r="J64">
            <v>0</v>
          </cell>
          <cell r="K64">
            <v>2654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2108</v>
          </cell>
          <cell r="S64">
            <v>3039</v>
          </cell>
          <cell r="T64">
            <v>0</v>
          </cell>
          <cell r="U64">
            <v>1</v>
          </cell>
          <cell r="V64">
            <v>0</v>
          </cell>
          <cell r="W64">
            <v>0</v>
          </cell>
          <cell r="X64">
            <v>0</v>
          </cell>
          <cell r="Y64">
            <v>13468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96</v>
          </cell>
          <cell r="G67">
            <v>557</v>
          </cell>
          <cell r="H67">
            <v>538</v>
          </cell>
          <cell r="I67">
            <v>121</v>
          </cell>
          <cell r="J67">
            <v>154</v>
          </cell>
          <cell r="K67">
            <v>5089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4</v>
          </cell>
          <cell r="R67">
            <v>1324</v>
          </cell>
          <cell r="S67">
            <v>1096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98</v>
          </cell>
          <cell r="Y67">
            <v>9077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127</v>
          </cell>
          <cell r="H70">
            <v>141</v>
          </cell>
          <cell r="I70">
            <v>39</v>
          </cell>
          <cell r="J70">
            <v>5</v>
          </cell>
          <cell r="K70">
            <v>1868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1005</v>
          </cell>
          <cell r="S70">
            <v>614</v>
          </cell>
          <cell r="T70">
            <v>0</v>
          </cell>
          <cell r="U70">
            <v>106</v>
          </cell>
          <cell r="V70">
            <v>0</v>
          </cell>
          <cell r="W70">
            <v>0</v>
          </cell>
          <cell r="X70">
            <v>0</v>
          </cell>
          <cell r="Y70">
            <v>3905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204</v>
          </cell>
          <cell r="G72">
            <v>6391</v>
          </cell>
          <cell r="H72">
            <v>1350</v>
          </cell>
          <cell r="I72">
            <v>795</v>
          </cell>
          <cell r="J72">
            <v>79</v>
          </cell>
          <cell r="K72">
            <v>4720</v>
          </cell>
          <cell r="L72">
            <v>0</v>
          </cell>
          <cell r="M72">
            <v>48</v>
          </cell>
          <cell r="N72">
            <v>0</v>
          </cell>
          <cell r="O72">
            <v>0</v>
          </cell>
          <cell r="P72">
            <v>375</v>
          </cell>
          <cell r="Q72">
            <v>15</v>
          </cell>
          <cell r="R72">
            <v>4208</v>
          </cell>
          <cell r="S72">
            <v>566</v>
          </cell>
          <cell r="T72">
            <v>0</v>
          </cell>
          <cell r="U72">
            <v>435</v>
          </cell>
          <cell r="V72">
            <v>0</v>
          </cell>
          <cell r="W72">
            <v>0</v>
          </cell>
          <cell r="X72">
            <v>92</v>
          </cell>
          <cell r="Y72">
            <v>19278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7</v>
          </cell>
          <cell r="H79">
            <v>4</v>
          </cell>
          <cell r="I79">
            <v>0</v>
          </cell>
          <cell r="J79">
            <v>0</v>
          </cell>
          <cell r="K79">
            <v>107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3</v>
          </cell>
          <cell r="S79">
            <v>46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167</v>
          </cell>
        </row>
        <row r="80">
          <cell r="F80">
            <v>17960</v>
          </cell>
          <cell r="G80">
            <v>2533453</v>
          </cell>
          <cell r="H80">
            <v>69001</v>
          </cell>
          <cell r="I80">
            <v>14459</v>
          </cell>
          <cell r="J80">
            <v>6826</v>
          </cell>
          <cell r="K80">
            <v>89515</v>
          </cell>
          <cell r="L80">
            <v>25918</v>
          </cell>
          <cell r="M80">
            <v>64806</v>
          </cell>
          <cell r="N80">
            <v>2451</v>
          </cell>
          <cell r="O80">
            <v>63985</v>
          </cell>
          <cell r="P80">
            <v>375</v>
          </cell>
          <cell r="Q80">
            <v>568</v>
          </cell>
          <cell r="R80">
            <v>61325</v>
          </cell>
          <cell r="S80">
            <v>53360</v>
          </cell>
          <cell r="T80">
            <v>56734</v>
          </cell>
          <cell r="U80">
            <v>648444</v>
          </cell>
          <cell r="V80">
            <v>278975</v>
          </cell>
          <cell r="W80">
            <v>303</v>
          </cell>
          <cell r="X80">
            <v>441072</v>
          </cell>
          <cell r="Y80">
            <v>4429530</v>
          </cell>
        </row>
      </sheetData>
      <sheetData sheetId="2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725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1200341</v>
          </cell>
          <cell r="W5">
            <v>423</v>
          </cell>
          <cell r="X5">
            <v>0</v>
          </cell>
          <cell r="Y5">
            <v>1201489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1223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1223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14100</v>
          </cell>
          <cell r="H13">
            <v>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35015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49116</v>
          </cell>
        </row>
        <row r="14">
          <cell r="F14">
            <v>19</v>
          </cell>
          <cell r="G14">
            <v>204655</v>
          </cell>
          <cell r="H14">
            <v>1207</v>
          </cell>
          <cell r="I14">
            <v>17</v>
          </cell>
          <cell r="J14">
            <v>6</v>
          </cell>
          <cell r="K14">
            <v>28538</v>
          </cell>
          <cell r="L14">
            <v>15568</v>
          </cell>
          <cell r="M14">
            <v>325489</v>
          </cell>
          <cell r="N14">
            <v>4302</v>
          </cell>
          <cell r="O14">
            <v>0</v>
          </cell>
          <cell r="P14">
            <v>0</v>
          </cell>
          <cell r="Q14">
            <v>83361</v>
          </cell>
          <cell r="R14">
            <v>79312</v>
          </cell>
          <cell r="S14">
            <v>1620</v>
          </cell>
          <cell r="T14">
            <v>1571693</v>
          </cell>
          <cell r="U14">
            <v>0</v>
          </cell>
          <cell r="V14">
            <v>0</v>
          </cell>
          <cell r="W14">
            <v>0</v>
          </cell>
          <cell r="X14">
            <v>3</v>
          </cell>
          <cell r="Y14">
            <v>2315790</v>
          </cell>
        </row>
        <row r="15">
          <cell r="F15">
            <v>20910.142012062428</v>
          </cell>
          <cell r="G15">
            <v>5436897.9297552193</v>
          </cell>
          <cell r="H15">
            <v>243906.12827295467</v>
          </cell>
          <cell r="I15">
            <v>130752.50748219946</v>
          </cell>
          <cell r="J15">
            <v>104824.561326291</v>
          </cell>
          <cell r="K15">
            <v>183417.07980211897</v>
          </cell>
          <cell r="L15">
            <v>44769.295237035156</v>
          </cell>
          <cell r="M15">
            <v>40618.890913895593</v>
          </cell>
          <cell r="N15">
            <v>990.96227617840725</v>
          </cell>
          <cell r="O15">
            <v>262806.83532928303</v>
          </cell>
          <cell r="P15">
            <v>0</v>
          </cell>
          <cell r="Q15">
            <v>1686191.6530195929</v>
          </cell>
          <cell r="R15">
            <v>442370.71070556267</v>
          </cell>
          <cell r="S15">
            <v>4137659.4775929851</v>
          </cell>
          <cell r="T15">
            <v>57097.6279037899</v>
          </cell>
          <cell r="U15">
            <v>0</v>
          </cell>
          <cell r="V15">
            <v>0</v>
          </cell>
          <cell r="W15">
            <v>0</v>
          </cell>
          <cell r="X15">
            <v>16.241999999999997</v>
          </cell>
          <cell r="Y15">
            <v>12793230.043629168</v>
          </cell>
        </row>
        <row r="16">
          <cell r="F16">
            <v>78.7448024948811</v>
          </cell>
          <cell r="G16">
            <v>339495.89728538517</v>
          </cell>
          <cell r="H16">
            <v>8268.067692612196</v>
          </cell>
          <cell r="I16">
            <v>242.17449999999999</v>
          </cell>
          <cell r="J16">
            <v>7457.8919999999998</v>
          </cell>
          <cell r="K16">
            <v>5422.8060935215526</v>
          </cell>
          <cell r="L16">
            <v>0</v>
          </cell>
          <cell r="M16">
            <v>0</v>
          </cell>
          <cell r="N16">
            <v>0</v>
          </cell>
          <cell r="O16">
            <v>111489.63391447697</v>
          </cell>
          <cell r="P16">
            <v>0</v>
          </cell>
          <cell r="Q16">
            <v>1960.631534467276</v>
          </cell>
          <cell r="R16">
            <v>244.17</v>
          </cell>
          <cell r="S16">
            <v>924.15</v>
          </cell>
          <cell r="T16">
            <v>36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475620.16782295803</v>
          </cell>
        </row>
        <row r="17">
          <cell r="F17">
            <v>1273.139071436407</v>
          </cell>
          <cell r="G17">
            <v>125159.95468371388</v>
          </cell>
          <cell r="H17">
            <v>49</v>
          </cell>
          <cell r="I17">
            <v>67246</v>
          </cell>
          <cell r="J17">
            <v>1681</v>
          </cell>
          <cell r="K17">
            <v>5239.3368463032048</v>
          </cell>
          <cell r="L17">
            <v>0</v>
          </cell>
          <cell r="M17">
            <v>0</v>
          </cell>
          <cell r="N17">
            <v>0</v>
          </cell>
          <cell r="O17">
            <v>150800.33243993687</v>
          </cell>
          <cell r="P17">
            <v>0</v>
          </cell>
          <cell r="Q17">
            <v>893.85685164895438</v>
          </cell>
          <cell r="R17">
            <v>9522.8959882104991</v>
          </cell>
          <cell r="S17">
            <v>2436.5059999999999</v>
          </cell>
          <cell r="T17">
            <v>38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364340.02188124979</v>
          </cell>
        </row>
        <row r="18">
          <cell r="F18">
            <v>0</v>
          </cell>
          <cell r="G18">
            <v>32592.011132739033</v>
          </cell>
          <cell r="H18">
            <v>3</v>
          </cell>
          <cell r="I18">
            <v>0.4</v>
          </cell>
          <cell r="J18">
            <v>0.2</v>
          </cell>
          <cell r="K18">
            <v>897.75332796216503</v>
          </cell>
          <cell r="L18">
            <v>0</v>
          </cell>
          <cell r="M18">
            <v>0</v>
          </cell>
          <cell r="N18">
            <v>990.96227617840725</v>
          </cell>
          <cell r="O18">
            <v>0</v>
          </cell>
          <cell r="P18">
            <v>0</v>
          </cell>
          <cell r="Q18">
            <v>456.6405753805779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34940.967312260189</v>
          </cell>
        </row>
        <row r="19">
          <cell r="F19">
            <v>0</v>
          </cell>
          <cell r="G19">
            <v>497.39808188154831</v>
          </cell>
          <cell r="H19">
            <v>0</v>
          </cell>
          <cell r="I19">
            <v>0</v>
          </cell>
          <cell r="J19">
            <v>0</v>
          </cell>
          <cell r="K19">
            <v>31.05536334044815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528.4534452219965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234.32542261341598</v>
          </cell>
          <cell r="L20">
            <v>0</v>
          </cell>
          <cell r="M20">
            <v>28995.637060281217</v>
          </cell>
          <cell r="N20">
            <v>0</v>
          </cell>
          <cell r="O20">
            <v>0</v>
          </cell>
          <cell r="P20">
            <v>0</v>
          </cell>
          <cell r="Q20">
            <v>2610.0682109981935</v>
          </cell>
          <cell r="R20">
            <v>468.04062746801077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32308.071321360836</v>
          </cell>
        </row>
        <row r="21">
          <cell r="F21">
            <v>15</v>
          </cell>
          <cell r="G21">
            <v>0</v>
          </cell>
          <cell r="H21">
            <v>33</v>
          </cell>
          <cell r="I21">
            <v>0</v>
          </cell>
          <cell r="J21">
            <v>0</v>
          </cell>
          <cell r="K21">
            <v>219</v>
          </cell>
          <cell r="L21">
            <v>0</v>
          </cell>
          <cell r="M21">
            <v>11584.266378502794</v>
          </cell>
          <cell r="N21">
            <v>0</v>
          </cell>
          <cell r="O21">
            <v>0</v>
          </cell>
          <cell r="P21">
            <v>0</v>
          </cell>
          <cell r="Q21">
            <v>127.05403797817432</v>
          </cell>
          <cell r="R21">
            <v>22</v>
          </cell>
          <cell r="S21">
            <v>0</v>
          </cell>
          <cell r="T21">
            <v>87.054037978174321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12087.374454459143</v>
          </cell>
        </row>
        <row r="22">
          <cell r="F22">
            <v>551</v>
          </cell>
          <cell r="G22">
            <v>1232333.4641573185</v>
          </cell>
          <cell r="H22">
            <v>344.43949650631794</v>
          </cell>
          <cell r="I22">
            <v>0</v>
          </cell>
          <cell r="J22">
            <v>420</v>
          </cell>
          <cell r="K22">
            <v>31176.010419143404</v>
          </cell>
          <cell r="L22">
            <v>21904.666099933078</v>
          </cell>
          <cell r="M22">
            <v>38.987475111582697</v>
          </cell>
          <cell r="N22">
            <v>0</v>
          </cell>
          <cell r="O22">
            <v>0</v>
          </cell>
          <cell r="P22">
            <v>0</v>
          </cell>
          <cell r="Q22">
            <v>18754.234898605369</v>
          </cell>
          <cell r="R22">
            <v>6</v>
          </cell>
          <cell r="S22">
            <v>0</v>
          </cell>
          <cell r="T22">
            <v>3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1305531.802546618</v>
          </cell>
        </row>
        <row r="23">
          <cell r="F23">
            <v>21.085844295110327</v>
          </cell>
          <cell r="G23">
            <v>20</v>
          </cell>
          <cell r="H23">
            <v>25063.580045453735</v>
          </cell>
          <cell r="I23">
            <v>39.578257699276364</v>
          </cell>
          <cell r="J23">
            <v>383.027756655703</v>
          </cell>
          <cell r="K23">
            <v>8094.9734438200057</v>
          </cell>
          <cell r="L23">
            <v>22864.629137102074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186.10309391911932</v>
          </cell>
          <cell r="R23">
            <v>91.9</v>
          </cell>
          <cell r="S23">
            <v>0</v>
          </cell>
          <cell r="T23">
            <v>23.11724706465559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56787.994826009672</v>
          </cell>
        </row>
        <row r="24">
          <cell r="F24">
            <v>3867</v>
          </cell>
          <cell r="G24">
            <v>2566831.0044010147</v>
          </cell>
          <cell r="H24">
            <v>65959.378565296298</v>
          </cell>
          <cell r="I24">
            <v>28352.34</v>
          </cell>
          <cell r="J24">
            <v>40294.711207300476</v>
          </cell>
          <cell r="K24">
            <v>11174.329686581856</v>
          </cell>
          <cell r="L24">
            <v>0</v>
          </cell>
          <cell r="M24">
            <v>0</v>
          </cell>
          <cell r="N24">
            <v>0</v>
          </cell>
          <cell r="O24">
            <v>516.86897486920907</v>
          </cell>
          <cell r="P24">
            <v>0</v>
          </cell>
          <cell r="Q24">
            <v>19824.700414619456</v>
          </cell>
          <cell r="R24">
            <v>475.49680384635332</v>
          </cell>
          <cell r="S24">
            <v>13.946069246076274</v>
          </cell>
          <cell r="T24">
            <v>2330</v>
          </cell>
          <cell r="U24">
            <v>0</v>
          </cell>
          <cell r="V24">
            <v>0</v>
          </cell>
          <cell r="W24">
            <v>0</v>
          </cell>
          <cell r="X24">
            <v>11.61</v>
          </cell>
          <cell r="Y24">
            <v>2739651.3861227739</v>
          </cell>
        </row>
        <row r="25">
          <cell r="F25">
            <v>0</v>
          </cell>
          <cell r="G25">
            <v>18798.252883125362</v>
          </cell>
          <cell r="H25">
            <v>3.9304377031465993E-3</v>
          </cell>
          <cell r="I25">
            <v>0</v>
          </cell>
          <cell r="J25">
            <v>2.5267099520228137E-3</v>
          </cell>
          <cell r="K25">
            <v>156.00926460315742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2176.0247056084199</v>
          </cell>
          <cell r="R25">
            <v>360.04155034143326</v>
          </cell>
          <cell r="S25">
            <v>0</v>
          </cell>
          <cell r="T25">
            <v>15630.708823876546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37121.04368470257</v>
          </cell>
        </row>
        <row r="26">
          <cell r="F26">
            <v>0</v>
          </cell>
          <cell r="G26">
            <v>172.77005963099629</v>
          </cell>
          <cell r="H26">
            <v>1208.3691849758216</v>
          </cell>
          <cell r="I26">
            <v>116</v>
          </cell>
          <cell r="J26">
            <v>20</v>
          </cell>
          <cell r="K26">
            <v>54983.713052276726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1150.7849285660518</v>
          </cell>
          <cell r="R26">
            <v>460.80099467750034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58112.438220127093</v>
          </cell>
        </row>
        <row r="27">
          <cell r="F27">
            <v>0</v>
          </cell>
          <cell r="G27">
            <v>5</v>
          </cell>
          <cell r="H27">
            <v>278.22611251192745</v>
          </cell>
          <cell r="I27">
            <v>0</v>
          </cell>
          <cell r="J27">
            <v>0</v>
          </cell>
          <cell r="K27">
            <v>6942.6072845550862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293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7518.8333970670137</v>
          </cell>
        </row>
        <row r="28">
          <cell r="F28">
            <v>0</v>
          </cell>
          <cell r="G28">
            <v>18419.44836978785</v>
          </cell>
          <cell r="H28">
            <v>17</v>
          </cell>
          <cell r="I28">
            <v>0</v>
          </cell>
          <cell r="J28">
            <v>0</v>
          </cell>
          <cell r="K28">
            <v>577.38497286128722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59.55413348451119</v>
          </cell>
          <cell r="R28">
            <v>21.656048539822251</v>
          </cell>
          <cell r="S28">
            <v>5.4140121349555628</v>
          </cell>
          <cell r="T28">
            <v>10.828024269911126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19111.285561078337</v>
          </cell>
        </row>
        <row r="29">
          <cell r="F29">
            <v>0</v>
          </cell>
          <cell r="G29">
            <v>148953.72740403554</v>
          </cell>
          <cell r="H29">
            <v>356.13569240797409</v>
          </cell>
          <cell r="I29">
            <v>58</v>
          </cell>
          <cell r="J29">
            <v>286</v>
          </cell>
          <cell r="K29">
            <v>4181.225417484201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4192.6030855921808</v>
          </cell>
          <cell r="R29">
            <v>255408.57290957391</v>
          </cell>
          <cell r="S29">
            <v>14935</v>
          </cell>
          <cell r="T29">
            <v>14138.812036220317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442510.07654531416</v>
          </cell>
        </row>
        <row r="30">
          <cell r="F30">
            <v>14994</v>
          </cell>
          <cell r="G30">
            <v>538721.83730091376</v>
          </cell>
          <cell r="H30">
            <v>73537.445690672219</v>
          </cell>
          <cell r="I30">
            <v>14745.8</v>
          </cell>
          <cell r="J30">
            <v>18690.900000000001</v>
          </cell>
          <cell r="K30">
            <v>5729.8433600597609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879184.46013260633</v>
          </cell>
          <cell r="R30">
            <v>128809.003</v>
          </cell>
          <cell r="S30">
            <v>4007055.369276315</v>
          </cell>
          <cell r="T30">
            <v>6691.9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5688160.5587605676</v>
          </cell>
        </row>
        <row r="31">
          <cell r="F31">
            <v>0</v>
          </cell>
          <cell r="G31">
            <v>218145.5</v>
          </cell>
          <cell r="H31">
            <v>1983.2856698029618</v>
          </cell>
          <cell r="I31">
            <v>629.28408166274698</v>
          </cell>
          <cell r="J31">
            <v>720.47102041568678</v>
          </cell>
          <cell r="K31">
            <v>12030.809961388641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209680.14503423567</v>
          </cell>
          <cell r="R31">
            <v>1205.6355102078435</v>
          </cell>
          <cell r="S31">
            <v>53324.9</v>
          </cell>
          <cell r="T31">
            <v>1186</v>
          </cell>
          <cell r="U31">
            <v>0</v>
          </cell>
          <cell r="V31">
            <v>0</v>
          </cell>
          <cell r="W31">
            <v>0</v>
          </cell>
          <cell r="X31">
            <v>1</v>
          </cell>
          <cell r="Y31">
            <v>498907.0312777136</v>
          </cell>
        </row>
        <row r="32">
          <cell r="F32">
            <v>41</v>
          </cell>
          <cell r="G32">
            <v>48900.367914454415</v>
          </cell>
          <cell r="H32">
            <v>33257.309650994248</v>
          </cell>
          <cell r="I32">
            <v>2209.5728228009721</v>
          </cell>
          <cell r="J32">
            <v>5057.1834543474106</v>
          </cell>
          <cell r="K32">
            <v>10820.451706683059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212653.74087371735</v>
          </cell>
          <cell r="R32">
            <v>3488.4605637203927</v>
          </cell>
          <cell r="S32">
            <v>103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316531.08698671783</v>
          </cell>
        </row>
        <row r="33">
          <cell r="F33">
            <v>58.172293836030576</v>
          </cell>
          <cell r="G33">
            <v>68903.370956906976</v>
          </cell>
          <cell r="H33">
            <v>11760.755194722075</v>
          </cell>
          <cell r="I33">
            <v>744.7</v>
          </cell>
          <cell r="J33">
            <v>78.395360861766704</v>
          </cell>
          <cell r="K33">
            <v>9558.0319458738122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220493.30719022994</v>
          </cell>
          <cell r="R33">
            <v>31518.557525833712</v>
          </cell>
          <cell r="S33">
            <v>52671.792235289424</v>
          </cell>
          <cell r="T33">
            <v>13772.137734380292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409560.22043793404</v>
          </cell>
        </row>
        <row r="34">
          <cell r="F34">
            <v>0</v>
          </cell>
          <cell r="G34">
            <v>27367.523886885258</v>
          </cell>
          <cell r="H34">
            <v>6071.9531274361234</v>
          </cell>
          <cell r="I34">
            <v>1792.5778200364771</v>
          </cell>
          <cell r="J34">
            <v>15799.4</v>
          </cell>
          <cell r="K34">
            <v>10889.225044716473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34159.876336640897</v>
          </cell>
          <cell r="R34">
            <v>9550.7091644810134</v>
          </cell>
          <cell r="S34">
            <v>31.9</v>
          </cell>
          <cell r="T34">
            <v>36.270000000000003</v>
          </cell>
          <cell r="U34">
            <v>0</v>
          </cell>
          <cell r="V34">
            <v>0</v>
          </cell>
          <cell r="W34">
            <v>0</v>
          </cell>
          <cell r="X34">
            <v>0.52</v>
          </cell>
          <cell r="Y34">
            <v>105699.95538019625</v>
          </cell>
        </row>
        <row r="35">
          <cell r="F35">
            <v>0</v>
          </cell>
          <cell r="G35">
            <v>0</v>
          </cell>
          <cell r="H35">
            <v>62</v>
          </cell>
          <cell r="I35">
            <v>17</v>
          </cell>
          <cell r="J35">
            <v>245.4</v>
          </cell>
          <cell r="K35">
            <v>321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15718.677391876685</v>
          </cell>
          <cell r="R35">
            <v>7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0.01</v>
          </cell>
          <cell r="Y35">
            <v>16371.087391876685</v>
          </cell>
        </row>
        <row r="36">
          <cell r="F36">
            <v>5</v>
          </cell>
          <cell r="G36">
            <v>48282.35053282258</v>
          </cell>
          <cell r="H36">
            <v>7977.72326558245</v>
          </cell>
          <cell r="I36">
            <v>13496.82</v>
          </cell>
          <cell r="J36">
            <v>13217</v>
          </cell>
          <cell r="K36">
            <v>2107.717173835314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39011.179681612914</v>
          </cell>
          <cell r="R36">
            <v>44.11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0.04</v>
          </cell>
          <cell r="Y36">
            <v>124141.94065385326</v>
          </cell>
        </row>
        <row r="37">
          <cell r="F37">
            <v>6</v>
          </cell>
          <cell r="G37">
            <v>2774.2</v>
          </cell>
          <cell r="H37">
            <v>7531.2532479630463</v>
          </cell>
          <cell r="I37">
            <v>1056.44</v>
          </cell>
          <cell r="J37">
            <v>455.3</v>
          </cell>
          <cell r="K37">
            <v>1868.5679424283719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20366.19402345378</v>
          </cell>
          <cell r="R37">
            <v>85.534036605116384</v>
          </cell>
          <cell r="S37">
            <v>6157.5</v>
          </cell>
          <cell r="T37">
            <v>3113.8</v>
          </cell>
          <cell r="U37">
            <v>0</v>
          </cell>
          <cell r="V37">
            <v>0</v>
          </cell>
          <cell r="W37">
            <v>0</v>
          </cell>
          <cell r="X37">
            <v>2.0620000000000003</v>
          </cell>
          <cell r="Y37">
            <v>43416.851250450316</v>
          </cell>
        </row>
        <row r="38">
          <cell r="F38">
            <v>0</v>
          </cell>
          <cell r="G38">
            <v>35.824331441743553</v>
          </cell>
          <cell r="H38">
            <v>19.716214673189985</v>
          </cell>
          <cell r="I38">
            <v>0</v>
          </cell>
          <cell r="J38">
            <v>0</v>
          </cell>
          <cell r="K38">
            <v>35.802700368239059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671.485082212831</v>
          </cell>
          <cell r="R38">
            <v>16.534306819266256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779.36263551526986</v>
          </cell>
        </row>
        <row r="39">
          <cell r="F39">
            <v>0</v>
          </cell>
          <cell r="G39">
            <v>488.02637316209695</v>
          </cell>
          <cell r="H39">
            <v>124.48549090639663</v>
          </cell>
          <cell r="I39">
            <v>5.82</v>
          </cell>
          <cell r="J39">
            <v>17.678000000000001</v>
          </cell>
          <cell r="K39">
            <v>725.09937169880754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1567.3308021384423</v>
          </cell>
          <cell r="R39">
            <v>563.59167523787528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3492.0317131436186</v>
          </cell>
        </row>
        <row r="40">
          <cell r="F40">
            <v>61928</v>
          </cell>
          <cell r="G40">
            <v>8067030.5899999999</v>
          </cell>
          <cell r="H40">
            <v>106.77</v>
          </cell>
          <cell r="I40">
            <v>9</v>
          </cell>
          <cell r="J40">
            <v>0</v>
          </cell>
          <cell r="K40">
            <v>160.25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220</v>
          </cell>
          <cell r="R40">
            <v>672.46</v>
          </cell>
          <cell r="S40">
            <v>3.12</v>
          </cell>
          <cell r="T40">
            <v>47.35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8130177.5399999991</v>
          </cell>
        </row>
        <row r="41">
          <cell r="F41">
            <v>60885</v>
          </cell>
          <cell r="G41">
            <v>37827</v>
          </cell>
          <cell r="H41">
            <v>79</v>
          </cell>
          <cell r="I41">
            <v>0</v>
          </cell>
          <cell r="J41">
            <v>0</v>
          </cell>
          <cell r="K41">
            <v>105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178</v>
          </cell>
          <cell r="R41">
            <v>671</v>
          </cell>
          <cell r="S41">
            <v>0.62</v>
          </cell>
          <cell r="T41">
            <v>47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99792.62</v>
          </cell>
        </row>
        <row r="42">
          <cell r="F42">
            <v>0</v>
          </cell>
          <cell r="G42">
            <v>9</v>
          </cell>
          <cell r="H42">
            <v>7</v>
          </cell>
          <cell r="I42">
            <v>9</v>
          </cell>
          <cell r="J42">
            <v>0</v>
          </cell>
          <cell r="K42">
            <v>13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16</v>
          </cell>
          <cell r="R42">
            <v>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55</v>
          </cell>
        </row>
        <row r="43">
          <cell r="F43">
            <v>1043</v>
          </cell>
          <cell r="G43">
            <v>20810</v>
          </cell>
          <cell r="H43">
            <v>4</v>
          </cell>
          <cell r="I43">
            <v>0</v>
          </cell>
          <cell r="J43">
            <v>0</v>
          </cell>
          <cell r="K43">
            <v>14.2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21871.200000000001</v>
          </cell>
        </row>
        <row r="44">
          <cell r="F44">
            <v>0</v>
          </cell>
          <cell r="G44">
            <v>456188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456188</v>
          </cell>
        </row>
        <row r="45">
          <cell r="F45">
            <v>0</v>
          </cell>
          <cell r="G45">
            <v>7552196.5899999999</v>
          </cell>
          <cell r="H45">
            <v>16.77</v>
          </cell>
          <cell r="I45">
            <v>0</v>
          </cell>
          <cell r="J45">
            <v>0</v>
          </cell>
          <cell r="K45">
            <v>28.05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26</v>
          </cell>
          <cell r="R45">
            <v>0.46</v>
          </cell>
          <cell r="S45">
            <v>2.5</v>
          </cell>
          <cell r="T45">
            <v>0.35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7552270.7199999988</v>
          </cell>
        </row>
        <row r="46">
          <cell r="F46">
            <v>0</v>
          </cell>
          <cell r="G46">
            <v>0</v>
          </cell>
          <cell r="H46">
            <v>22</v>
          </cell>
          <cell r="I46">
            <v>0</v>
          </cell>
          <cell r="J46">
            <v>7</v>
          </cell>
          <cell r="K46">
            <v>2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31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22</v>
          </cell>
          <cell r="I50">
            <v>0</v>
          </cell>
          <cell r="J50">
            <v>7</v>
          </cell>
          <cell r="K50">
            <v>2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31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4852</v>
          </cell>
          <cell r="I52">
            <v>0</v>
          </cell>
          <cell r="J52">
            <v>0</v>
          </cell>
          <cell r="K52">
            <v>88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22</v>
          </cell>
          <cell r="R52">
            <v>27</v>
          </cell>
          <cell r="S52">
            <v>0</v>
          </cell>
          <cell r="T52">
            <v>58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5047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9</v>
          </cell>
          <cell r="I54">
            <v>0</v>
          </cell>
          <cell r="J54">
            <v>0</v>
          </cell>
          <cell r="K54">
            <v>13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25</v>
          </cell>
        </row>
        <row r="55">
          <cell r="F55">
            <v>0</v>
          </cell>
          <cell r="G55">
            <v>0</v>
          </cell>
          <cell r="H55">
            <v>4843</v>
          </cell>
          <cell r="I55">
            <v>0</v>
          </cell>
          <cell r="J55">
            <v>0</v>
          </cell>
          <cell r="K55">
            <v>75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19</v>
          </cell>
          <cell r="R55">
            <v>27</v>
          </cell>
          <cell r="S55">
            <v>0</v>
          </cell>
          <cell r="T55">
            <v>58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5022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4</v>
          </cell>
          <cell r="G57">
            <v>279</v>
          </cell>
          <cell r="H57">
            <v>28220</v>
          </cell>
          <cell r="I57">
            <v>1</v>
          </cell>
          <cell r="J57">
            <v>29</v>
          </cell>
          <cell r="K57">
            <v>4171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2015</v>
          </cell>
          <cell r="R57">
            <v>4</v>
          </cell>
          <cell r="S57">
            <v>0</v>
          </cell>
          <cell r="T57">
            <v>1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34724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4</v>
          </cell>
          <cell r="G60">
            <v>21</v>
          </cell>
          <cell r="H60">
            <v>10859</v>
          </cell>
          <cell r="I60">
            <v>1</v>
          </cell>
          <cell r="J60">
            <v>29</v>
          </cell>
          <cell r="K60">
            <v>2782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1940</v>
          </cell>
          <cell r="R60">
            <v>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15638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258</v>
          </cell>
          <cell r="H62">
            <v>17361</v>
          </cell>
          <cell r="I62">
            <v>0</v>
          </cell>
          <cell r="J62">
            <v>0</v>
          </cell>
          <cell r="K62">
            <v>1389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75</v>
          </cell>
          <cell r="R62">
            <v>2</v>
          </cell>
          <cell r="S62">
            <v>0</v>
          </cell>
          <cell r="T62">
            <v>1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19086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29.3</v>
          </cell>
          <cell r="H67">
            <v>10.311999999999999</v>
          </cell>
          <cell r="I67">
            <v>10.18</v>
          </cell>
          <cell r="J67">
            <v>6.27</v>
          </cell>
          <cell r="K67">
            <v>322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11</v>
          </cell>
          <cell r="R67">
            <v>5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5706.8190000000004</v>
          </cell>
          <cell r="Y67">
            <v>6100.8810000000003</v>
          </cell>
        </row>
        <row r="68">
          <cell r="F68">
            <v>0</v>
          </cell>
          <cell r="G68">
            <v>29.3</v>
          </cell>
          <cell r="H68">
            <v>10.311999999999999</v>
          </cell>
          <cell r="I68">
            <v>10.18</v>
          </cell>
          <cell r="J68">
            <v>6.27</v>
          </cell>
          <cell r="K68">
            <v>322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11</v>
          </cell>
          <cell r="R68">
            <v>5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5706.8190000000004</v>
          </cell>
          <cell r="Y68">
            <v>6100.8810000000003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1</v>
          </cell>
          <cell r="I71">
            <v>0</v>
          </cell>
          <cell r="J71">
            <v>0</v>
          </cell>
          <cell r="K71">
            <v>3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4</v>
          </cell>
        </row>
        <row r="72">
          <cell r="F72">
            <v>0</v>
          </cell>
          <cell r="G72">
            <v>4080</v>
          </cell>
          <cell r="H72">
            <v>0</v>
          </cell>
          <cell r="I72">
            <v>4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5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4089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46</v>
          </cell>
          <cell r="H76">
            <v>9488</v>
          </cell>
          <cell r="I76">
            <v>9</v>
          </cell>
          <cell r="J76">
            <v>27</v>
          </cell>
          <cell r="K76">
            <v>225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111</v>
          </cell>
          <cell r="R76">
            <v>1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9907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5043</v>
          </cell>
          <cell r="H78">
            <v>1</v>
          </cell>
          <cell r="I78">
            <v>88</v>
          </cell>
          <cell r="J78">
            <v>5</v>
          </cell>
          <cell r="K78">
            <v>81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12</v>
          </cell>
          <cell r="R78">
            <v>4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5234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82861.142012062424</v>
          </cell>
          <cell r="G80">
            <v>13727071.819755219</v>
          </cell>
          <cell r="H80">
            <v>278326.2102729546</v>
          </cell>
          <cell r="I80">
            <v>130793.68748219946</v>
          </cell>
          <cell r="J80">
            <v>104872.83132629101</v>
          </cell>
          <cell r="K80">
            <v>218649.32980211897</v>
          </cell>
          <cell r="L80">
            <v>60337.295237035156</v>
          </cell>
          <cell r="M80">
            <v>366107.89091389556</v>
          </cell>
          <cell r="N80">
            <v>5292.9622761784076</v>
          </cell>
          <cell r="O80">
            <v>262806.83532928303</v>
          </cell>
          <cell r="P80">
            <v>5</v>
          </cell>
          <cell r="Q80">
            <v>1771820.6530195929</v>
          </cell>
          <cell r="R80">
            <v>522391.17070556269</v>
          </cell>
          <cell r="S80">
            <v>4139282.5975929853</v>
          </cell>
          <cell r="T80">
            <v>1663911.9779037901</v>
          </cell>
          <cell r="U80">
            <v>0</v>
          </cell>
          <cell r="V80">
            <v>1200341</v>
          </cell>
          <cell r="W80">
            <v>423</v>
          </cell>
          <cell r="X80">
            <v>5726.0610000000006</v>
          </cell>
          <cell r="Y80">
            <v>24541021.46462917</v>
          </cell>
        </row>
      </sheetData>
      <sheetData sheetId="3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490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473482</v>
          </cell>
          <cell r="W5">
            <v>485</v>
          </cell>
          <cell r="X5">
            <v>0</v>
          </cell>
          <cell r="Y5">
            <v>474457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7</v>
          </cell>
          <cell r="H10">
            <v>0</v>
          </cell>
          <cell r="I10">
            <v>0</v>
          </cell>
          <cell r="J10">
            <v>0</v>
          </cell>
          <cell r="K10">
            <v>6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14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0</v>
          </cell>
          <cell r="H13">
            <v>11</v>
          </cell>
          <cell r="I13">
            <v>0</v>
          </cell>
          <cell r="J13">
            <v>0</v>
          </cell>
          <cell r="K13">
            <v>4212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11</v>
          </cell>
          <cell r="S13">
            <v>0</v>
          </cell>
          <cell r="T13">
            <v>0</v>
          </cell>
          <cell r="U13">
            <v>2325</v>
          </cell>
          <cell r="V13">
            <v>0</v>
          </cell>
          <cell r="W13">
            <v>0</v>
          </cell>
          <cell r="X13">
            <v>0</v>
          </cell>
          <cell r="Y13">
            <v>6559</v>
          </cell>
        </row>
        <row r="14">
          <cell r="F14">
            <v>129</v>
          </cell>
          <cell r="G14">
            <v>44690</v>
          </cell>
          <cell r="H14">
            <v>713</v>
          </cell>
          <cell r="I14">
            <v>134</v>
          </cell>
          <cell r="J14">
            <v>19862</v>
          </cell>
          <cell r="K14">
            <v>25021</v>
          </cell>
          <cell r="L14">
            <v>4166</v>
          </cell>
          <cell r="M14">
            <v>207783</v>
          </cell>
          <cell r="N14">
            <v>560</v>
          </cell>
          <cell r="O14">
            <v>0</v>
          </cell>
          <cell r="P14">
            <v>0</v>
          </cell>
          <cell r="Q14">
            <v>36</v>
          </cell>
          <cell r="R14">
            <v>11623</v>
          </cell>
          <cell r="S14">
            <v>30915</v>
          </cell>
          <cell r="T14">
            <v>0</v>
          </cell>
          <cell r="U14">
            <v>1283235</v>
          </cell>
          <cell r="V14">
            <v>0</v>
          </cell>
          <cell r="W14">
            <v>0</v>
          </cell>
          <cell r="X14">
            <v>0</v>
          </cell>
          <cell r="Y14">
            <v>1628867</v>
          </cell>
        </row>
        <row r="15">
          <cell r="F15">
            <v>162383</v>
          </cell>
          <cell r="G15">
            <v>2417865</v>
          </cell>
          <cell r="H15">
            <v>112295</v>
          </cell>
          <cell r="I15">
            <v>78587</v>
          </cell>
          <cell r="J15">
            <v>95750</v>
          </cell>
          <cell r="K15">
            <v>71422</v>
          </cell>
          <cell r="L15">
            <v>8334</v>
          </cell>
          <cell r="M15">
            <v>24792</v>
          </cell>
          <cell r="N15">
            <v>0</v>
          </cell>
          <cell r="O15">
            <v>32718</v>
          </cell>
          <cell r="P15">
            <v>295</v>
          </cell>
          <cell r="Q15">
            <v>479</v>
          </cell>
          <cell r="R15">
            <v>50015</v>
          </cell>
          <cell r="S15">
            <v>76772</v>
          </cell>
          <cell r="T15">
            <v>276036</v>
          </cell>
          <cell r="U15">
            <v>14606</v>
          </cell>
          <cell r="V15">
            <v>0</v>
          </cell>
          <cell r="W15">
            <v>0</v>
          </cell>
          <cell r="X15">
            <v>254160</v>
          </cell>
          <cell r="Y15">
            <v>3676509</v>
          </cell>
        </row>
        <row r="16">
          <cell r="F16">
            <v>20</v>
          </cell>
          <cell r="G16">
            <v>19681</v>
          </cell>
          <cell r="H16">
            <v>843</v>
          </cell>
          <cell r="I16">
            <v>0</v>
          </cell>
          <cell r="J16">
            <v>20</v>
          </cell>
          <cell r="K16">
            <v>1681</v>
          </cell>
          <cell r="L16">
            <v>0</v>
          </cell>
          <cell r="M16">
            <v>0</v>
          </cell>
          <cell r="N16">
            <v>0</v>
          </cell>
          <cell r="O16">
            <v>25373</v>
          </cell>
          <cell r="P16">
            <v>295</v>
          </cell>
          <cell r="Q16">
            <v>0</v>
          </cell>
          <cell r="R16">
            <v>204</v>
          </cell>
          <cell r="S16">
            <v>183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48300</v>
          </cell>
        </row>
        <row r="17">
          <cell r="F17">
            <v>0</v>
          </cell>
          <cell r="G17">
            <v>41624</v>
          </cell>
          <cell r="H17">
            <v>3</v>
          </cell>
          <cell r="I17">
            <v>0</v>
          </cell>
          <cell r="J17">
            <v>0</v>
          </cell>
          <cell r="K17">
            <v>691</v>
          </cell>
          <cell r="L17">
            <v>0</v>
          </cell>
          <cell r="M17">
            <v>74</v>
          </cell>
          <cell r="N17">
            <v>0</v>
          </cell>
          <cell r="O17">
            <v>7345</v>
          </cell>
          <cell r="P17">
            <v>0</v>
          </cell>
          <cell r="Q17">
            <v>0</v>
          </cell>
          <cell r="R17">
            <v>170</v>
          </cell>
          <cell r="S17">
            <v>19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49926</v>
          </cell>
        </row>
        <row r="18">
          <cell r="F18">
            <v>0</v>
          </cell>
          <cell r="G18">
            <v>23</v>
          </cell>
          <cell r="H18">
            <v>4</v>
          </cell>
          <cell r="I18">
            <v>0</v>
          </cell>
          <cell r="J18">
            <v>0</v>
          </cell>
          <cell r="K18">
            <v>1869</v>
          </cell>
          <cell r="L18">
            <v>0</v>
          </cell>
          <cell r="M18">
            <v>198</v>
          </cell>
          <cell r="N18">
            <v>0</v>
          </cell>
          <cell r="O18">
            <v>0</v>
          </cell>
          <cell r="P18">
            <v>0</v>
          </cell>
          <cell r="Q18">
            <v>37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2132</v>
          </cell>
        </row>
        <row r="19">
          <cell r="F19">
            <v>0</v>
          </cell>
          <cell r="G19">
            <v>79</v>
          </cell>
          <cell r="H19">
            <v>0</v>
          </cell>
          <cell r="I19">
            <v>0</v>
          </cell>
          <cell r="J19">
            <v>0</v>
          </cell>
          <cell r="K19">
            <v>442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31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552</v>
          </cell>
        </row>
        <row r="20">
          <cell r="F20">
            <v>1127</v>
          </cell>
          <cell r="G20">
            <v>27</v>
          </cell>
          <cell r="H20">
            <v>174</v>
          </cell>
          <cell r="I20">
            <v>27</v>
          </cell>
          <cell r="J20">
            <v>0</v>
          </cell>
          <cell r="K20">
            <v>171</v>
          </cell>
          <cell r="L20">
            <v>0</v>
          </cell>
          <cell r="M20">
            <v>8529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10</v>
          </cell>
          <cell r="S20">
            <v>478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452</v>
          </cell>
          <cell r="Y20">
            <v>10995</v>
          </cell>
        </row>
        <row r="21">
          <cell r="F21">
            <v>3</v>
          </cell>
          <cell r="G21">
            <v>0</v>
          </cell>
          <cell r="H21">
            <v>0</v>
          </cell>
          <cell r="I21">
            <v>0</v>
          </cell>
          <cell r="J21">
            <v>28</v>
          </cell>
          <cell r="K21">
            <v>28</v>
          </cell>
          <cell r="L21">
            <v>0</v>
          </cell>
          <cell r="M21">
            <v>153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15</v>
          </cell>
          <cell r="S21">
            <v>15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242</v>
          </cell>
        </row>
        <row r="22">
          <cell r="F22">
            <v>2063</v>
          </cell>
          <cell r="G22">
            <v>579359</v>
          </cell>
          <cell r="H22">
            <v>415</v>
          </cell>
          <cell r="I22">
            <v>0</v>
          </cell>
          <cell r="J22">
            <v>2648</v>
          </cell>
          <cell r="K22">
            <v>957</v>
          </cell>
          <cell r="L22">
            <v>4824</v>
          </cell>
          <cell r="M22">
            <v>7403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825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14941</v>
          </cell>
          <cell r="Y22">
            <v>613436</v>
          </cell>
        </row>
        <row r="23">
          <cell r="F23">
            <v>0</v>
          </cell>
          <cell r="G23">
            <v>3</v>
          </cell>
          <cell r="H23">
            <v>151</v>
          </cell>
          <cell r="I23">
            <v>34</v>
          </cell>
          <cell r="J23">
            <v>302</v>
          </cell>
          <cell r="K23">
            <v>162</v>
          </cell>
          <cell r="L23">
            <v>3510</v>
          </cell>
          <cell r="M23">
            <v>49</v>
          </cell>
          <cell r="N23">
            <v>0</v>
          </cell>
          <cell r="O23">
            <v>0</v>
          </cell>
          <cell r="P23">
            <v>0</v>
          </cell>
          <cell r="Q23">
            <v>2</v>
          </cell>
          <cell r="R23">
            <v>194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4407</v>
          </cell>
        </row>
        <row r="24">
          <cell r="F24">
            <v>124683</v>
          </cell>
          <cell r="G24">
            <v>1273885</v>
          </cell>
          <cell r="H24">
            <v>68933</v>
          </cell>
          <cell r="I24">
            <v>20727</v>
          </cell>
          <cell r="J24">
            <v>72394</v>
          </cell>
          <cell r="K24">
            <v>38851</v>
          </cell>
          <cell r="L24">
            <v>0</v>
          </cell>
          <cell r="M24">
            <v>1592</v>
          </cell>
          <cell r="N24">
            <v>0</v>
          </cell>
          <cell r="O24">
            <v>0</v>
          </cell>
          <cell r="P24">
            <v>0</v>
          </cell>
          <cell r="Q24">
            <v>6</v>
          </cell>
          <cell r="R24">
            <v>9811</v>
          </cell>
          <cell r="S24">
            <v>12009</v>
          </cell>
          <cell r="T24">
            <v>5</v>
          </cell>
          <cell r="U24">
            <v>3750</v>
          </cell>
          <cell r="V24">
            <v>0</v>
          </cell>
          <cell r="W24">
            <v>0</v>
          </cell>
          <cell r="X24">
            <v>174860</v>
          </cell>
          <cell r="Y24">
            <v>1801506</v>
          </cell>
        </row>
        <row r="25">
          <cell r="F25">
            <v>55</v>
          </cell>
          <cell r="G25">
            <v>15488</v>
          </cell>
          <cell r="H25">
            <v>862</v>
          </cell>
          <cell r="I25">
            <v>181</v>
          </cell>
          <cell r="J25">
            <v>3244</v>
          </cell>
          <cell r="K25">
            <v>513</v>
          </cell>
          <cell r="L25">
            <v>0</v>
          </cell>
          <cell r="M25">
            <v>25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</v>
          </cell>
          <cell r="S25">
            <v>534</v>
          </cell>
          <cell r="T25">
            <v>0</v>
          </cell>
          <cell r="U25">
            <v>938</v>
          </cell>
          <cell r="V25">
            <v>0</v>
          </cell>
          <cell r="W25">
            <v>0</v>
          </cell>
          <cell r="X25">
            <v>3296</v>
          </cell>
          <cell r="Y25">
            <v>25155</v>
          </cell>
        </row>
        <row r="26">
          <cell r="F26">
            <v>3</v>
          </cell>
          <cell r="G26">
            <v>717</v>
          </cell>
          <cell r="H26">
            <v>292</v>
          </cell>
          <cell r="I26">
            <v>0</v>
          </cell>
          <cell r="J26">
            <v>23</v>
          </cell>
          <cell r="K26">
            <v>3240</v>
          </cell>
          <cell r="L26">
            <v>0</v>
          </cell>
          <cell r="M26">
            <v>144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90</v>
          </cell>
          <cell r="S26">
            <v>4</v>
          </cell>
          <cell r="T26">
            <v>0</v>
          </cell>
          <cell r="U26">
            <v>54</v>
          </cell>
          <cell r="V26">
            <v>0</v>
          </cell>
          <cell r="W26">
            <v>0</v>
          </cell>
          <cell r="X26">
            <v>0</v>
          </cell>
          <cell r="Y26">
            <v>4567</v>
          </cell>
        </row>
        <row r="27">
          <cell r="F27">
            <v>66</v>
          </cell>
          <cell r="G27">
            <v>522</v>
          </cell>
          <cell r="H27">
            <v>800</v>
          </cell>
          <cell r="I27">
            <v>1</v>
          </cell>
          <cell r="J27">
            <v>13</v>
          </cell>
          <cell r="K27">
            <v>6243</v>
          </cell>
          <cell r="L27">
            <v>0</v>
          </cell>
          <cell r="M27">
            <v>79</v>
          </cell>
          <cell r="N27">
            <v>0</v>
          </cell>
          <cell r="O27">
            <v>0</v>
          </cell>
          <cell r="P27">
            <v>0</v>
          </cell>
          <cell r="Q27">
            <v>201</v>
          </cell>
          <cell r="R27">
            <v>227</v>
          </cell>
          <cell r="S27">
            <v>7</v>
          </cell>
          <cell r="T27">
            <v>41</v>
          </cell>
          <cell r="U27">
            <v>1</v>
          </cell>
          <cell r="V27">
            <v>0</v>
          </cell>
          <cell r="W27">
            <v>0</v>
          </cell>
          <cell r="X27">
            <v>0</v>
          </cell>
          <cell r="Y27">
            <v>8201</v>
          </cell>
        </row>
        <row r="28">
          <cell r="F28">
            <v>0</v>
          </cell>
          <cell r="G28">
            <v>100</v>
          </cell>
          <cell r="H28">
            <v>108</v>
          </cell>
          <cell r="I28">
            <v>0</v>
          </cell>
          <cell r="J28">
            <v>40</v>
          </cell>
          <cell r="K28">
            <v>497</v>
          </cell>
          <cell r="L28">
            <v>0</v>
          </cell>
          <cell r="M28">
            <v>41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786</v>
          </cell>
        </row>
        <row r="29">
          <cell r="F29">
            <v>3409</v>
          </cell>
          <cell r="G29">
            <v>267641</v>
          </cell>
          <cell r="H29">
            <v>306</v>
          </cell>
          <cell r="I29">
            <v>18</v>
          </cell>
          <cell r="J29">
            <v>3230</v>
          </cell>
          <cell r="K29">
            <v>1673</v>
          </cell>
          <cell r="L29">
            <v>0</v>
          </cell>
          <cell r="M29">
            <v>460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1110</v>
          </cell>
          <cell r="S29">
            <v>51312</v>
          </cell>
          <cell r="T29">
            <v>43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329202</v>
          </cell>
        </row>
        <row r="30">
          <cell r="F30">
            <v>30630</v>
          </cell>
          <cell r="G30">
            <v>130005</v>
          </cell>
          <cell r="H30">
            <v>10512</v>
          </cell>
          <cell r="I30">
            <v>43363</v>
          </cell>
          <cell r="J30">
            <v>4630</v>
          </cell>
          <cell r="K30">
            <v>3609</v>
          </cell>
          <cell r="L30">
            <v>0</v>
          </cell>
          <cell r="M30">
            <v>420</v>
          </cell>
          <cell r="N30">
            <v>0</v>
          </cell>
          <cell r="O30">
            <v>0</v>
          </cell>
          <cell r="P30">
            <v>0</v>
          </cell>
          <cell r="Q30">
            <v>154</v>
          </cell>
          <cell r="R30">
            <v>2178</v>
          </cell>
          <cell r="S30">
            <v>4623</v>
          </cell>
          <cell r="T30">
            <v>265453</v>
          </cell>
          <cell r="U30">
            <v>6055</v>
          </cell>
          <cell r="V30">
            <v>0</v>
          </cell>
          <cell r="W30">
            <v>0</v>
          </cell>
          <cell r="X30">
            <v>60611</v>
          </cell>
          <cell r="Y30">
            <v>562243</v>
          </cell>
        </row>
        <row r="31">
          <cell r="F31">
            <v>145</v>
          </cell>
          <cell r="G31">
            <v>9583</v>
          </cell>
          <cell r="H31">
            <v>1112</v>
          </cell>
          <cell r="I31">
            <v>1417</v>
          </cell>
          <cell r="J31">
            <v>2893</v>
          </cell>
          <cell r="K31">
            <v>635</v>
          </cell>
          <cell r="L31">
            <v>0</v>
          </cell>
          <cell r="M31">
            <v>666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17</v>
          </cell>
          <cell r="S31">
            <v>823</v>
          </cell>
          <cell r="T31">
            <v>2660</v>
          </cell>
          <cell r="U31">
            <v>547</v>
          </cell>
          <cell r="V31">
            <v>0</v>
          </cell>
          <cell r="W31">
            <v>0</v>
          </cell>
          <cell r="X31">
            <v>0</v>
          </cell>
          <cell r="Y31">
            <v>20498</v>
          </cell>
        </row>
        <row r="32">
          <cell r="F32">
            <v>11</v>
          </cell>
          <cell r="G32">
            <v>20246</v>
          </cell>
          <cell r="H32">
            <v>19731</v>
          </cell>
          <cell r="I32">
            <v>3138</v>
          </cell>
          <cell r="J32">
            <v>312</v>
          </cell>
          <cell r="K32">
            <v>3049</v>
          </cell>
          <cell r="L32">
            <v>0</v>
          </cell>
          <cell r="M32">
            <v>520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5078</v>
          </cell>
          <cell r="S32">
            <v>4195</v>
          </cell>
          <cell r="T32">
            <v>0</v>
          </cell>
          <cell r="U32">
            <v>1324</v>
          </cell>
          <cell r="V32">
            <v>0</v>
          </cell>
          <cell r="W32">
            <v>0</v>
          </cell>
          <cell r="X32">
            <v>0</v>
          </cell>
          <cell r="Y32">
            <v>57604</v>
          </cell>
        </row>
        <row r="33">
          <cell r="F33">
            <v>125</v>
          </cell>
          <cell r="G33">
            <v>857</v>
          </cell>
          <cell r="H33">
            <v>1249</v>
          </cell>
          <cell r="I33">
            <v>0</v>
          </cell>
          <cell r="J33">
            <v>655</v>
          </cell>
          <cell r="K33">
            <v>704</v>
          </cell>
          <cell r="L33">
            <v>0</v>
          </cell>
          <cell r="M33">
            <v>3392</v>
          </cell>
          <cell r="N33">
            <v>0</v>
          </cell>
          <cell r="O33">
            <v>0</v>
          </cell>
          <cell r="P33">
            <v>0</v>
          </cell>
          <cell r="Q33">
            <v>79</v>
          </cell>
          <cell r="R33">
            <v>5183</v>
          </cell>
          <cell r="S33">
            <v>1614</v>
          </cell>
          <cell r="T33">
            <v>1006</v>
          </cell>
          <cell r="U33">
            <v>159</v>
          </cell>
          <cell r="V33">
            <v>0</v>
          </cell>
          <cell r="W33">
            <v>0</v>
          </cell>
          <cell r="X33">
            <v>0</v>
          </cell>
          <cell r="Y33">
            <v>15023</v>
          </cell>
        </row>
        <row r="34">
          <cell r="F34">
            <v>0</v>
          </cell>
          <cell r="G34">
            <v>14668</v>
          </cell>
          <cell r="H34">
            <v>23</v>
          </cell>
          <cell r="I34">
            <v>6703</v>
          </cell>
          <cell r="J34">
            <v>0</v>
          </cell>
          <cell r="K34">
            <v>750</v>
          </cell>
          <cell r="L34">
            <v>0</v>
          </cell>
          <cell r="M34">
            <v>29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71</v>
          </cell>
          <cell r="S34">
            <v>54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22298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1922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1922</v>
          </cell>
        </row>
        <row r="36">
          <cell r="F36">
            <v>37</v>
          </cell>
          <cell r="G36">
            <v>19661</v>
          </cell>
          <cell r="H36">
            <v>1870</v>
          </cell>
          <cell r="I36">
            <v>2778</v>
          </cell>
          <cell r="J36">
            <v>5083</v>
          </cell>
          <cell r="K36">
            <v>873</v>
          </cell>
          <cell r="L36">
            <v>0</v>
          </cell>
          <cell r="M36">
            <v>7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1001</v>
          </cell>
          <cell r="S36">
            <v>472</v>
          </cell>
          <cell r="T36">
            <v>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31783</v>
          </cell>
        </row>
        <row r="37">
          <cell r="F37">
            <v>6</v>
          </cell>
          <cell r="G37">
            <v>23683</v>
          </cell>
          <cell r="H37">
            <v>4901</v>
          </cell>
          <cell r="I37">
            <v>65</v>
          </cell>
          <cell r="J37">
            <v>228</v>
          </cell>
          <cell r="K37">
            <v>4088</v>
          </cell>
          <cell r="L37">
            <v>0</v>
          </cell>
          <cell r="M37">
            <v>971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21595</v>
          </cell>
          <cell r="S37">
            <v>365</v>
          </cell>
          <cell r="T37">
            <v>6827</v>
          </cell>
          <cell r="U37">
            <v>1740</v>
          </cell>
          <cell r="V37">
            <v>0</v>
          </cell>
          <cell r="W37">
            <v>0</v>
          </cell>
          <cell r="X37">
            <v>0</v>
          </cell>
          <cell r="Y37">
            <v>64469</v>
          </cell>
        </row>
        <row r="38">
          <cell r="F38">
            <v>0</v>
          </cell>
          <cell r="G38">
            <v>8</v>
          </cell>
          <cell r="H38">
            <v>0</v>
          </cell>
          <cell r="I38">
            <v>1</v>
          </cell>
          <cell r="J38">
            <v>7</v>
          </cell>
          <cell r="K38">
            <v>418</v>
          </cell>
          <cell r="L38">
            <v>0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118</v>
          </cell>
          <cell r="S38">
            <v>60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651</v>
          </cell>
        </row>
        <row r="39">
          <cell r="F39">
            <v>0</v>
          </cell>
          <cell r="G39">
            <v>5</v>
          </cell>
          <cell r="H39">
            <v>6</v>
          </cell>
          <cell r="I39">
            <v>134</v>
          </cell>
          <cell r="J39">
            <v>0</v>
          </cell>
          <cell r="K39">
            <v>278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145</v>
          </cell>
          <cell r="S39">
            <v>4</v>
          </cell>
          <cell r="T39">
            <v>0</v>
          </cell>
          <cell r="U39">
            <v>38</v>
          </cell>
          <cell r="V39">
            <v>0</v>
          </cell>
          <cell r="W39">
            <v>0</v>
          </cell>
          <cell r="X39">
            <v>0</v>
          </cell>
          <cell r="Y39">
            <v>611</v>
          </cell>
        </row>
        <row r="40">
          <cell r="F40">
            <v>49118</v>
          </cell>
          <cell r="G40">
            <v>1069581</v>
          </cell>
          <cell r="H40">
            <v>250</v>
          </cell>
          <cell r="I40">
            <v>2</v>
          </cell>
          <cell r="J40">
            <v>723</v>
          </cell>
          <cell r="K40">
            <v>286</v>
          </cell>
          <cell r="L40">
            <v>0</v>
          </cell>
          <cell r="M40">
            <v>19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441</v>
          </cell>
          <cell r="S40">
            <v>112</v>
          </cell>
          <cell r="T40">
            <v>29</v>
          </cell>
          <cell r="U40">
            <v>183</v>
          </cell>
          <cell r="V40">
            <v>0</v>
          </cell>
          <cell r="W40">
            <v>0</v>
          </cell>
          <cell r="X40">
            <v>381594</v>
          </cell>
          <cell r="Y40">
            <v>1502338</v>
          </cell>
        </row>
        <row r="41">
          <cell r="F41">
            <v>49118</v>
          </cell>
          <cell r="G41">
            <v>122143</v>
          </cell>
          <cell r="H41">
            <v>249</v>
          </cell>
          <cell r="I41">
            <v>0</v>
          </cell>
          <cell r="J41">
            <v>722</v>
          </cell>
          <cell r="K41">
            <v>244</v>
          </cell>
          <cell r="L41">
            <v>0</v>
          </cell>
          <cell r="M41">
            <v>19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260</v>
          </cell>
          <cell r="S41">
            <v>110</v>
          </cell>
          <cell r="T41">
            <v>29</v>
          </cell>
          <cell r="U41">
            <v>165</v>
          </cell>
          <cell r="V41">
            <v>0</v>
          </cell>
          <cell r="W41">
            <v>0</v>
          </cell>
          <cell r="X41">
            <v>381594</v>
          </cell>
          <cell r="Y41">
            <v>554653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42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177</v>
          </cell>
          <cell r="S42">
            <v>0</v>
          </cell>
          <cell r="T42">
            <v>0</v>
          </cell>
          <cell r="U42">
            <v>1</v>
          </cell>
          <cell r="V42">
            <v>0</v>
          </cell>
          <cell r="W42">
            <v>0</v>
          </cell>
          <cell r="X42">
            <v>0</v>
          </cell>
          <cell r="Y42">
            <v>220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31282</v>
          </cell>
          <cell r="H44">
            <v>0</v>
          </cell>
          <cell r="I44">
            <v>2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31284</v>
          </cell>
        </row>
        <row r="45">
          <cell r="F45">
            <v>0</v>
          </cell>
          <cell r="G45">
            <v>916156</v>
          </cell>
          <cell r="H45">
            <v>1</v>
          </cell>
          <cell r="I45">
            <v>0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4</v>
          </cell>
          <cell r="S45">
            <v>2</v>
          </cell>
          <cell r="T45">
            <v>0</v>
          </cell>
          <cell r="U45">
            <v>17</v>
          </cell>
          <cell r="V45">
            <v>0</v>
          </cell>
          <cell r="W45">
            <v>0</v>
          </cell>
          <cell r="X45">
            <v>0</v>
          </cell>
          <cell r="Y45">
            <v>916181</v>
          </cell>
        </row>
        <row r="46">
          <cell r="F46">
            <v>0</v>
          </cell>
          <cell r="G46">
            <v>9</v>
          </cell>
          <cell r="H46">
            <v>0</v>
          </cell>
          <cell r="I46">
            <v>138</v>
          </cell>
          <cell r="J46">
            <v>2</v>
          </cell>
          <cell r="K46">
            <v>197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178</v>
          </cell>
          <cell r="S46">
            <v>0</v>
          </cell>
          <cell r="T46">
            <v>0</v>
          </cell>
          <cell r="U46">
            <v>2437</v>
          </cell>
          <cell r="V46">
            <v>0</v>
          </cell>
          <cell r="W46">
            <v>0</v>
          </cell>
          <cell r="X46">
            <v>0</v>
          </cell>
          <cell r="Y46">
            <v>2961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15368</v>
          </cell>
          <cell r="H52">
            <v>2036</v>
          </cell>
          <cell r="I52">
            <v>28</v>
          </cell>
          <cell r="J52">
            <v>32</v>
          </cell>
          <cell r="K52">
            <v>1425</v>
          </cell>
          <cell r="L52">
            <v>0</v>
          </cell>
          <cell r="M52">
            <v>4615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1309</v>
          </cell>
          <cell r="S52">
            <v>170</v>
          </cell>
          <cell r="T52">
            <v>0</v>
          </cell>
          <cell r="U52">
            <v>461</v>
          </cell>
          <cell r="V52">
            <v>0</v>
          </cell>
          <cell r="W52">
            <v>0</v>
          </cell>
          <cell r="X52">
            <v>0</v>
          </cell>
          <cell r="Y52">
            <v>25444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5963</v>
          </cell>
          <cell r="H57">
            <v>13302</v>
          </cell>
          <cell r="I57">
            <v>11</v>
          </cell>
          <cell r="J57">
            <v>388</v>
          </cell>
          <cell r="K57">
            <v>3078</v>
          </cell>
          <cell r="L57">
            <v>0</v>
          </cell>
          <cell r="M57">
            <v>125</v>
          </cell>
          <cell r="N57">
            <v>0</v>
          </cell>
          <cell r="O57">
            <v>0</v>
          </cell>
          <cell r="P57">
            <v>0</v>
          </cell>
          <cell r="Q57">
            <v>2</v>
          </cell>
          <cell r="R57">
            <v>3431</v>
          </cell>
          <cell r="S57">
            <v>454</v>
          </cell>
          <cell r="T57">
            <v>0</v>
          </cell>
          <cell r="U57">
            <v>485</v>
          </cell>
          <cell r="V57">
            <v>0</v>
          </cell>
          <cell r="W57">
            <v>0</v>
          </cell>
          <cell r="X57">
            <v>0</v>
          </cell>
          <cell r="Y57">
            <v>27239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2028</v>
          </cell>
          <cell r="H64">
            <v>460</v>
          </cell>
          <cell r="I64">
            <v>0</v>
          </cell>
          <cell r="J64">
            <v>0</v>
          </cell>
          <cell r="K64">
            <v>21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1178</v>
          </cell>
          <cell r="S64">
            <v>195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3882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170</v>
          </cell>
          <cell r="H67">
            <v>70</v>
          </cell>
          <cell r="I67">
            <v>299</v>
          </cell>
          <cell r="J67">
            <v>454</v>
          </cell>
          <cell r="K67">
            <v>2016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7</v>
          </cell>
          <cell r="R67">
            <v>169</v>
          </cell>
          <cell r="S67">
            <v>224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3409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32</v>
          </cell>
          <cell r="G72">
            <v>1710</v>
          </cell>
          <cell r="H72">
            <v>1172</v>
          </cell>
          <cell r="I72">
            <v>91</v>
          </cell>
          <cell r="J72">
            <v>214</v>
          </cell>
          <cell r="K72">
            <v>655</v>
          </cell>
          <cell r="L72">
            <v>0</v>
          </cell>
          <cell r="M72">
            <v>21</v>
          </cell>
          <cell r="N72">
            <v>0</v>
          </cell>
          <cell r="O72">
            <v>0</v>
          </cell>
          <cell r="P72">
            <v>0</v>
          </cell>
          <cell r="Q72">
            <v>6</v>
          </cell>
          <cell r="R72">
            <v>388</v>
          </cell>
          <cell r="S72">
            <v>128</v>
          </cell>
          <cell r="T72">
            <v>0</v>
          </cell>
          <cell r="U72">
            <v>194</v>
          </cell>
          <cell r="V72">
            <v>0</v>
          </cell>
          <cell r="W72">
            <v>0</v>
          </cell>
          <cell r="X72">
            <v>0</v>
          </cell>
          <cell r="Y72">
            <v>4611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211662</v>
          </cell>
          <cell r="G80">
            <v>3557391</v>
          </cell>
          <cell r="H80">
            <v>130309</v>
          </cell>
          <cell r="I80">
            <v>79290</v>
          </cell>
          <cell r="J80">
            <v>117425</v>
          </cell>
          <cell r="K80">
            <v>108829</v>
          </cell>
          <cell r="L80">
            <v>12500</v>
          </cell>
          <cell r="M80">
            <v>237355</v>
          </cell>
          <cell r="N80">
            <v>560</v>
          </cell>
          <cell r="O80">
            <v>32718</v>
          </cell>
          <cell r="P80">
            <v>295</v>
          </cell>
          <cell r="Q80">
            <v>530</v>
          </cell>
          <cell r="R80">
            <v>68744</v>
          </cell>
          <cell r="S80">
            <v>108970</v>
          </cell>
          <cell r="T80">
            <v>276065</v>
          </cell>
          <cell r="U80">
            <v>1303926</v>
          </cell>
          <cell r="V80">
            <v>473482</v>
          </cell>
          <cell r="W80">
            <v>485</v>
          </cell>
          <cell r="X80">
            <v>635754</v>
          </cell>
          <cell r="Y80">
            <v>7356290</v>
          </cell>
        </row>
      </sheetData>
      <sheetData sheetId="4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59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59</v>
          </cell>
          <cell r="R13">
            <v>620</v>
          </cell>
          <cell r="S13">
            <v>17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755</v>
          </cell>
        </row>
        <row r="14">
          <cell r="F14">
            <v>1087</v>
          </cell>
          <cell r="G14">
            <v>6</v>
          </cell>
          <cell r="H14">
            <v>174</v>
          </cell>
          <cell r="I14">
            <v>3</v>
          </cell>
          <cell r="J14">
            <v>1513</v>
          </cell>
          <cell r="K14">
            <v>103</v>
          </cell>
          <cell r="L14">
            <v>0</v>
          </cell>
          <cell r="M14">
            <v>0</v>
          </cell>
          <cell r="N14">
            <v>11</v>
          </cell>
          <cell r="O14">
            <v>0</v>
          </cell>
          <cell r="P14">
            <v>0</v>
          </cell>
          <cell r="Q14">
            <v>2897</v>
          </cell>
          <cell r="R14">
            <v>34219</v>
          </cell>
          <cell r="S14">
            <v>68733</v>
          </cell>
          <cell r="T14">
            <v>138067</v>
          </cell>
          <cell r="U14">
            <v>2882252</v>
          </cell>
          <cell r="V14">
            <v>0</v>
          </cell>
          <cell r="W14">
            <v>0</v>
          </cell>
          <cell r="X14">
            <v>0</v>
          </cell>
          <cell r="Y14">
            <v>3129065</v>
          </cell>
        </row>
        <row r="15">
          <cell r="F15">
            <v>50180</v>
          </cell>
          <cell r="G15">
            <v>285</v>
          </cell>
          <cell r="H15">
            <v>9342</v>
          </cell>
          <cell r="I15">
            <v>13932</v>
          </cell>
          <cell r="J15">
            <v>6240</v>
          </cell>
          <cell r="K15">
            <v>5</v>
          </cell>
          <cell r="L15">
            <v>2891</v>
          </cell>
          <cell r="M15">
            <v>1346</v>
          </cell>
          <cell r="N15">
            <v>447</v>
          </cell>
          <cell r="O15">
            <v>3635</v>
          </cell>
          <cell r="P15">
            <v>13491</v>
          </cell>
          <cell r="Q15">
            <v>101794</v>
          </cell>
          <cell r="R15">
            <v>1836</v>
          </cell>
          <cell r="S15">
            <v>235</v>
          </cell>
          <cell r="T15">
            <v>0</v>
          </cell>
          <cell r="U15">
            <v>2972</v>
          </cell>
          <cell r="V15">
            <v>0</v>
          </cell>
          <cell r="W15">
            <v>0</v>
          </cell>
          <cell r="X15">
            <v>0</v>
          </cell>
          <cell r="Y15">
            <v>208631</v>
          </cell>
        </row>
        <row r="16">
          <cell r="F16">
            <v>27</v>
          </cell>
          <cell r="G16">
            <v>53592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53619</v>
          </cell>
          <cell r="R16">
            <v>474</v>
          </cell>
          <cell r="S16">
            <v>3288</v>
          </cell>
          <cell r="T16">
            <v>0</v>
          </cell>
          <cell r="U16">
            <v>18</v>
          </cell>
          <cell r="V16">
            <v>0</v>
          </cell>
          <cell r="W16">
            <v>0</v>
          </cell>
          <cell r="X16">
            <v>41</v>
          </cell>
          <cell r="Y16">
            <v>111059</v>
          </cell>
        </row>
        <row r="17">
          <cell r="F17">
            <v>91</v>
          </cell>
          <cell r="G17">
            <v>1256</v>
          </cell>
          <cell r="H17">
            <v>9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1356</v>
          </cell>
          <cell r="R17">
            <v>13</v>
          </cell>
          <cell r="S17">
            <v>0</v>
          </cell>
          <cell r="T17">
            <v>0</v>
          </cell>
          <cell r="U17">
            <v>3</v>
          </cell>
          <cell r="V17">
            <v>0</v>
          </cell>
          <cell r="W17">
            <v>0</v>
          </cell>
          <cell r="X17">
            <v>0</v>
          </cell>
          <cell r="Y17">
            <v>2728</v>
          </cell>
        </row>
        <row r="18">
          <cell r="F18">
            <v>0</v>
          </cell>
          <cell r="G18">
            <v>0</v>
          </cell>
          <cell r="H18">
            <v>159</v>
          </cell>
          <cell r="I18">
            <v>0</v>
          </cell>
          <cell r="J18">
            <v>347</v>
          </cell>
          <cell r="K18">
            <v>0</v>
          </cell>
          <cell r="L18">
            <v>0</v>
          </cell>
          <cell r="M18">
            <v>709</v>
          </cell>
          <cell r="N18">
            <v>0</v>
          </cell>
          <cell r="O18">
            <v>0</v>
          </cell>
          <cell r="P18">
            <v>0</v>
          </cell>
          <cell r="Q18">
            <v>1215</v>
          </cell>
          <cell r="R18">
            <v>80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2510</v>
          </cell>
        </row>
        <row r="19">
          <cell r="F19">
            <v>1</v>
          </cell>
          <cell r="G19">
            <v>0</v>
          </cell>
          <cell r="H19">
            <v>19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20</v>
          </cell>
          <cell r="R19">
            <v>11</v>
          </cell>
          <cell r="S19">
            <v>1</v>
          </cell>
          <cell r="T19">
            <v>0</v>
          </cell>
          <cell r="U19">
            <v>296</v>
          </cell>
          <cell r="V19">
            <v>0</v>
          </cell>
          <cell r="W19">
            <v>0</v>
          </cell>
          <cell r="X19">
            <v>47</v>
          </cell>
          <cell r="Y19">
            <v>395</v>
          </cell>
        </row>
        <row r="20">
          <cell r="F20">
            <v>118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118</v>
          </cell>
          <cell r="R20">
            <v>3131</v>
          </cell>
          <cell r="S20">
            <v>206</v>
          </cell>
          <cell r="T20">
            <v>0</v>
          </cell>
          <cell r="U20">
            <v>707</v>
          </cell>
          <cell r="V20">
            <v>0</v>
          </cell>
          <cell r="W20">
            <v>0</v>
          </cell>
          <cell r="X20">
            <v>0</v>
          </cell>
          <cell r="Y20">
            <v>4280</v>
          </cell>
        </row>
        <row r="21">
          <cell r="F21">
            <v>72</v>
          </cell>
          <cell r="G21">
            <v>3</v>
          </cell>
          <cell r="H21">
            <v>33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108</v>
          </cell>
          <cell r="R21">
            <v>235</v>
          </cell>
          <cell r="S21">
            <v>1</v>
          </cell>
          <cell r="T21">
            <v>0</v>
          </cell>
          <cell r="U21">
            <v>18</v>
          </cell>
          <cell r="V21">
            <v>0</v>
          </cell>
          <cell r="W21">
            <v>0</v>
          </cell>
          <cell r="X21">
            <v>0</v>
          </cell>
          <cell r="Y21">
            <v>470</v>
          </cell>
        </row>
        <row r="22">
          <cell r="F22">
            <v>1032</v>
          </cell>
          <cell r="G22">
            <v>240</v>
          </cell>
          <cell r="H22">
            <v>524</v>
          </cell>
          <cell r="I22">
            <v>0</v>
          </cell>
          <cell r="J22">
            <v>6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1802</v>
          </cell>
          <cell r="R22">
            <v>1452</v>
          </cell>
          <cell r="S22">
            <v>5</v>
          </cell>
          <cell r="T22">
            <v>27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5088</v>
          </cell>
        </row>
        <row r="23">
          <cell r="F23">
            <v>4665</v>
          </cell>
          <cell r="G23">
            <v>439</v>
          </cell>
          <cell r="H23">
            <v>24720</v>
          </cell>
          <cell r="I23">
            <v>152</v>
          </cell>
          <cell r="J23">
            <v>246</v>
          </cell>
          <cell r="K23">
            <v>0</v>
          </cell>
          <cell r="L23">
            <v>0</v>
          </cell>
          <cell r="M23">
            <v>3</v>
          </cell>
          <cell r="N23">
            <v>0</v>
          </cell>
          <cell r="O23">
            <v>0</v>
          </cell>
          <cell r="P23">
            <v>0</v>
          </cell>
          <cell r="Q23">
            <v>30225</v>
          </cell>
          <cell r="R23">
            <v>4082</v>
          </cell>
          <cell r="S23">
            <v>1508</v>
          </cell>
          <cell r="T23">
            <v>0</v>
          </cell>
          <cell r="U23">
            <v>315</v>
          </cell>
          <cell r="V23">
            <v>0</v>
          </cell>
          <cell r="W23">
            <v>0</v>
          </cell>
          <cell r="X23">
            <v>65435</v>
          </cell>
          <cell r="Y23">
            <v>131790</v>
          </cell>
        </row>
        <row r="24">
          <cell r="F24">
            <v>8375</v>
          </cell>
          <cell r="G24">
            <v>0</v>
          </cell>
          <cell r="H24">
            <v>4295</v>
          </cell>
          <cell r="I24">
            <v>1821</v>
          </cell>
          <cell r="J24">
            <v>5073</v>
          </cell>
          <cell r="K24">
            <v>2</v>
          </cell>
          <cell r="L24">
            <v>0</v>
          </cell>
          <cell r="M24">
            <v>510</v>
          </cell>
          <cell r="N24">
            <v>0</v>
          </cell>
          <cell r="O24">
            <v>42</v>
          </cell>
          <cell r="P24">
            <v>0</v>
          </cell>
          <cell r="Q24">
            <v>20118</v>
          </cell>
          <cell r="R24">
            <v>1930</v>
          </cell>
          <cell r="S24">
            <v>59</v>
          </cell>
          <cell r="T24">
            <v>0</v>
          </cell>
          <cell r="U24">
            <v>19490</v>
          </cell>
          <cell r="V24">
            <v>0</v>
          </cell>
          <cell r="W24">
            <v>0</v>
          </cell>
          <cell r="X24">
            <v>0</v>
          </cell>
          <cell r="Y24">
            <v>61715</v>
          </cell>
        </row>
        <row r="25">
          <cell r="F25">
            <v>147</v>
          </cell>
          <cell r="G25">
            <v>2</v>
          </cell>
          <cell r="H25">
            <v>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151</v>
          </cell>
          <cell r="R25">
            <v>1021</v>
          </cell>
          <cell r="S25">
            <v>1504</v>
          </cell>
          <cell r="T25">
            <v>0</v>
          </cell>
          <cell r="U25">
            <v>346</v>
          </cell>
          <cell r="V25">
            <v>0</v>
          </cell>
          <cell r="W25">
            <v>0</v>
          </cell>
          <cell r="X25">
            <v>0</v>
          </cell>
          <cell r="Y25">
            <v>3173</v>
          </cell>
        </row>
        <row r="26">
          <cell r="F26">
            <v>418</v>
          </cell>
          <cell r="G26">
            <v>0</v>
          </cell>
          <cell r="H26">
            <v>389</v>
          </cell>
          <cell r="I26">
            <v>0</v>
          </cell>
          <cell r="J26">
            <v>53</v>
          </cell>
          <cell r="K26">
            <v>0</v>
          </cell>
          <cell r="L26">
            <v>0</v>
          </cell>
          <cell r="M26">
            <v>59</v>
          </cell>
          <cell r="N26">
            <v>0</v>
          </cell>
          <cell r="O26">
            <v>0</v>
          </cell>
          <cell r="P26">
            <v>0</v>
          </cell>
          <cell r="Q26">
            <v>919</v>
          </cell>
          <cell r="R26">
            <v>2876</v>
          </cell>
          <cell r="S26">
            <v>2</v>
          </cell>
          <cell r="T26">
            <v>0</v>
          </cell>
          <cell r="U26">
            <v>7</v>
          </cell>
          <cell r="V26">
            <v>0</v>
          </cell>
          <cell r="W26">
            <v>0</v>
          </cell>
          <cell r="X26">
            <v>0</v>
          </cell>
          <cell r="Y26">
            <v>4723</v>
          </cell>
        </row>
        <row r="27">
          <cell r="F27">
            <v>0</v>
          </cell>
          <cell r="G27">
            <v>0</v>
          </cell>
          <cell r="H27">
            <v>14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14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28</v>
          </cell>
        </row>
        <row r="28">
          <cell r="F28">
            <v>255</v>
          </cell>
          <cell r="G28">
            <v>2</v>
          </cell>
          <cell r="H28">
            <v>29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286</v>
          </cell>
          <cell r="R28">
            <v>4970</v>
          </cell>
          <cell r="S28">
            <v>31890</v>
          </cell>
          <cell r="T28">
            <v>1133</v>
          </cell>
          <cell r="U28">
            <v>107222</v>
          </cell>
          <cell r="V28">
            <v>0</v>
          </cell>
          <cell r="W28">
            <v>0</v>
          </cell>
          <cell r="X28">
            <v>0</v>
          </cell>
          <cell r="Y28">
            <v>145787</v>
          </cell>
        </row>
        <row r="29">
          <cell r="F29">
            <v>20004</v>
          </cell>
          <cell r="G29">
            <v>87137</v>
          </cell>
          <cell r="H29">
            <v>5696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112837</v>
          </cell>
          <cell r="R29">
            <v>393299</v>
          </cell>
          <cell r="S29">
            <v>11037</v>
          </cell>
          <cell r="T29">
            <v>3220468</v>
          </cell>
          <cell r="U29">
            <v>216639</v>
          </cell>
          <cell r="V29">
            <v>0</v>
          </cell>
          <cell r="W29">
            <v>0</v>
          </cell>
          <cell r="X29">
            <v>316802</v>
          </cell>
          <cell r="Y29">
            <v>4383919</v>
          </cell>
        </row>
        <row r="30">
          <cell r="F30">
            <v>644</v>
          </cell>
          <cell r="G30">
            <v>244</v>
          </cell>
          <cell r="H30">
            <v>576</v>
          </cell>
          <cell r="I30">
            <v>2323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3787</v>
          </cell>
          <cell r="R30">
            <v>1211</v>
          </cell>
          <cell r="S30">
            <v>37</v>
          </cell>
          <cell r="T30">
            <v>1934</v>
          </cell>
          <cell r="U30">
            <v>84</v>
          </cell>
          <cell r="V30">
            <v>0</v>
          </cell>
          <cell r="W30">
            <v>0</v>
          </cell>
          <cell r="X30">
            <v>0</v>
          </cell>
          <cell r="Y30">
            <v>10840</v>
          </cell>
        </row>
        <row r="31">
          <cell r="F31">
            <v>2880</v>
          </cell>
          <cell r="G31">
            <v>198</v>
          </cell>
          <cell r="H31">
            <v>96</v>
          </cell>
          <cell r="I31">
            <v>53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3227</v>
          </cell>
          <cell r="R31">
            <v>37926</v>
          </cell>
          <cell r="S31">
            <v>2910</v>
          </cell>
          <cell r="T31">
            <v>503</v>
          </cell>
          <cell r="U31">
            <v>1367</v>
          </cell>
          <cell r="V31">
            <v>0</v>
          </cell>
          <cell r="W31">
            <v>0</v>
          </cell>
          <cell r="X31">
            <v>0</v>
          </cell>
          <cell r="Y31">
            <v>49160</v>
          </cell>
        </row>
        <row r="32">
          <cell r="F32">
            <v>1745</v>
          </cell>
          <cell r="G32">
            <v>72</v>
          </cell>
          <cell r="H32">
            <v>833</v>
          </cell>
          <cell r="I32">
            <v>625</v>
          </cell>
          <cell r="J32">
            <v>300</v>
          </cell>
          <cell r="K32">
            <v>0</v>
          </cell>
          <cell r="L32">
            <v>0</v>
          </cell>
          <cell r="M32">
            <v>55</v>
          </cell>
          <cell r="N32">
            <v>0</v>
          </cell>
          <cell r="O32">
            <v>0</v>
          </cell>
          <cell r="P32">
            <v>0</v>
          </cell>
          <cell r="Q32">
            <v>3630</v>
          </cell>
          <cell r="R32">
            <v>28893</v>
          </cell>
          <cell r="S32">
            <v>1791</v>
          </cell>
          <cell r="T32">
            <v>15345</v>
          </cell>
          <cell r="U32">
            <v>726</v>
          </cell>
          <cell r="V32">
            <v>0</v>
          </cell>
          <cell r="W32">
            <v>0</v>
          </cell>
          <cell r="X32">
            <v>164</v>
          </cell>
          <cell r="Y32">
            <v>54179</v>
          </cell>
        </row>
        <row r="33">
          <cell r="F33">
            <v>1023</v>
          </cell>
          <cell r="G33">
            <v>80</v>
          </cell>
          <cell r="H33">
            <v>758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3</v>
          </cell>
          <cell r="N33">
            <v>0</v>
          </cell>
          <cell r="O33">
            <v>0</v>
          </cell>
          <cell r="P33">
            <v>0</v>
          </cell>
          <cell r="Q33">
            <v>1864</v>
          </cell>
          <cell r="R33">
            <v>77604</v>
          </cell>
          <cell r="S33">
            <v>35</v>
          </cell>
          <cell r="T33">
            <v>0</v>
          </cell>
          <cell r="U33">
            <v>115</v>
          </cell>
          <cell r="V33">
            <v>0</v>
          </cell>
          <cell r="W33">
            <v>0</v>
          </cell>
          <cell r="X33">
            <v>0</v>
          </cell>
          <cell r="Y33">
            <v>81482</v>
          </cell>
        </row>
        <row r="34">
          <cell r="F34">
            <v>13</v>
          </cell>
          <cell r="G34">
            <v>0</v>
          </cell>
          <cell r="H34">
            <v>233</v>
          </cell>
          <cell r="I34">
            <v>1</v>
          </cell>
          <cell r="J34">
            <v>0</v>
          </cell>
          <cell r="K34">
            <v>2</v>
          </cell>
          <cell r="L34">
            <v>0</v>
          </cell>
          <cell r="M34">
            <v>7</v>
          </cell>
          <cell r="N34">
            <v>0</v>
          </cell>
          <cell r="O34">
            <v>0</v>
          </cell>
          <cell r="P34">
            <v>0</v>
          </cell>
          <cell r="Q34">
            <v>256</v>
          </cell>
          <cell r="R34">
            <v>2985</v>
          </cell>
          <cell r="S34">
            <v>268</v>
          </cell>
          <cell r="T34">
            <v>0</v>
          </cell>
          <cell r="U34">
            <v>1</v>
          </cell>
          <cell r="V34">
            <v>0</v>
          </cell>
          <cell r="W34">
            <v>0</v>
          </cell>
          <cell r="X34">
            <v>0</v>
          </cell>
          <cell r="Y34">
            <v>3766</v>
          </cell>
        </row>
        <row r="35">
          <cell r="F35">
            <v>1713</v>
          </cell>
          <cell r="G35">
            <v>10767</v>
          </cell>
          <cell r="H35">
            <v>833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13313</v>
          </cell>
          <cell r="R35">
            <v>768</v>
          </cell>
          <cell r="S35">
            <v>182</v>
          </cell>
          <cell r="T35">
            <v>0</v>
          </cell>
          <cell r="U35">
            <v>153</v>
          </cell>
          <cell r="V35">
            <v>0</v>
          </cell>
          <cell r="W35">
            <v>0</v>
          </cell>
          <cell r="X35">
            <v>0</v>
          </cell>
          <cell r="Y35">
            <v>27729</v>
          </cell>
        </row>
        <row r="36">
          <cell r="F36">
            <v>6656</v>
          </cell>
          <cell r="G36">
            <v>585</v>
          </cell>
          <cell r="H36">
            <v>633</v>
          </cell>
          <cell r="I36">
            <v>8956</v>
          </cell>
          <cell r="J36">
            <v>214</v>
          </cell>
          <cell r="K36">
            <v>0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17045</v>
          </cell>
          <cell r="R36">
            <v>48112</v>
          </cell>
          <cell r="S36">
            <v>777</v>
          </cell>
          <cell r="T36">
            <v>10279</v>
          </cell>
          <cell r="U36">
            <v>477</v>
          </cell>
          <cell r="V36">
            <v>0</v>
          </cell>
          <cell r="W36">
            <v>0</v>
          </cell>
          <cell r="X36">
            <v>12</v>
          </cell>
          <cell r="Y36">
            <v>93747</v>
          </cell>
        </row>
        <row r="37">
          <cell r="F37">
            <v>11</v>
          </cell>
          <cell r="G37">
            <v>0</v>
          </cell>
          <cell r="H37">
            <v>240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251</v>
          </cell>
          <cell r="R37">
            <v>36</v>
          </cell>
          <cell r="S37">
            <v>979</v>
          </cell>
          <cell r="T37">
            <v>0</v>
          </cell>
          <cell r="U37">
            <v>261</v>
          </cell>
          <cell r="V37">
            <v>0</v>
          </cell>
          <cell r="W37">
            <v>0</v>
          </cell>
          <cell r="X37">
            <v>0</v>
          </cell>
          <cell r="Y37">
            <v>1778</v>
          </cell>
        </row>
        <row r="38">
          <cell r="F38">
            <v>22</v>
          </cell>
          <cell r="G38">
            <v>0</v>
          </cell>
          <cell r="H38">
            <v>80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102</v>
          </cell>
          <cell r="R38">
            <v>86</v>
          </cell>
          <cell r="S38">
            <v>0</v>
          </cell>
          <cell r="T38">
            <v>0</v>
          </cell>
          <cell r="U38">
            <v>63</v>
          </cell>
          <cell r="V38">
            <v>0</v>
          </cell>
          <cell r="W38">
            <v>0</v>
          </cell>
          <cell r="X38">
            <v>0</v>
          </cell>
          <cell r="Y38">
            <v>353</v>
          </cell>
        </row>
        <row r="39">
          <cell r="F39">
            <v>268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268</v>
          </cell>
          <cell r="R39">
            <v>626</v>
          </cell>
          <cell r="S39">
            <v>26</v>
          </cell>
          <cell r="T39">
            <v>127</v>
          </cell>
          <cell r="U39">
            <v>4302</v>
          </cell>
          <cell r="V39">
            <v>0</v>
          </cell>
          <cell r="W39">
            <v>0</v>
          </cell>
          <cell r="X39">
            <v>114929</v>
          </cell>
          <cell r="Y39">
            <v>120546</v>
          </cell>
        </row>
        <row r="40">
          <cell r="F40">
            <v>3309</v>
          </cell>
          <cell r="G40">
            <v>0</v>
          </cell>
          <cell r="H40">
            <v>2795</v>
          </cell>
          <cell r="I40">
            <v>1</v>
          </cell>
          <cell r="J40">
            <v>12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6117</v>
          </cell>
          <cell r="R40">
            <v>33</v>
          </cell>
          <cell r="S40">
            <v>0</v>
          </cell>
          <cell r="T40">
            <v>0</v>
          </cell>
          <cell r="U40">
            <v>5</v>
          </cell>
          <cell r="V40">
            <v>0</v>
          </cell>
          <cell r="W40">
            <v>0</v>
          </cell>
          <cell r="X40">
            <v>0</v>
          </cell>
          <cell r="Y40">
            <v>12272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F46">
            <v>92</v>
          </cell>
          <cell r="G46">
            <v>0</v>
          </cell>
          <cell r="H46">
            <v>17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109</v>
          </cell>
          <cell r="R46">
            <v>2516</v>
          </cell>
          <cell r="S46">
            <v>57</v>
          </cell>
          <cell r="T46">
            <v>0</v>
          </cell>
          <cell r="U46">
            <v>301</v>
          </cell>
          <cell r="V46">
            <v>0</v>
          </cell>
          <cell r="W46">
            <v>0</v>
          </cell>
          <cell r="X46">
            <v>0</v>
          </cell>
          <cell r="Y46">
            <v>3092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2569</v>
          </cell>
          <cell r="G52">
            <v>0</v>
          </cell>
          <cell r="H52">
            <v>165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2734</v>
          </cell>
          <cell r="R52">
            <v>7056</v>
          </cell>
          <cell r="S52">
            <v>59</v>
          </cell>
          <cell r="T52">
            <v>0</v>
          </cell>
          <cell r="U52">
            <v>318</v>
          </cell>
          <cell r="V52">
            <v>0</v>
          </cell>
          <cell r="W52">
            <v>0</v>
          </cell>
          <cell r="X52">
            <v>0</v>
          </cell>
          <cell r="Y52">
            <v>12901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669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669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2137</v>
          </cell>
          <cell r="S63">
            <v>2093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4230</v>
          </cell>
        </row>
        <row r="64">
          <cell r="F64">
            <v>269</v>
          </cell>
          <cell r="G64">
            <v>125</v>
          </cell>
          <cell r="H64">
            <v>155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549</v>
          </cell>
          <cell r="R64">
            <v>719</v>
          </cell>
          <cell r="S64">
            <v>730</v>
          </cell>
          <cell r="T64">
            <v>0</v>
          </cell>
          <cell r="U64">
            <v>40</v>
          </cell>
          <cell r="V64">
            <v>0</v>
          </cell>
          <cell r="W64">
            <v>0</v>
          </cell>
          <cell r="X64">
            <v>3</v>
          </cell>
          <cell r="Y64">
            <v>2590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2</v>
          </cell>
          <cell r="S66">
            <v>68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70</v>
          </cell>
        </row>
        <row r="67">
          <cell r="F67">
            <v>58</v>
          </cell>
          <cell r="G67">
            <v>35</v>
          </cell>
          <cell r="H67">
            <v>144</v>
          </cell>
          <cell r="I67">
            <v>21363</v>
          </cell>
          <cell r="J67">
            <v>4</v>
          </cell>
          <cell r="K67">
            <v>0</v>
          </cell>
          <cell r="L67">
            <v>0</v>
          </cell>
          <cell r="M67">
            <v>10</v>
          </cell>
          <cell r="N67">
            <v>0</v>
          </cell>
          <cell r="O67">
            <v>0</v>
          </cell>
          <cell r="P67">
            <v>0</v>
          </cell>
          <cell r="Q67">
            <v>21614</v>
          </cell>
          <cell r="R67">
            <v>2299</v>
          </cell>
          <cell r="S67">
            <v>697</v>
          </cell>
          <cell r="T67">
            <v>0</v>
          </cell>
          <cell r="U67">
            <v>1069</v>
          </cell>
          <cell r="V67">
            <v>0</v>
          </cell>
          <cell r="W67">
            <v>0</v>
          </cell>
          <cell r="X67">
            <v>56</v>
          </cell>
          <cell r="Y67">
            <v>47349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206</v>
          </cell>
          <cell r="I70">
            <v>1387</v>
          </cell>
          <cell r="J70">
            <v>0</v>
          </cell>
          <cell r="K70">
            <v>0</v>
          </cell>
          <cell r="L70">
            <v>0</v>
          </cell>
          <cell r="M70">
            <v>390</v>
          </cell>
          <cell r="N70">
            <v>0</v>
          </cell>
          <cell r="O70">
            <v>0</v>
          </cell>
          <cell r="P70">
            <v>0</v>
          </cell>
          <cell r="Q70">
            <v>1983</v>
          </cell>
          <cell r="R70">
            <v>107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4073</v>
          </cell>
        </row>
        <row r="71">
          <cell r="F71">
            <v>1639</v>
          </cell>
          <cell r="G71">
            <v>86</v>
          </cell>
          <cell r="H71">
            <v>224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1949</v>
          </cell>
          <cell r="R71">
            <v>8099</v>
          </cell>
          <cell r="S71">
            <v>103</v>
          </cell>
          <cell r="T71">
            <v>0</v>
          </cell>
          <cell r="U71">
            <v>6194</v>
          </cell>
          <cell r="V71">
            <v>0</v>
          </cell>
          <cell r="W71">
            <v>0</v>
          </cell>
          <cell r="X71">
            <v>0</v>
          </cell>
          <cell r="Y71">
            <v>18294</v>
          </cell>
        </row>
        <row r="72">
          <cell r="F72">
            <v>4</v>
          </cell>
          <cell r="G72">
            <v>1</v>
          </cell>
          <cell r="H72">
            <v>2374</v>
          </cell>
          <cell r="I72">
            <v>191</v>
          </cell>
          <cell r="J72">
            <v>0</v>
          </cell>
          <cell r="K72">
            <v>0</v>
          </cell>
          <cell r="L72">
            <v>0</v>
          </cell>
          <cell r="M72">
            <v>10</v>
          </cell>
          <cell r="N72">
            <v>0</v>
          </cell>
          <cell r="O72">
            <v>0</v>
          </cell>
          <cell r="P72">
            <v>0</v>
          </cell>
          <cell r="Q72">
            <v>2580</v>
          </cell>
          <cell r="R72">
            <v>284</v>
          </cell>
          <cell r="S72">
            <v>3</v>
          </cell>
          <cell r="T72">
            <v>0</v>
          </cell>
          <cell r="U72">
            <v>12</v>
          </cell>
          <cell r="V72">
            <v>0</v>
          </cell>
          <cell r="W72">
            <v>0</v>
          </cell>
          <cell r="X72">
            <v>0</v>
          </cell>
          <cell r="Y72">
            <v>5459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3</v>
          </cell>
          <cell r="I79">
            <v>2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10</v>
          </cell>
        </row>
        <row r="80">
          <cell r="F80">
            <v>59266</v>
          </cell>
          <cell r="G80">
            <v>538</v>
          </cell>
          <cell r="H80">
            <v>15599</v>
          </cell>
          <cell r="I80">
            <v>36879</v>
          </cell>
          <cell r="J80">
            <v>7769</v>
          </cell>
          <cell r="K80">
            <v>108</v>
          </cell>
          <cell r="L80">
            <v>2891</v>
          </cell>
          <cell r="M80">
            <v>1756</v>
          </cell>
          <cell r="N80">
            <v>458</v>
          </cell>
          <cell r="O80">
            <v>3635</v>
          </cell>
          <cell r="P80">
            <v>13491</v>
          </cell>
          <cell r="Q80">
            <v>142390</v>
          </cell>
          <cell r="R80">
            <v>58457</v>
          </cell>
          <cell r="S80">
            <v>70634</v>
          </cell>
          <cell r="T80">
            <v>138067</v>
          </cell>
          <cell r="U80">
            <v>2893163</v>
          </cell>
          <cell r="V80">
            <v>0</v>
          </cell>
          <cell r="W80">
            <v>0</v>
          </cell>
          <cell r="X80">
            <v>59</v>
          </cell>
          <cell r="Y80">
            <v>3445160</v>
          </cell>
        </row>
      </sheetData>
      <sheetData sheetId="5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5223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6062652</v>
          </cell>
          <cell r="W5">
            <v>5550</v>
          </cell>
          <cell r="X5">
            <v>0</v>
          </cell>
          <cell r="Y5">
            <v>6073425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5223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5223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6062652</v>
          </cell>
          <cell r="W7">
            <v>5550</v>
          </cell>
          <cell r="X7">
            <v>0</v>
          </cell>
          <cell r="Y7">
            <v>6068202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1573</v>
          </cell>
          <cell r="H13">
            <v>73</v>
          </cell>
          <cell r="I13">
            <v>0</v>
          </cell>
          <cell r="J13">
            <v>0</v>
          </cell>
          <cell r="K13">
            <v>38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240</v>
          </cell>
          <cell r="S13">
            <v>18</v>
          </cell>
          <cell r="T13">
            <v>116921</v>
          </cell>
          <cell r="U13">
            <v>7538</v>
          </cell>
          <cell r="V13">
            <v>0</v>
          </cell>
          <cell r="W13">
            <v>0</v>
          </cell>
          <cell r="X13">
            <v>0</v>
          </cell>
          <cell r="Y13">
            <v>126403</v>
          </cell>
        </row>
        <row r="14">
          <cell r="F14">
            <v>19</v>
          </cell>
          <cell r="G14">
            <v>7697</v>
          </cell>
          <cell r="H14">
            <v>1584</v>
          </cell>
          <cell r="I14">
            <v>7</v>
          </cell>
          <cell r="J14">
            <v>0</v>
          </cell>
          <cell r="K14">
            <v>14994</v>
          </cell>
          <cell r="L14">
            <v>3129</v>
          </cell>
          <cell r="M14">
            <v>132252</v>
          </cell>
          <cell r="N14">
            <v>676</v>
          </cell>
          <cell r="O14">
            <v>0</v>
          </cell>
          <cell r="P14">
            <v>0</v>
          </cell>
          <cell r="Q14">
            <v>2</v>
          </cell>
          <cell r="R14">
            <v>35080</v>
          </cell>
          <cell r="S14">
            <v>0</v>
          </cell>
          <cell r="T14">
            <v>1160</v>
          </cell>
          <cell r="U14">
            <v>789941</v>
          </cell>
          <cell r="V14">
            <v>0</v>
          </cell>
          <cell r="W14">
            <v>0</v>
          </cell>
          <cell r="X14">
            <v>0</v>
          </cell>
          <cell r="Y14">
            <v>986541</v>
          </cell>
        </row>
        <row r="15">
          <cell r="F15">
            <v>5024</v>
          </cell>
          <cell r="G15">
            <v>234904</v>
          </cell>
          <cell r="H15">
            <v>7974</v>
          </cell>
          <cell r="I15">
            <v>366981</v>
          </cell>
          <cell r="J15">
            <v>11090</v>
          </cell>
          <cell r="K15">
            <v>15042</v>
          </cell>
          <cell r="L15">
            <v>1781</v>
          </cell>
          <cell r="M15">
            <v>1057</v>
          </cell>
          <cell r="N15">
            <v>342</v>
          </cell>
          <cell r="O15">
            <v>220929</v>
          </cell>
          <cell r="P15">
            <v>13695</v>
          </cell>
          <cell r="Q15">
            <v>17</v>
          </cell>
          <cell r="R15">
            <v>15685</v>
          </cell>
          <cell r="S15">
            <v>44450</v>
          </cell>
          <cell r="T15">
            <v>3356</v>
          </cell>
          <cell r="U15">
            <v>12015</v>
          </cell>
          <cell r="V15">
            <v>0</v>
          </cell>
          <cell r="W15">
            <v>0</v>
          </cell>
          <cell r="X15">
            <v>2</v>
          </cell>
          <cell r="Y15">
            <v>954344</v>
          </cell>
        </row>
        <row r="16">
          <cell r="F16">
            <v>4938</v>
          </cell>
          <cell r="G16">
            <v>187794</v>
          </cell>
          <cell r="H16">
            <v>782</v>
          </cell>
          <cell r="I16">
            <v>77</v>
          </cell>
          <cell r="J16">
            <v>6870</v>
          </cell>
          <cell r="K16">
            <v>4146</v>
          </cell>
          <cell r="L16">
            <v>0</v>
          </cell>
          <cell r="M16">
            <v>0</v>
          </cell>
          <cell r="N16">
            <v>0</v>
          </cell>
          <cell r="O16">
            <v>160929</v>
          </cell>
          <cell r="P16">
            <v>13695</v>
          </cell>
          <cell r="Q16">
            <v>3</v>
          </cell>
          <cell r="R16">
            <v>630</v>
          </cell>
          <cell r="S16">
            <v>1139</v>
          </cell>
          <cell r="T16">
            <v>0</v>
          </cell>
          <cell r="U16">
            <v>11</v>
          </cell>
          <cell r="V16">
            <v>0</v>
          </cell>
          <cell r="W16">
            <v>0</v>
          </cell>
          <cell r="X16">
            <v>0</v>
          </cell>
          <cell r="Y16">
            <v>381014</v>
          </cell>
        </row>
        <row r="17">
          <cell r="F17">
            <v>37</v>
          </cell>
          <cell r="G17">
            <v>19590</v>
          </cell>
          <cell r="H17">
            <v>30</v>
          </cell>
          <cell r="I17">
            <v>363426</v>
          </cell>
          <cell r="J17">
            <v>14</v>
          </cell>
          <cell r="K17">
            <v>1996</v>
          </cell>
          <cell r="L17">
            <v>0</v>
          </cell>
          <cell r="M17">
            <v>0</v>
          </cell>
          <cell r="N17">
            <v>0</v>
          </cell>
          <cell r="O17">
            <v>60000</v>
          </cell>
          <cell r="P17">
            <v>0</v>
          </cell>
          <cell r="Q17">
            <v>5</v>
          </cell>
          <cell r="R17">
            <v>20</v>
          </cell>
          <cell r="S17">
            <v>4137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449255</v>
          </cell>
        </row>
        <row r="18">
          <cell r="F18">
            <v>0</v>
          </cell>
          <cell r="G18">
            <v>3</v>
          </cell>
          <cell r="H18">
            <v>21</v>
          </cell>
          <cell r="I18">
            <v>0</v>
          </cell>
          <cell r="J18">
            <v>0</v>
          </cell>
          <cell r="K18">
            <v>13</v>
          </cell>
          <cell r="L18">
            <v>0</v>
          </cell>
          <cell r="M18">
            <v>0</v>
          </cell>
          <cell r="N18">
            <v>342</v>
          </cell>
          <cell r="O18">
            <v>0</v>
          </cell>
          <cell r="P18">
            <v>0</v>
          </cell>
          <cell r="Q18">
            <v>0</v>
          </cell>
          <cell r="R18">
            <v>18</v>
          </cell>
          <cell r="S18">
            <v>12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409</v>
          </cell>
        </row>
        <row r="19">
          <cell r="F19">
            <v>0</v>
          </cell>
          <cell r="G19">
            <v>195</v>
          </cell>
          <cell r="H19">
            <v>0</v>
          </cell>
          <cell r="I19">
            <v>0</v>
          </cell>
          <cell r="J19">
            <v>0</v>
          </cell>
          <cell r="K19">
            <v>123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8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326</v>
          </cell>
        </row>
        <row r="20">
          <cell r="F20">
            <v>0</v>
          </cell>
          <cell r="G20">
            <v>0</v>
          </cell>
          <cell r="H20">
            <v>7</v>
          </cell>
          <cell r="I20">
            <v>0</v>
          </cell>
          <cell r="J20">
            <v>2</v>
          </cell>
          <cell r="K20">
            <v>22</v>
          </cell>
          <cell r="L20">
            <v>0</v>
          </cell>
          <cell r="M20">
            <v>1004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11</v>
          </cell>
          <cell r="S20">
            <v>0</v>
          </cell>
          <cell r="T20">
            <v>0</v>
          </cell>
          <cell r="U20">
            <v>16</v>
          </cell>
          <cell r="V20">
            <v>0</v>
          </cell>
          <cell r="W20">
            <v>0</v>
          </cell>
          <cell r="X20">
            <v>0</v>
          </cell>
          <cell r="Y20">
            <v>1062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39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99</v>
          </cell>
          <cell r="S21">
            <v>0</v>
          </cell>
          <cell r="T21">
            <v>0</v>
          </cell>
          <cell r="U21">
            <v>49</v>
          </cell>
          <cell r="V21">
            <v>0</v>
          </cell>
          <cell r="W21">
            <v>0</v>
          </cell>
          <cell r="X21">
            <v>0</v>
          </cell>
          <cell r="Y21">
            <v>187</v>
          </cell>
        </row>
        <row r="22">
          <cell r="F22">
            <v>36</v>
          </cell>
          <cell r="G22">
            <v>77</v>
          </cell>
          <cell r="H22">
            <v>2</v>
          </cell>
          <cell r="I22">
            <v>0</v>
          </cell>
          <cell r="J22">
            <v>0</v>
          </cell>
          <cell r="K22">
            <v>58</v>
          </cell>
          <cell r="L22">
            <v>162</v>
          </cell>
          <cell r="M22">
            <v>53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4</v>
          </cell>
          <cell r="S22">
            <v>1</v>
          </cell>
          <cell r="T22">
            <v>0</v>
          </cell>
          <cell r="U22">
            <v>93</v>
          </cell>
          <cell r="V22">
            <v>0</v>
          </cell>
          <cell r="W22">
            <v>0</v>
          </cell>
          <cell r="X22">
            <v>0</v>
          </cell>
          <cell r="Y22">
            <v>486</v>
          </cell>
        </row>
        <row r="23">
          <cell r="F23">
            <v>0</v>
          </cell>
          <cell r="G23">
            <v>1</v>
          </cell>
          <cell r="H23">
            <v>62</v>
          </cell>
          <cell r="I23">
            <v>2</v>
          </cell>
          <cell r="J23">
            <v>106</v>
          </cell>
          <cell r="K23">
            <v>31</v>
          </cell>
          <cell r="L23">
            <v>1619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1575</v>
          </cell>
          <cell r="S23">
            <v>0</v>
          </cell>
          <cell r="T23">
            <v>0</v>
          </cell>
          <cell r="U23">
            <v>114</v>
          </cell>
          <cell r="V23">
            <v>0</v>
          </cell>
          <cell r="W23">
            <v>0</v>
          </cell>
          <cell r="X23">
            <v>0</v>
          </cell>
          <cell r="Y23">
            <v>3510</v>
          </cell>
        </row>
        <row r="24">
          <cell r="F24">
            <v>0</v>
          </cell>
          <cell r="G24">
            <v>92</v>
          </cell>
          <cell r="H24">
            <v>2</v>
          </cell>
          <cell r="I24">
            <v>2</v>
          </cell>
          <cell r="J24">
            <v>294</v>
          </cell>
          <cell r="K24">
            <v>11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20</v>
          </cell>
          <cell r="S24">
            <v>52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473</v>
          </cell>
        </row>
        <row r="25">
          <cell r="F25">
            <v>0</v>
          </cell>
          <cell r="G25">
            <v>1</v>
          </cell>
          <cell r="H25">
            <v>6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191</v>
          </cell>
          <cell r="S25">
            <v>0</v>
          </cell>
          <cell r="T25">
            <v>0</v>
          </cell>
          <cell r="U25">
            <v>370</v>
          </cell>
          <cell r="V25">
            <v>0</v>
          </cell>
          <cell r="W25">
            <v>0</v>
          </cell>
          <cell r="X25">
            <v>1</v>
          </cell>
          <cell r="Y25">
            <v>570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120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120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</row>
        <row r="29">
          <cell r="F29">
            <v>13</v>
          </cell>
          <cell r="G29">
            <v>1708</v>
          </cell>
          <cell r="H29">
            <v>11</v>
          </cell>
          <cell r="I29">
            <v>0</v>
          </cell>
          <cell r="J29">
            <v>0</v>
          </cell>
          <cell r="K29">
            <v>120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42</v>
          </cell>
          <cell r="S29">
            <v>37556</v>
          </cell>
          <cell r="T29">
            <v>0</v>
          </cell>
          <cell r="U29">
            <v>10660</v>
          </cell>
          <cell r="V29">
            <v>0</v>
          </cell>
          <cell r="W29">
            <v>0</v>
          </cell>
          <cell r="X29">
            <v>0</v>
          </cell>
          <cell r="Y29">
            <v>50110</v>
          </cell>
        </row>
        <row r="30">
          <cell r="F30">
            <v>0</v>
          </cell>
          <cell r="G30">
            <v>59</v>
          </cell>
          <cell r="H30">
            <v>0</v>
          </cell>
          <cell r="I30">
            <v>717</v>
          </cell>
          <cell r="J30">
            <v>27</v>
          </cell>
          <cell r="K30">
            <v>400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4</v>
          </cell>
          <cell r="R30">
            <v>3</v>
          </cell>
          <cell r="S30">
            <v>0</v>
          </cell>
          <cell r="T30">
            <v>0</v>
          </cell>
          <cell r="U30">
            <v>18</v>
          </cell>
          <cell r="V30">
            <v>0</v>
          </cell>
          <cell r="W30">
            <v>0</v>
          </cell>
          <cell r="X30">
            <v>0</v>
          </cell>
          <cell r="Y30">
            <v>1228</v>
          </cell>
        </row>
        <row r="31">
          <cell r="F31">
            <v>0</v>
          </cell>
          <cell r="G31">
            <v>247</v>
          </cell>
          <cell r="H31">
            <v>0</v>
          </cell>
          <cell r="I31">
            <v>297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</v>
          </cell>
          <cell r="S31">
            <v>0</v>
          </cell>
          <cell r="T31">
            <v>0</v>
          </cell>
          <cell r="U31">
            <v>7</v>
          </cell>
          <cell r="V31">
            <v>0</v>
          </cell>
          <cell r="W31">
            <v>0</v>
          </cell>
          <cell r="X31">
            <v>0</v>
          </cell>
          <cell r="Y31">
            <v>553</v>
          </cell>
        </row>
        <row r="32">
          <cell r="F32">
            <v>0</v>
          </cell>
          <cell r="G32">
            <v>1981</v>
          </cell>
          <cell r="H32">
            <v>123</v>
          </cell>
          <cell r="I32">
            <v>655</v>
          </cell>
          <cell r="J32">
            <v>255</v>
          </cell>
          <cell r="K32">
            <v>211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5772</v>
          </cell>
          <cell r="S32">
            <v>20</v>
          </cell>
          <cell r="T32">
            <v>3076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12094</v>
          </cell>
        </row>
        <row r="33">
          <cell r="F33">
            <v>0</v>
          </cell>
          <cell r="G33">
            <v>159</v>
          </cell>
          <cell r="H33">
            <v>249</v>
          </cell>
          <cell r="I33">
            <v>390</v>
          </cell>
          <cell r="J33">
            <v>327</v>
          </cell>
          <cell r="K33">
            <v>178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421</v>
          </cell>
          <cell r="S33">
            <v>8</v>
          </cell>
          <cell r="T33">
            <v>280</v>
          </cell>
          <cell r="U33">
            <v>7</v>
          </cell>
          <cell r="V33">
            <v>0</v>
          </cell>
          <cell r="W33">
            <v>0</v>
          </cell>
          <cell r="X33">
            <v>0</v>
          </cell>
          <cell r="Y33">
            <v>2019</v>
          </cell>
        </row>
        <row r="34">
          <cell r="F34">
            <v>0</v>
          </cell>
          <cell r="G34">
            <v>11622</v>
          </cell>
          <cell r="H34">
            <v>62</v>
          </cell>
          <cell r="I34">
            <v>8</v>
          </cell>
          <cell r="J34">
            <v>0</v>
          </cell>
          <cell r="K34">
            <v>265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2998</v>
          </cell>
          <cell r="S34">
            <v>50</v>
          </cell>
          <cell r="T34">
            <v>0</v>
          </cell>
          <cell r="U34">
            <v>7</v>
          </cell>
          <cell r="V34">
            <v>0</v>
          </cell>
          <cell r="W34">
            <v>0</v>
          </cell>
          <cell r="X34">
            <v>0</v>
          </cell>
          <cell r="Y34">
            <v>15012</v>
          </cell>
        </row>
        <row r="35">
          <cell r="F35">
            <v>0</v>
          </cell>
          <cell r="G35">
            <v>182</v>
          </cell>
          <cell r="H35">
            <v>939</v>
          </cell>
          <cell r="I35">
            <v>291</v>
          </cell>
          <cell r="J35">
            <v>1735</v>
          </cell>
          <cell r="K35">
            <v>150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125</v>
          </cell>
          <cell r="S35">
            <v>123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3545</v>
          </cell>
        </row>
        <row r="36">
          <cell r="F36">
            <v>0</v>
          </cell>
          <cell r="G36">
            <v>10972</v>
          </cell>
          <cell r="H36">
            <v>3764</v>
          </cell>
          <cell r="I36">
            <v>1065</v>
          </cell>
          <cell r="J36">
            <v>1390</v>
          </cell>
          <cell r="K36">
            <v>6852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2934</v>
          </cell>
          <cell r="S36">
            <v>1218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</v>
          </cell>
          <cell r="Y36">
            <v>28196</v>
          </cell>
        </row>
        <row r="37">
          <cell r="F37">
            <v>0</v>
          </cell>
          <cell r="G37">
            <v>201</v>
          </cell>
          <cell r="H37">
            <v>1739</v>
          </cell>
          <cell r="I37">
            <v>2</v>
          </cell>
          <cell r="J37">
            <v>0</v>
          </cell>
          <cell r="K37">
            <v>246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5</v>
          </cell>
          <cell r="R37">
            <v>508</v>
          </cell>
          <cell r="S37">
            <v>98</v>
          </cell>
          <cell r="T37">
            <v>0</v>
          </cell>
          <cell r="U37">
            <v>636</v>
          </cell>
          <cell r="V37">
            <v>0</v>
          </cell>
          <cell r="W37">
            <v>0</v>
          </cell>
          <cell r="X37">
            <v>0</v>
          </cell>
          <cell r="Y37">
            <v>3435</v>
          </cell>
        </row>
        <row r="38">
          <cell r="F38">
            <v>0</v>
          </cell>
          <cell r="G38">
            <v>1</v>
          </cell>
          <cell r="H38">
            <v>166</v>
          </cell>
          <cell r="I38">
            <v>45</v>
          </cell>
          <cell r="J38">
            <v>70</v>
          </cell>
          <cell r="K38">
            <v>12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228</v>
          </cell>
          <cell r="S38">
            <v>36</v>
          </cell>
          <cell r="T38">
            <v>0</v>
          </cell>
          <cell r="U38">
            <v>18</v>
          </cell>
          <cell r="V38">
            <v>0</v>
          </cell>
          <cell r="W38">
            <v>0</v>
          </cell>
          <cell r="X38">
            <v>0</v>
          </cell>
          <cell r="Y38">
            <v>576</v>
          </cell>
        </row>
        <row r="39">
          <cell r="F39">
            <v>0</v>
          </cell>
          <cell r="G39">
            <v>19</v>
          </cell>
          <cell r="H39">
            <v>9</v>
          </cell>
          <cell r="I39">
            <v>4</v>
          </cell>
          <cell r="J39">
            <v>0</v>
          </cell>
          <cell r="K39">
            <v>47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77</v>
          </cell>
          <cell r="S39">
            <v>0</v>
          </cell>
          <cell r="T39">
            <v>0</v>
          </cell>
          <cell r="U39">
            <v>8</v>
          </cell>
          <cell r="V39">
            <v>0</v>
          </cell>
          <cell r="W39">
            <v>0</v>
          </cell>
          <cell r="X39">
            <v>0</v>
          </cell>
          <cell r="Y39">
            <v>164</v>
          </cell>
        </row>
        <row r="40">
          <cell r="F40">
            <v>50</v>
          </cell>
          <cell r="G40">
            <v>1612</v>
          </cell>
          <cell r="H40">
            <v>1129</v>
          </cell>
          <cell r="I40">
            <v>0</v>
          </cell>
          <cell r="J40">
            <v>0</v>
          </cell>
          <cell r="K40">
            <v>325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2363</v>
          </cell>
          <cell r="S40">
            <v>210</v>
          </cell>
          <cell r="T40">
            <v>0</v>
          </cell>
          <cell r="U40">
            <v>3528</v>
          </cell>
          <cell r="V40">
            <v>0</v>
          </cell>
          <cell r="W40">
            <v>0</v>
          </cell>
          <cell r="X40">
            <v>417</v>
          </cell>
          <cell r="Y40">
            <v>9634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146350</v>
          </cell>
          <cell r="H44">
            <v>0</v>
          </cell>
          <cell r="I44">
            <v>0</v>
          </cell>
          <cell r="J44">
            <v>0</v>
          </cell>
          <cell r="K44">
            <v>7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2</v>
          </cell>
          <cell r="S44">
            <v>0</v>
          </cell>
          <cell r="T44">
            <v>0</v>
          </cell>
          <cell r="U44">
            <v>1</v>
          </cell>
          <cell r="V44">
            <v>0</v>
          </cell>
          <cell r="W44">
            <v>0</v>
          </cell>
          <cell r="X44">
            <v>0</v>
          </cell>
          <cell r="Y44">
            <v>146360</v>
          </cell>
        </row>
        <row r="45">
          <cell r="F45">
            <v>0</v>
          </cell>
          <cell r="G45">
            <v>284186</v>
          </cell>
          <cell r="H45">
            <v>0</v>
          </cell>
          <cell r="I45">
            <v>0</v>
          </cell>
          <cell r="J45">
            <v>0</v>
          </cell>
          <cell r="K45">
            <v>4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21</v>
          </cell>
          <cell r="S45">
            <v>0</v>
          </cell>
          <cell r="T45">
            <v>0</v>
          </cell>
          <cell r="U45">
            <v>6358</v>
          </cell>
          <cell r="V45">
            <v>0</v>
          </cell>
          <cell r="W45">
            <v>0</v>
          </cell>
          <cell r="X45">
            <v>0</v>
          </cell>
          <cell r="Y45">
            <v>290569</v>
          </cell>
        </row>
        <row r="46">
          <cell r="F46">
            <v>20</v>
          </cell>
          <cell r="G46">
            <v>314</v>
          </cell>
          <cell r="H46">
            <v>403</v>
          </cell>
          <cell r="I46">
            <v>1</v>
          </cell>
          <cell r="J46">
            <v>12</v>
          </cell>
          <cell r="K46">
            <v>873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199</v>
          </cell>
          <cell r="S46">
            <v>95</v>
          </cell>
          <cell r="T46">
            <v>344</v>
          </cell>
          <cell r="U46">
            <v>87</v>
          </cell>
          <cell r="V46">
            <v>0</v>
          </cell>
          <cell r="W46">
            <v>0</v>
          </cell>
          <cell r="X46">
            <v>0</v>
          </cell>
          <cell r="Y46">
            <v>2348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8064</v>
          </cell>
          <cell r="H57">
            <v>8029</v>
          </cell>
          <cell r="I57">
            <v>37</v>
          </cell>
          <cell r="J57">
            <v>87</v>
          </cell>
          <cell r="K57">
            <v>8178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118</v>
          </cell>
          <cell r="R57">
            <v>4567</v>
          </cell>
          <cell r="S57">
            <v>1725</v>
          </cell>
          <cell r="T57">
            <v>0</v>
          </cell>
          <cell r="U57">
            <v>734</v>
          </cell>
          <cell r="V57">
            <v>0</v>
          </cell>
          <cell r="W57">
            <v>0</v>
          </cell>
          <cell r="X57">
            <v>0</v>
          </cell>
          <cell r="Y57">
            <v>31539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</v>
          </cell>
          <cell r="G67">
            <v>50</v>
          </cell>
          <cell r="H67">
            <v>1820</v>
          </cell>
          <cell r="I67">
            <v>1201</v>
          </cell>
          <cell r="J67">
            <v>1180</v>
          </cell>
          <cell r="K67">
            <v>5009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98</v>
          </cell>
          <cell r="S67">
            <v>447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9814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</v>
          </cell>
          <cell r="G72">
            <v>1094</v>
          </cell>
          <cell r="H72">
            <v>1233</v>
          </cell>
          <cell r="I72">
            <v>26</v>
          </cell>
          <cell r="J72">
            <v>99</v>
          </cell>
          <cell r="K72">
            <v>4776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861</v>
          </cell>
          <cell r="S72">
            <v>89</v>
          </cell>
          <cell r="T72">
            <v>0</v>
          </cell>
          <cell r="U72">
            <v>216</v>
          </cell>
          <cell r="V72">
            <v>0</v>
          </cell>
          <cell r="W72">
            <v>0</v>
          </cell>
          <cell r="X72">
            <v>0</v>
          </cell>
          <cell r="Y72">
            <v>8397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5124</v>
          </cell>
          <cell r="G80">
            <v>255308</v>
          </cell>
          <cell r="H80">
            <v>22245</v>
          </cell>
          <cell r="I80">
            <v>368253</v>
          </cell>
          <cell r="J80">
            <v>12468</v>
          </cell>
          <cell r="K80">
            <v>54458</v>
          </cell>
          <cell r="L80">
            <v>4910</v>
          </cell>
          <cell r="M80">
            <v>133309</v>
          </cell>
          <cell r="N80">
            <v>1018</v>
          </cell>
          <cell r="O80">
            <v>220929</v>
          </cell>
          <cell r="P80">
            <v>13695</v>
          </cell>
          <cell r="Q80">
            <v>140</v>
          </cell>
          <cell r="R80">
            <v>59093</v>
          </cell>
          <cell r="S80">
            <v>47034</v>
          </cell>
          <cell r="T80">
            <v>121781</v>
          </cell>
          <cell r="U80">
            <v>814059</v>
          </cell>
          <cell r="V80">
            <v>6062652</v>
          </cell>
          <cell r="W80">
            <v>5550</v>
          </cell>
          <cell r="X80">
            <v>419</v>
          </cell>
          <cell r="Y80">
            <v>8202445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F2F0-3F8B-4E7E-A26A-2B98EAE6CDB7}">
  <sheetPr>
    <tabColor theme="4"/>
  </sheetPr>
  <dimension ref="B1:F50"/>
  <sheetViews>
    <sheetView tabSelected="1" workbookViewId="0"/>
  </sheetViews>
  <sheetFormatPr defaultColWidth="9" defaultRowHeight="11"/>
  <cols>
    <col min="1" max="1" width="9" style="947"/>
    <col min="2" max="2" width="3.453125" style="947" customWidth="1"/>
    <col min="3" max="3" width="15.6328125" style="947" customWidth="1"/>
    <col min="4" max="4" width="17.36328125" style="947" customWidth="1"/>
    <col min="5" max="16384" width="9" style="947"/>
  </cols>
  <sheetData>
    <row r="1" spans="2:6" ht="21" thickBot="1">
      <c r="B1" s="1276" t="s">
        <v>981</v>
      </c>
    </row>
    <row r="2" spans="2:6" ht="13" thickBot="1">
      <c r="B2" s="948" t="s">
        <v>850</v>
      </c>
      <c r="C2" s="949" t="s">
        <v>389</v>
      </c>
      <c r="D2" s="950" t="s">
        <v>963</v>
      </c>
      <c r="F2" s="599"/>
    </row>
    <row r="3" spans="2:6">
      <c r="B3" s="951">
        <v>1</v>
      </c>
      <c r="C3" s="952" t="s">
        <v>225</v>
      </c>
      <c r="D3" s="953">
        <v>4112783.4</v>
      </c>
    </row>
    <row r="4" spans="2:6">
      <c r="B4" s="954">
        <v>2</v>
      </c>
      <c r="C4" s="955" t="s">
        <v>233</v>
      </c>
      <c r="D4" s="953">
        <v>517180.48</v>
      </c>
    </row>
    <row r="5" spans="2:6">
      <c r="B5" s="954">
        <v>3</v>
      </c>
      <c r="C5" s="955" t="s">
        <v>234</v>
      </c>
      <c r="D5" s="953">
        <v>467966.35999999993</v>
      </c>
    </row>
    <row r="6" spans="2:6">
      <c r="B6" s="954">
        <v>4</v>
      </c>
      <c r="C6" s="955" t="s">
        <v>235</v>
      </c>
      <c r="D6" s="953">
        <v>1602876.3800000001</v>
      </c>
    </row>
    <row r="7" spans="2:6">
      <c r="B7" s="954">
        <v>5</v>
      </c>
      <c r="C7" s="955" t="s">
        <v>236</v>
      </c>
      <c r="D7" s="953">
        <v>372558.1</v>
      </c>
    </row>
    <row r="8" spans="2:6">
      <c r="B8" s="954">
        <v>6</v>
      </c>
      <c r="C8" s="955" t="s">
        <v>237</v>
      </c>
      <c r="D8" s="953">
        <v>603839.10000000009</v>
      </c>
    </row>
    <row r="9" spans="2:6">
      <c r="B9" s="954">
        <v>7</v>
      </c>
      <c r="C9" s="955" t="s">
        <v>238</v>
      </c>
      <c r="D9" s="953">
        <v>865812.83000000019</v>
      </c>
    </row>
    <row r="10" spans="2:6">
      <c r="B10" s="954">
        <v>8</v>
      </c>
      <c r="C10" s="955" t="s">
        <v>239</v>
      </c>
      <c r="D10" s="953">
        <v>1786662.5</v>
      </c>
    </row>
    <row r="11" spans="2:6">
      <c r="B11" s="954">
        <v>9</v>
      </c>
      <c r="C11" s="955" t="s">
        <v>240</v>
      </c>
      <c r="D11" s="953">
        <v>946278.04</v>
      </c>
    </row>
    <row r="12" spans="2:6">
      <c r="B12" s="954">
        <v>10</v>
      </c>
      <c r="C12" s="955" t="s">
        <v>241</v>
      </c>
      <c r="D12" s="953">
        <v>1041466.2</v>
      </c>
    </row>
    <row r="13" spans="2:6">
      <c r="B13" s="954">
        <v>11</v>
      </c>
      <c r="C13" s="955" t="s">
        <v>242</v>
      </c>
      <c r="D13" s="953">
        <v>4533443.9000000004</v>
      </c>
    </row>
    <row r="14" spans="2:6">
      <c r="B14" s="954">
        <v>12</v>
      </c>
      <c r="C14" s="955" t="s">
        <v>243</v>
      </c>
      <c r="D14" s="953">
        <v>3506009.0999999996</v>
      </c>
    </row>
    <row r="15" spans="2:6">
      <c r="B15" s="954">
        <v>13</v>
      </c>
      <c r="C15" s="955" t="s">
        <v>244</v>
      </c>
      <c r="D15" s="953">
        <v>11869224</v>
      </c>
    </row>
    <row r="16" spans="2:6">
      <c r="B16" s="954">
        <v>14</v>
      </c>
      <c r="C16" s="955" t="s">
        <v>245</v>
      </c>
      <c r="D16" s="953">
        <v>5217317.8</v>
      </c>
    </row>
    <row r="17" spans="2:4">
      <c r="B17" s="954">
        <v>15</v>
      </c>
      <c r="C17" s="955" t="s">
        <v>246</v>
      </c>
      <c r="D17" s="953">
        <v>1286188.3500000003</v>
      </c>
    </row>
    <row r="18" spans="2:4">
      <c r="B18" s="954">
        <v>16</v>
      </c>
      <c r="C18" s="955" t="s">
        <v>247</v>
      </c>
      <c r="D18" s="953">
        <v>691225.8</v>
      </c>
    </row>
    <row r="19" spans="2:4">
      <c r="B19" s="954">
        <v>17</v>
      </c>
      <c r="C19" s="955" t="s">
        <v>248</v>
      </c>
      <c r="D19" s="953">
        <v>809066.29999999993</v>
      </c>
    </row>
    <row r="20" spans="2:4">
      <c r="B20" s="954">
        <v>18</v>
      </c>
      <c r="C20" s="955" t="s">
        <v>249</v>
      </c>
      <c r="D20" s="953">
        <v>678660.9</v>
      </c>
    </row>
    <row r="21" spans="2:4">
      <c r="B21" s="954">
        <v>19</v>
      </c>
      <c r="C21" s="955" t="s">
        <v>250</v>
      </c>
      <c r="D21" s="953">
        <v>442844.19999999995</v>
      </c>
    </row>
    <row r="22" spans="2:4">
      <c r="B22" s="954">
        <v>20</v>
      </c>
      <c r="C22" s="955" t="s">
        <v>251</v>
      </c>
      <c r="D22" s="953">
        <v>1338428.5219999999</v>
      </c>
    </row>
    <row r="23" spans="2:4">
      <c r="B23" s="954">
        <v>21</v>
      </c>
      <c r="C23" s="955" t="s">
        <v>252</v>
      </c>
      <c r="D23" s="953">
        <v>1178988.531</v>
      </c>
    </row>
    <row r="24" spans="2:4">
      <c r="B24" s="954">
        <v>22</v>
      </c>
      <c r="C24" s="955" t="s">
        <v>253</v>
      </c>
      <c r="D24" s="953">
        <v>1896717.7</v>
      </c>
    </row>
    <row r="25" spans="2:4">
      <c r="B25" s="954">
        <v>23</v>
      </c>
      <c r="C25" s="955" t="s">
        <v>254</v>
      </c>
      <c r="D25" s="953">
        <v>6175380.6000000006</v>
      </c>
    </row>
    <row r="26" spans="2:4">
      <c r="B26" s="954">
        <v>24</v>
      </c>
      <c r="C26" s="955" t="s">
        <v>255</v>
      </c>
      <c r="D26" s="953">
        <v>658442.59000000008</v>
      </c>
    </row>
    <row r="27" spans="2:4">
      <c r="B27" s="954">
        <v>25</v>
      </c>
      <c r="C27" s="955" t="s">
        <v>256</v>
      </c>
      <c r="D27" s="953">
        <v>1186641.7</v>
      </c>
    </row>
    <row r="28" spans="2:4">
      <c r="B28" s="954">
        <v>26</v>
      </c>
      <c r="C28" s="955" t="s">
        <v>257</v>
      </c>
      <c r="D28" s="953">
        <v>1894740.6</v>
      </c>
    </row>
    <row r="29" spans="2:4">
      <c r="B29" s="954">
        <v>27</v>
      </c>
      <c r="C29" s="955" t="s">
        <v>258</v>
      </c>
      <c r="D29" s="953">
        <v>5817833.2000000002</v>
      </c>
    </row>
    <row r="30" spans="2:4">
      <c r="B30" s="954">
        <v>28</v>
      </c>
      <c r="C30" s="955" t="s">
        <v>259</v>
      </c>
      <c r="D30" s="953">
        <v>3367613.4566027955</v>
      </c>
    </row>
    <row r="31" spans="2:4">
      <c r="B31" s="954">
        <v>29</v>
      </c>
      <c r="C31" s="955" t="s">
        <v>260</v>
      </c>
      <c r="D31" s="953">
        <v>692889.1</v>
      </c>
    </row>
    <row r="32" spans="2:4">
      <c r="B32" s="954">
        <v>30</v>
      </c>
      <c r="C32" s="955" t="s">
        <v>261</v>
      </c>
      <c r="D32" s="953">
        <v>169471.54</v>
      </c>
    </row>
    <row r="33" spans="2:4">
      <c r="B33" s="954">
        <v>31</v>
      </c>
      <c r="C33" s="955" t="s">
        <v>262</v>
      </c>
      <c r="D33" s="953">
        <v>487339.49999999994</v>
      </c>
    </row>
    <row r="34" spans="2:4">
      <c r="B34" s="954">
        <v>32</v>
      </c>
      <c r="C34" s="955" t="s">
        <v>263</v>
      </c>
      <c r="D34" s="953">
        <v>193620.4</v>
      </c>
    </row>
    <row r="35" spans="2:4">
      <c r="B35" s="954">
        <v>33</v>
      </c>
      <c r="C35" s="955" t="s">
        <v>264</v>
      </c>
      <c r="D35" s="953">
        <v>566530.22</v>
      </c>
    </row>
    <row r="36" spans="2:4">
      <c r="B36" s="954">
        <v>34</v>
      </c>
      <c r="C36" s="955" t="s">
        <v>265</v>
      </c>
      <c r="D36" s="953">
        <v>1754459.6574592073</v>
      </c>
    </row>
    <row r="37" spans="2:4">
      <c r="B37" s="954">
        <v>35</v>
      </c>
      <c r="C37" s="955" t="s">
        <v>266</v>
      </c>
      <c r="D37" s="953">
        <v>846133.1</v>
      </c>
    </row>
    <row r="38" spans="2:4">
      <c r="B38" s="954">
        <v>36</v>
      </c>
      <c r="C38" s="955" t="s">
        <v>267</v>
      </c>
      <c r="D38" s="953">
        <v>89211</v>
      </c>
    </row>
    <row r="39" spans="2:4">
      <c r="B39" s="954">
        <v>37</v>
      </c>
      <c r="C39" s="955" t="s">
        <v>268</v>
      </c>
      <c r="D39" s="953">
        <v>315169.8</v>
      </c>
    </row>
    <row r="40" spans="2:4">
      <c r="B40" s="954">
        <v>38</v>
      </c>
      <c r="C40" s="955" t="s">
        <v>269</v>
      </c>
      <c r="D40" s="953">
        <v>600651.52000000002</v>
      </c>
    </row>
    <row r="41" spans="2:4">
      <c r="B41" s="954">
        <v>39</v>
      </c>
      <c r="C41" s="955" t="s">
        <v>270</v>
      </c>
      <c r="D41" s="953">
        <v>129326.04999999999</v>
      </c>
    </row>
    <row r="42" spans="2:4">
      <c r="B42" s="954">
        <v>40</v>
      </c>
      <c r="C42" s="955" t="s">
        <v>271</v>
      </c>
      <c r="D42" s="953">
        <v>2695575.5399999996</v>
      </c>
    </row>
    <row r="43" spans="2:4">
      <c r="B43" s="954">
        <v>41</v>
      </c>
      <c r="C43" s="955" t="s">
        <v>272</v>
      </c>
      <c r="D43" s="953">
        <v>273323.18000000005</v>
      </c>
    </row>
    <row r="44" spans="2:4">
      <c r="B44" s="954">
        <v>42</v>
      </c>
      <c r="C44" s="955" t="s">
        <v>273</v>
      </c>
      <c r="D44" s="953">
        <v>625193.89999999991</v>
      </c>
    </row>
    <row r="45" spans="2:4">
      <c r="B45" s="954">
        <v>43</v>
      </c>
      <c r="C45" s="955" t="s">
        <v>274</v>
      </c>
      <c r="D45" s="953">
        <v>764962.00000000012</v>
      </c>
    </row>
    <row r="46" spans="2:4">
      <c r="B46" s="954">
        <v>44</v>
      </c>
      <c r="C46" s="955" t="s">
        <v>275</v>
      </c>
      <c r="D46" s="953">
        <v>475651.39999999997</v>
      </c>
    </row>
    <row r="47" spans="2:4">
      <c r="B47" s="954">
        <v>45</v>
      </c>
      <c r="C47" s="955" t="s">
        <v>276</v>
      </c>
      <c r="D47" s="953">
        <v>404624.7</v>
      </c>
    </row>
    <row r="48" spans="2:4">
      <c r="B48" s="954">
        <v>46</v>
      </c>
      <c r="C48" s="955" t="s">
        <v>277</v>
      </c>
      <c r="D48" s="953">
        <v>578546.23</v>
      </c>
    </row>
    <row r="49" spans="2:4" ht="11.5" thickBot="1">
      <c r="B49" s="956">
        <v>47</v>
      </c>
      <c r="C49" s="957" t="s">
        <v>278</v>
      </c>
      <c r="D49" s="953">
        <v>899515.1</v>
      </c>
    </row>
    <row r="50" spans="2:4" ht="11.5" thickBot="1">
      <c r="B50" s="1291" t="s">
        <v>199</v>
      </c>
      <c r="C50" s="1292"/>
      <c r="D50" s="958">
        <v>77428384.577061996</v>
      </c>
    </row>
  </sheetData>
  <mergeCells count="1">
    <mergeCell ref="B50:C50"/>
  </mergeCells>
  <phoneticPr fontId="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4"/>
    <pageSetUpPr fitToPage="1"/>
  </sheetPr>
  <dimension ref="A1:CW234"/>
  <sheetViews>
    <sheetView showGridLines="0" showZeros="0" zoomScaleNormal="100" zoomScaleSheetLayoutView="85" workbookViewId="0">
      <selection activeCell="K87" sqref="K87"/>
    </sheetView>
  </sheetViews>
  <sheetFormatPr defaultColWidth="8.90625" defaultRowHeight="13"/>
  <cols>
    <col min="1" max="1" width="14.26953125" style="770" customWidth="1"/>
    <col min="2" max="2" width="2.453125" style="69" customWidth="1"/>
    <col min="3" max="3" width="32.90625" style="68" customWidth="1"/>
    <col min="4" max="7" width="12.08984375" style="68" customWidth="1"/>
    <col min="8" max="8" width="11.08984375" style="72" customWidth="1"/>
    <col min="9" max="9" width="9.26953125" style="68" customWidth="1"/>
    <col min="10" max="10" width="13.7265625" style="68" customWidth="1"/>
    <col min="11" max="11" width="10.6328125" style="68" customWidth="1"/>
    <col min="12" max="12" width="20.7265625" style="68" customWidth="1"/>
    <col min="13" max="13" width="10.6328125" style="68" customWidth="1"/>
    <col min="14" max="14" width="19.7265625" style="68" customWidth="1"/>
    <col min="15" max="15" width="12.7265625" style="68" bestFit="1" customWidth="1"/>
    <col min="16" max="17" width="10.6328125" style="68" customWidth="1"/>
    <col min="18" max="18" width="8" style="68" customWidth="1"/>
    <col min="19" max="100" width="10.6328125" style="68" customWidth="1"/>
    <col min="101" max="123" width="10.6328125" style="69" customWidth="1"/>
    <col min="124" max="16384" width="8.90625" style="69"/>
  </cols>
  <sheetData>
    <row r="1" spans="1:101" s="32" customFormat="1" ht="21">
      <c r="A1" s="765"/>
      <c r="B1" s="1278" t="s">
        <v>964</v>
      </c>
      <c r="C1" s="1277"/>
      <c r="D1" s="1277"/>
      <c r="E1" s="1277"/>
      <c r="F1" s="1277"/>
      <c r="G1" s="1277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T1" s="31"/>
      <c r="U1" s="31"/>
      <c r="V1" s="31"/>
      <c r="W1" s="31"/>
      <c r="X1" s="31"/>
      <c r="Y1" s="31"/>
      <c r="Z1" s="31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4"/>
    </row>
    <row r="2" spans="1:101" s="32" customFormat="1" ht="12" customHeight="1" thickBot="1">
      <c r="A2" s="766"/>
      <c r="B2" s="36"/>
      <c r="C2" s="37"/>
      <c r="D2" s="37"/>
      <c r="E2" s="37"/>
      <c r="F2" s="38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</row>
    <row r="3" spans="1:101" s="32" customFormat="1" ht="12" customHeight="1">
      <c r="A3" s="766"/>
      <c r="B3" s="1293" t="s">
        <v>120</v>
      </c>
      <c r="C3" s="1294"/>
      <c r="D3" s="1298" t="s">
        <v>966</v>
      </c>
      <c r="E3" s="1297"/>
      <c r="F3" s="1297" t="s">
        <v>965</v>
      </c>
      <c r="G3" s="1297"/>
      <c r="H3" s="31"/>
      <c r="I3" s="31"/>
      <c r="J3" s="31"/>
      <c r="K3" s="31"/>
      <c r="L3" s="31"/>
      <c r="M3" s="31"/>
      <c r="N3" s="31"/>
      <c r="O3" s="31"/>
      <c r="P3" s="33"/>
      <c r="Q3" s="33"/>
      <c r="R3" s="33"/>
      <c r="S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</row>
    <row r="4" spans="1:101" s="42" customFormat="1" ht="12.5" thickBot="1">
      <c r="A4" s="767"/>
      <c r="B4" s="1295"/>
      <c r="C4" s="1296"/>
      <c r="D4" s="785" t="s">
        <v>121</v>
      </c>
      <c r="E4" s="786" t="s">
        <v>122</v>
      </c>
      <c r="F4" s="786" t="s">
        <v>121</v>
      </c>
      <c r="G4" s="787" t="s">
        <v>122</v>
      </c>
      <c r="H4" s="1433"/>
      <c r="I4" s="1433"/>
      <c r="J4" s="1433"/>
      <c r="K4" s="40"/>
      <c r="L4" s="40"/>
      <c r="M4" s="40"/>
      <c r="N4" s="40"/>
      <c r="O4" s="41"/>
      <c r="P4" s="40"/>
      <c r="Q4" s="40"/>
      <c r="R4" s="40"/>
      <c r="S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T4" s="40"/>
      <c r="CU4" s="40"/>
    </row>
    <row r="5" spans="1:101" s="47" customFormat="1" ht="12.75" customHeight="1">
      <c r="A5" s="768"/>
      <c r="B5" s="44" t="s">
        <v>123</v>
      </c>
      <c r="C5" s="45"/>
      <c r="D5" s="972">
        <f>表Ⅲ・5!Y5</f>
        <v>81619.318546445022</v>
      </c>
      <c r="E5" s="960">
        <f t="shared" ref="E5:E36" si="0">D5/D$87*100</f>
        <v>21.819335123839046</v>
      </c>
      <c r="F5" s="961">
        <v>81693.239636805083</v>
      </c>
      <c r="G5" s="968">
        <v>21.73173600305989</v>
      </c>
      <c r="H5" s="1434"/>
      <c r="I5" s="1435"/>
      <c r="J5" s="1436"/>
      <c r="K5" s="46"/>
      <c r="L5" s="46"/>
      <c r="M5" s="46"/>
      <c r="N5" s="46"/>
      <c r="O5" s="46"/>
      <c r="P5" s="46"/>
      <c r="Q5" s="46"/>
      <c r="R5" s="46"/>
      <c r="S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</row>
    <row r="6" spans="1:101" s="50" customFormat="1" ht="15.75" hidden="1" customHeight="1">
      <c r="A6" s="768"/>
      <c r="B6" s="44"/>
      <c r="C6" s="48" t="s">
        <v>6</v>
      </c>
      <c r="D6" s="972">
        <f>表Ⅲ・5!Y6</f>
        <v>21.171117324064681</v>
      </c>
      <c r="E6" s="962">
        <f t="shared" si="0"/>
        <v>5.6596858693082272E-3</v>
      </c>
      <c r="F6" s="963">
        <v>21.798321950345791</v>
      </c>
      <c r="G6" s="969">
        <v>5.798709661174929E-3</v>
      </c>
      <c r="H6" s="1434"/>
      <c r="I6" s="1435"/>
      <c r="J6" s="1436"/>
      <c r="K6" s="46"/>
      <c r="L6" s="46"/>
      <c r="M6" s="46"/>
      <c r="N6" s="46"/>
      <c r="O6" s="46"/>
      <c r="P6" s="49"/>
      <c r="Q6" s="49"/>
      <c r="R6" s="49"/>
      <c r="S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</row>
    <row r="7" spans="1:101" s="47" customFormat="1" ht="17.25" hidden="1" customHeight="1">
      <c r="A7" s="768"/>
      <c r="B7" s="44"/>
      <c r="C7" s="48" t="s">
        <v>9</v>
      </c>
      <c r="D7" s="972">
        <f>表Ⅲ・5!Y7</f>
        <v>81383.493484345003</v>
      </c>
      <c r="E7" s="962">
        <f t="shared" si="0"/>
        <v>21.756291886622691</v>
      </c>
      <c r="F7" s="963">
        <v>81464.547909908026</v>
      </c>
      <c r="G7" s="969">
        <v>21.670900268584113</v>
      </c>
      <c r="H7" s="1434"/>
      <c r="I7" s="1435"/>
      <c r="J7" s="1436"/>
      <c r="K7" s="52"/>
      <c r="L7" s="52"/>
      <c r="M7" s="52"/>
      <c r="N7" s="52"/>
      <c r="O7" s="52"/>
      <c r="P7" s="52"/>
      <c r="Q7" s="52"/>
      <c r="R7" s="52"/>
      <c r="S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</row>
    <row r="8" spans="1:101" s="47" customFormat="1" ht="15" hidden="1" customHeight="1">
      <c r="A8" s="768"/>
      <c r="B8" s="44"/>
      <c r="C8" s="48" t="s">
        <v>124</v>
      </c>
      <c r="D8" s="972">
        <f>表Ⅲ・5!Y8</f>
        <v>17.523545123115408</v>
      </c>
      <c r="E8" s="962">
        <f t="shared" si="0"/>
        <v>4.6845784847051259E-3</v>
      </c>
      <c r="F8" s="963">
        <v>15.003759593933594</v>
      </c>
      <c r="G8" s="969">
        <v>3.9912451017775994E-3</v>
      </c>
      <c r="H8" s="1434"/>
      <c r="I8" s="1435"/>
      <c r="J8" s="1436"/>
      <c r="K8" s="52"/>
      <c r="L8" s="52"/>
      <c r="M8" s="52"/>
      <c r="N8" s="52"/>
      <c r="O8" s="52"/>
      <c r="P8" s="52"/>
      <c r="Q8" s="52"/>
      <c r="R8" s="52"/>
      <c r="S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</row>
    <row r="9" spans="1:101" s="55" customFormat="1" ht="17.25" hidden="1" customHeight="1">
      <c r="A9" s="768"/>
      <c r="B9" s="54"/>
      <c r="C9" s="48" t="s">
        <v>125</v>
      </c>
      <c r="D9" s="972">
        <f>表Ⅲ・5!Y9</f>
        <v>0</v>
      </c>
      <c r="E9" s="962">
        <f t="shared" si="0"/>
        <v>0</v>
      </c>
      <c r="F9" s="963">
        <v>0</v>
      </c>
      <c r="G9" s="969">
        <v>0</v>
      </c>
      <c r="H9" s="1434"/>
      <c r="I9" s="1435"/>
      <c r="J9" s="1436"/>
      <c r="K9" s="52"/>
      <c r="L9" s="52"/>
      <c r="M9" s="52"/>
      <c r="N9" s="52"/>
      <c r="O9" s="52"/>
      <c r="P9" s="52"/>
      <c r="Q9" s="52"/>
      <c r="R9" s="52"/>
      <c r="S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</row>
    <row r="10" spans="1:101" s="57" customFormat="1" ht="12.75" customHeight="1">
      <c r="A10" s="768"/>
      <c r="B10" s="56" t="s">
        <v>126</v>
      </c>
      <c r="C10" s="48"/>
      <c r="D10" s="972">
        <f>表Ⅲ・5!Y10</f>
        <v>6.8324535407873199</v>
      </c>
      <c r="E10" s="962">
        <f t="shared" si="0"/>
        <v>1.826523379261814E-3</v>
      </c>
      <c r="F10" s="963">
        <v>6.4095072874494843</v>
      </c>
      <c r="G10" s="969">
        <v>1.7050336221185527E-3</v>
      </c>
      <c r="H10" s="1434"/>
      <c r="I10" s="1435"/>
      <c r="J10" s="1436"/>
      <c r="K10" s="52"/>
      <c r="L10" s="52"/>
      <c r="M10" s="52"/>
      <c r="N10" s="52"/>
      <c r="O10" s="52"/>
      <c r="P10" s="52"/>
      <c r="Q10" s="52"/>
      <c r="R10" s="52"/>
      <c r="S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</row>
    <row r="11" spans="1:101" s="58" customFormat="1" ht="18.75" hidden="1" customHeight="1">
      <c r="A11" s="768"/>
      <c r="B11" s="44"/>
      <c r="C11" s="48" t="s">
        <v>126</v>
      </c>
      <c r="D11" s="972">
        <f>表Ⅲ・5!Y11</f>
        <v>1.1937816678454738</v>
      </c>
      <c r="E11" s="962">
        <f t="shared" si="0"/>
        <v>3.1913427775795146E-4</v>
      </c>
      <c r="F11" s="963">
        <v>0.88671992554021228</v>
      </c>
      <c r="G11" s="969">
        <v>2.3588198259934302E-4</v>
      </c>
      <c r="H11" s="1434"/>
      <c r="I11" s="1435"/>
      <c r="J11" s="1436"/>
      <c r="K11" s="52"/>
      <c r="L11" s="52"/>
      <c r="M11" s="52"/>
      <c r="N11" s="52"/>
      <c r="O11" s="52"/>
      <c r="P11" s="52"/>
      <c r="Q11" s="52"/>
      <c r="R11" s="52"/>
      <c r="S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</row>
    <row r="12" spans="1:101" s="58" customFormat="1" ht="15.75" hidden="1" customHeight="1">
      <c r="A12" s="768"/>
      <c r="B12" s="54"/>
      <c r="C12" s="48" t="s">
        <v>127</v>
      </c>
      <c r="D12" s="972">
        <f>表Ⅲ・5!Y12</f>
        <v>0.28468480288087616</v>
      </c>
      <c r="E12" s="962">
        <f t="shared" si="0"/>
        <v>7.610493727887718E-5</v>
      </c>
      <c r="F12" s="963">
        <v>0.16582724544904334</v>
      </c>
      <c r="G12" s="969">
        <v>4.4112755672742975E-5</v>
      </c>
      <c r="H12" s="1434"/>
      <c r="I12" s="1435"/>
      <c r="J12" s="1436"/>
      <c r="K12" s="52"/>
      <c r="L12" s="52"/>
      <c r="M12" s="52"/>
      <c r="N12" s="52"/>
      <c r="O12" s="52"/>
      <c r="P12" s="52"/>
      <c r="Q12" s="52"/>
      <c r="R12" s="52"/>
      <c r="S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</row>
    <row r="13" spans="1:101" s="58" customFormat="1" ht="12.75" customHeight="1">
      <c r="A13" s="768"/>
      <c r="B13" s="59" t="s">
        <v>936</v>
      </c>
      <c r="C13" s="48"/>
      <c r="D13" s="972">
        <f>表Ⅲ・5!Y13</f>
        <v>8931.4064665995775</v>
      </c>
      <c r="E13" s="962">
        <f t="shared" si="0"/>
        <v>2.3876375629265447</v>
      </c>
      <c r="F13" s="963">
        <v>7847.8547171048667</v>
      </c>
      <c r="G13" s="969">
        <v>2.0876575303013789</v>
      </c>
      <c r="H13" s="1434"/>
      <c r="I13" s="1437"/>
      <c r="J13" s="1438"/>
      <c r="K13" s="52"/>
      <c r="L13" s="52"/>
      <c r="M13" s="52"/>
      <c r="N13" s="52"/>
      <c r="O13" s="52"/>
      <c r="P13" s="52"/>
      <c r="Q13" s="52"/>
      <c r="R13" s="52"/>
      <c r="S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</row>
    <row r="14" spans="1:101" s="58" customFormat="1" ht="12.75" customHeight="1">
      <c r="A14" s="768"/>
      <c r="B14" s="59" t="s">
        <v>14</v>
      </c>
      <c r="C14" s="48"/>
      <c r="D14" s="972">
        <f>表Ⅲ・5!Y14</f>
        <v>80234.889593923246</v>
      </c>
      <c r="E14" s="962">
        <f t="shared" si="0"/>
        <v>21.449235007736888</v>
      </c>
      <c r="F14" s="963">
        <v>80936.749057734778</v>
      </c>
      <c r="G14" s="969">
        <v>21.530497153600049</v>
      </c>
      <c r="H14" s="1434"/>
      <c r="I14" s="1435"/>
      <c r="J14" s="1436"/>
      <c r="K14" s="52"/>
      <c r="L14" s="52"/>
      <c r="M14" s="52"/>
      <c r="N14" s="52"/>
      <c r="O14" s="52"/>
      <c r="P14" s="52"/>
      <c r="Q14" s="52"/>
      <c r="R14" s="52"/>
      <c r="S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</row>
    <row r="15" spans="1:101" s="58" customFormat="1" ht="12.75" customHeight="1">
      <c r="A15" s="768"/>
      <c r="B15" s="56" t="s">
        <v>863</v>
      </c>
      <c r="C15" s="48"/>
      <c r="D15" s="972">
        <f>表Ⅲ・5!Y15</f>
        <v>98054.962840235603</v>
      </c>
      <c r="E15" s="962">
        <f t="shared" si="0"/>
        <v>26.213084510736483</v>
      </c>
      <c r="F15" s="963">
        <v>98243.645913893604</v>
      </c>
      <c r="G15" s="969">
        <v>26.134414383255162</v>
      </c>
      <c r="H15" s="1434"/>
      <c r="I15" s="1435"/>
      <c r="J15" s="1436"/>
      <c r="K15" s="52"/>
      <c r="L15" s="52"/>
      <c r="M15" s="52"/>
      <c r="N15" s="52"/>
      <c r="O15" s="52"/>
      <c r="P15" s="52"/>
      <c r="Q15" s="52"/>
      <c r="R15" s="52"/>
      <c r="S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</row>
    <row r="16" spans="1:101" s="58" customFormat="1" ht="12.75" customHeight="1">
      <c r="A16" s="768"/>
      <c r="B16" s="44"/>
      <c r="C16" s="48" t="s">
        <v>129</v>
      </c>
      <c r="D16" s="972">
        <f>表Ⅲ・5!Y16</f>
        <v>8639.6872586845111</v>
      </c>
      <c r="E16" s="962">
        <f t="shared" si="0"/>
        <v>2.3096521144700293</v>
      </c>
      <c r="F16" s="963">
        <v>8708.8461128025028</v>
      </c>
      <c r="G16" s="969">
        <v>2.316695303749861</v>
      </c>
      <c r="H16" s="1434"/>
      <c r="I16" s="1435"/>
      <c r="J16" s="1436"/>
      <c r="K16" s="52"/>
      <c r="L16" s="52"/>
      <c r="M16" s="52"/>
      <c r="N16" s="52"/>
      <c r="O16" s="52"/>
      <c r="P16" s="52"/>
      <c r="Q16" s="52"/>
      <c r="R16" s="52"/>
      <c r="S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</row>
    <row r="17" spans="1:101" s="58" customFormat="1" ht="12.75" customHeight="1">
      <c r="A17" s="768"/>
      <c r="B17" s="44"/>
      <c r="C17" s="48" t="s">
        <v>130</v>
      </c>
      <c r="D17" s="972">
        <f>表Ⅲ・5!Y17</f>
        <v>2516.6905898254645</v>
      </c>
      <c r="E17" s="962">
        <f t="shared" si="0"/>
        <v>0.67278821191292226</v>
      </c>
      <c r="F17" s="963">
        <v>2582.8594116433378</v>
      </c>
      <c r="G17" s="969">
        <v>0.68708278820128299</v>
      </c>
      <c r="H17" s="1434"/>
      <c r="I17" s="1435"/>
      <c r="J17" s="1436"/>
      <c r="K17" s="52"/>
      <c r="L17" s="52"/>
      <c r="M17" s="52"/>
      <c r="N17" s="52"/>
      <c r="O17" s="52"/>
      <c r="P17" s="52"/>
      <c r="Q17" s="52"/>
      <c r="R17" s="52"/>
      <c r="S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</row>
    <row r="18" spans="1:101" s="58" customFormat="1" ht="12.75" customHeight="1">
      <c r="A18" s="768"/>
      <c r="B18" s="44"/>
      <c r="C18" s="48" t="s">
        <v>131</v>
      </c>
      <c r="D18" s="972">
        <f>表Ⅲ・5!Y18</f>
        <v>695.3568743769215</v>
      </c>
      <c r="E18" s="962">
        <f t="shared" si="0"/>
        <v>0.18589011698329272</v>
      </c>
      <c r="F18" s="963">
        <v>802.07627645755326</v>
      </c>
      <c r="G18" s="969">
        <v>0.21336538949594916</v>
      </c>
      <c r="H18" s="1434"/>
      <c r="I18" s="1435"/>
      <c r="J18" s="1436"/>
      <c r="K18" s="52"/>
      <c r="L18" s="52"/>
      <c r="M18" s="52"/>
      <c r="N18" s="52"/>
      <c r="O18" s="52"/>
      <c r="P18" s="52"/>
      <c r="Q18" s="52"/>
      <c r="R18" s="52"/>
      <c r="S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</row>
    <row r="19" spans="1:101" s="58" customFormat="1" ht="12.75" customHeight="1">
      <c r="A19" s="768"/>
      <c r="B19" s="44"/>
      <c r="C19" s="48" t="s">
        <v>132</v>
      </c>
      <c r="D19" s="972">
        <f>表Ⅲ・5!Y19</f>
        <v>899.07549037578883</v>
      </c>
      <c r="E19" s="962">
        <f t="shared" si="0"/>
        <v>0.24035032116785177</v>
      </c>
      <c r="F19" s="963">
        <v>885.47085278082079</v>
      </c>
      <c r="G19" s="969">
        <v>0.23554970884479015</v>
      </c>
      <c r="H19" s="1434"/>
      <c r="I19" s="1435"/>
      <c r="J19" s="1436"/>
      <c r="K19" s="52"/>
      <c r="L19" s="52"/>
      <c r="M19" s="52"/>
      <c r="N19" s="52"/>
      <c r="O19" s="52"/>
      <c r="P19" s="52"/>
      <c r="Q19" s="52"/>
      <c r="R19" s="52"/>
      <c r="S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</row>
    <row r="20" spans="1:101" s="58" customFormat="1" ht="12.75" customHeight="1">
      <c r="A20" s="768"/>
      <c r="B20" s="44"/>
      <c r="C20" s="48" t="s">
        <v>133</v>
      </c>
      <c r="D20" s="972">
        <f>表Ⅲ・5!Y20</f>
        <v>177.54296783694173</v>
      </c>
      <c r="E20" s="962">
        <f t="shared" si="0"/>
        <v>4.7462654468387953E-2</v>
      </c>
      <c r="F20" s="963">
        <v>189.85002661651771</v>
      </c>
      <c r="G20" s="969">
        <v>5.0503207816785876E-2</v>
      </c>
      <c r="H20" s="1434"/>
      <c r="I20" s="1435"/>
      <c r="J20" s="1436"/>
      <c r="K20" s="52"/>
      <c r="L20" s="52"/>
      <c r="M20" s="52"/>
      <c r="N20" s="52"/>
      <c r="O20" s="52"/>
      <c r="P20" s="52"/>
      <c r="Q20" s="52"/>
      <c r="R20" s="52"/>
      <c r="S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</row>
    <row r="21" spans="1:101" s="58" customFormat="1" ht="12.75" customHeight="1">
      <c r="A21" s="768"/>
      <c r="B21" s="44"/>
      <c r="C21" s="48" t="s">
        <v>935</v>
      </c>
      <c r="D21" s="972">
        <f>表Ⅲ・5!Y21</f>
        <v>27780.747794467476</v>
      </c>
      <c r="E21" s="962">
        <f t="shared" si="0"/>
        <v>7.4266418406006132</v>
      </c>
      <c r="F21" s="963">
        <v>27744.729811989873</v>
      </c>
      <c r="G21" s="969">
        <v>7.3805512724304743</v>
      </c>
      <c r="H21" s="1434"/>
      <c r="I21" s="1435"/>
      <c r="J21" s="1436"/>
      <c r="K21" s="52"/>
      <c r="L21" s="52"/>
      <c r="M21" s="52"/>
      <c r="N21" s="52"/>
      <c r="O21" s="52"/>
      <c r="P21" s="52"/>
      <c r="Q21" s="52"/>
      <c r="R21" s="52"/>
      <c r="S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</row>
    <row r="22" spans="1:101" s="58" customFormat="1" ht="12.75" customHeight="1">
      <c r="A22" s="768"/>
      <c r="B22" s="44"/>
      <c r="C22" s="48" t="s">
        <v>135</v>
      </c>
      <c r="D22" s="972">
        <f>表Ⅲ・5!Y22</f>
        <v>513.16909522909509</v>
      </c>
      <c r="E22" s="962">
        <f t="shared" si="0"/>
        <v>0.13718576267736543</v>
      </c>
      <c r="F22" s="963">
        <v>498.5390927817599</v>
      </c>
      <c r="G22" s="969">
        <v>0.13261954109917701</v>
      </c>
      <c r="H22" s="1434"/>
      <c r="I22" s="1435"/>
      <c r="J22" s="1436"/>
      <c r="K22" s="52"/>
      <c r="L22" s="52"/>
      <c r="M22" s="52"/>
      <c r="N22" s="52"/>
      <c r="O22" s="52"/>
      <c r="P22" s="52"/>
      <c r="Q22" s="52"/>
      <c r="R22" s="52"/>
      <c r="S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</row>
    <row r="23" spans="1:101" s="58" customFormat="1" ht="12.75" customHeight="1">
      <c r="A23" s="768"/>
      <c r="B23" s="44"/>
      <c r="C23" s="48" t="s">
        <v>136</v>
      </c>
      <c r="D23" s="972">
        <f>表Ⅲ・5!Y23</f>
        <v>9306.0536349348113</v>
      </c>
      <c r="E23" s="962">
        <f t="shared" si="0"/>
        <v>2.4877921864235804</v>
      </c>
      <c r="F23" s="963">
        <v>9481.2894427255906</v>
      </c>
      <c r="G23" s="969">
        <v>2.5221778454857899</v>
      </c>
      <c r="H23" s="1434"/>
      <c r="I23" s="1435"/>
      <c r="J23" s="1436"/>
      <c r="K23" s="52"/>
      <c r="L23" s="52"/>
      <c r="M23" s="52"/>
      <c r="N23" s="52"/>
      <c r="O23" s="52"/>
      <c r="P23" s="52"/>
      <c r="Q23" s="52"/>
      <c r="R23" s="52"/>
      <c r="S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</row>
    <row r="24" spans="1:101" s="58" customFormat="1" ht="12.75" customHeight="1">
      <c r="A24" s="768"/>
      <c r="B24" s="44"/>
      <c r="C24" s="48" t="s">
        <v>137</v>
      </c>
      <c r="D24" s="972">
        <f>表Ⅲ・5!Y24</f>
        <v>1151.2717791830723</v>
      </c>
      <c r="E24" s="962">
        <f t="shared" si="0"/>
        <v>0.30777008698399616</v>
      </c>
      <c r="F24" s="963">
        <v>1137.3458946412227</v>
      </c>
      <c r="G24" s="969">
        <v>0.30255258374368038</v>
      </c>
      <c r="H24" s="1434"/>
      <c r="I24" s="1435"/>
      <c r="J24" s="1436"/>
      <c r="K24" s="52"/>
      <c r="L24" s="52"/>
      <c r="M24" s="52"/>
      <c r="N24" s="52"/>
      <c r="O24" s="52"/>
      <c r="P24" s="52"/>
      <c r="Q24" s="52"/>
      <c r="R24" s="52"/>
      <c r="S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</row>
    <row r="25" spans="1:101" s="58" customFormat="1" ht="12.75" customHeight="1">
      <c r="A25" s="768"/>
      <c r="B25" s="44"/>
      <c r="C25" s="48" t="s">
        <v>138</v>
      </c>
      <c r="D25" s="972">
        <f>表Ⅲ・5!Y25</f>
        <v>1004.2682874451899</v>
      </c>
      <c r="E25" s="962">
        <f t="shared" si="0"/>
        <v>0.26847156663702537</v>
      </c>
      <c r="F25" s="963">
        <v>1100.282850128631</v>
      </c>
      <c r="G25" s="969">
        <v>0.29269320856896364</v>
      </c>
      <c r="H25" s="1434"/>
      <c r="I25" s="1435"/>
      <c r="J25" s="1436"/>
      <c r="K25" s="52"/>
      <c r="L25" s="52"/>
      <c r="M25" s="52"/>
      <c r="N25" s="52"/>
      <c r="O25" s="52"/>
      <c r="P25" s="52"/>
      <c r="Q25" s="52"/>
      <c r="R25" s="52"/>
      <c r="S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</row>
    <row r="26" spans="1:101" s="58" customFormat="1" ht="12.75" customHeight="1">
      <c r="A26" s="768"/>
      <c r="B26" s="44"/>
      <c r="C26" s="48" t="s">
        <v>139</v>
      </c>
      <c r="D26" s="972">
        <f>表Ⅲ・5!Y26</f>
        <v>297.8522138113596</v>
      </c>
      <c r="E26" s="962">
        <f t="shared" si="0"/>
        <v>7.9624988131078683E-2</v>
      </c>
      <c r="F26" s="963">
        <v>326.78182446388485</v>
      </c>
      <c r="G26" s="969">
        <v>8.6929302490875424E-2</v>
      </c>
      <c r="H26" s="1434"/>
      <c r="I26" s="1435"/>
      <c r="J26" s="1436"/>
      <c r="K26" s="52"/>
      <c r="L26" s="52"/>
      <c r="M26" s="52"/>
      <c r="N26" s="52"/>
      <c r="O26" s="52"/>
      <c r="P26" s="52"/>
      <c r="Q26" s="52"/>
      <c r="R26" s="52"/>
      <c r="S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</row>
    <row r="27" spans="1:101" s="58" customFormat="1" ht="12.75" customHeight="1">
      <c r="A27" s="768"/>
      <c r="B27" s="44"/>
      <c r="C27" s="48" t="s">
        <v>140</v>
      </c>
      <c r="D27" s="972">
        <f>表Ⅲ・5!Y27</f>
        <v>17.37404484642046</v>
      </c>
      <c r="E27" s="962">
        <f t="shared" si="0"/>
        <v>4.6446124975294614E-3</v>
      </c>
      <c r="F27" s="963">
        <v>17.383754294257994</v>
      </c>
      <c r="G27" s="969">
        <v>4.6243625634681453E-3</v>
      </c>
      <c r="H27" s="1434"/>
      <c r="I27" s="1435"/>
      <c r="J27" s="1436"/>
      <c r="K27" s="52"/>
      <c r="L27" s="52"/>
      <c r="M27" s="52"/>
      <c r="N27" s="52"/>
      <c r="O27" s="52"/>
      <c r="P27" s="52"/>
      <c r="Q27" s="52"/>
      <c r="R27" s="52"/>
      <c r="S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</row>
    <row r="28" spans="1:101" s="58" customFormat="1" ht="12.75" customHeight="1">
      <c r="A28" s="768"/>
      <c r="B28" s="44"/>
      <c r="C28" s="48" t="s">
        <v>911</v>
      </c>
      <c r="D28" s="972">
        <f>表Ⅲ・5!Y28</f>
        <v>9099.9323804422056</v>
      </c>
      <c r="E28" s="962">
        <f t="shared" si="0"/>
        <v>2.4326896836336185</v>
      </c>
      <c r="F28" s="963">
        <v>9228.3616532055603</v>
      </c>
      <c r="G28" s="969">
        <v>2.4548949225153747</v>
      </c>
      <c r="H28" s="1434"/>
      <c r="I28" s="1435"/>
      <c r="J28" s="1436"/>
      <c r="K28" s="52"/>
      <c r="L28" s="52"/>
      <c r="M28" s="52"/>
      <c r="N28" s="52"/>
      <c r="O28" s="52"/>
      <c r="P28" s="52"/>
      <c r="Q28" s="52"/>
      <c r="R28" s="52"/>
      <c r="S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</row>
    <row r="29" spans="1:101" s="58" customFormat="1" ht="12.75" customHeight="1">
      <c r="A29" s="768"/>
      <c r="B29" s="44"/>
      <c r="C29" s="48" t="s">
        <v>142</v>
      </c>
      <c r="D29" s="972">
        <f>表Ⅲ・5!Y29</f>
        <v>23721.860860925532</v>
      </c>
      <c r="E29" s="962">
        <f t="shared" si="0"/>
        <v>6.3415774733659465</v>
      </c>
      <c r="F29" s="963">
        <v>23124.612307887721</v>
      </c>
      <c r="G29" s="969">
        <v>6.151524557996817</v>
      </c>
      <c r="H29" s="1434"/>
      <c r="I29" s="1435"/>
      <c r="J29" s="1436"/>
      <c r="K29" s="52"/>
      <c r="L29" s="52"/>
      <c r="M29" s="52"/>
      <c r="N29" s="52"/>
      <c r="O29" s="52"/>
      <c r="P29" s="52"/>
      <c r="Q29" s="52"/>
      <c r="R29" s="52"/>
      <c r="S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</row>
    <row r="30" spans="1:101" s="58" customFormat="1" ht="12.75" customHeight="1">
      <c r="A30" s="768"/>
      <c r="B30" s="44"/>
      <c r="C30" s="48" t="s">
        <v>143</v>
      </c>
      <c r="D30" s="972">
        <f>表Ⅲ・5!Y30</f>
        <v>1115.6125422520624</v>
      </c>
      <c r="E30" s="962">
        <f t="shared" si="0"/>
        <v>0.29823728452111686</v>
      </c>
      <c r="F30" s="963">
        <v>1111.1556735110798</v>
      </c>
      <c r="G30" s="969">
        <v>0.29558555716972623</v>
      </c>
      <c r="H30" s="1434"/>
      <c r="I30" s="1435"/>
      <c r="J30" s="1436"/>
      <c r="K30" s="52"/>
      <c r="L30" s="52"/>
      <c r="M30" s="52"/>
      <c r="N30" s="52"/>
      <c r="O30" s="52"/>
      <c r="P30" s="52"/>
      <c r="Q30" s="52"/>
      <c r="R30" s="52"/>
      <c r="S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</row>
    <row r="31" spans="1:101" s="58" customFormat="1" ht="12.75" customHeight="1">
      <c r="A31" s="768"/>
      <c r="B31" s="44"/>
      <c r="C31" s="48" t="s">
        <v>144</v>
      </c>
      <c r="D31" s="972">
        <f>表Ⅲ・5!Y31</f>
        <v>2905.9340145877873</v>
      </c>
      <c r="E31" s="962">
        <f t="shared" si="0"/>
        <v>0.77684486027622657</v>
      </c>
      <c r="F31" s="963">
        <v>2965.5223239238417</v>
      </c>
      <c r="G31" s="969">
        <v>0.7888773727325521</v>
      </c>
      <c r="H31" s="1434"/>
      <c r="I31" s="1435"/>
      <c r="J31" s="1436"/>
      <c r="K31" s="52"/>
      <c r="L31" s="52"/>
      <c r="M31" s="52"/>
      <c r="N31" s="52"/>
      <c r="O31" s="52"/>
      <c r="P31" s="52"/>
      <c r="Q31" s="52"/>
      <c r="R31" s="52"/>
      <c r="S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</row>
    <row r="32" spans="1:101" s="58" customFormat="1" ht="12.75" customHeight="1">
      <c r="A32" s="768"/>
      <c r="B32" s="44"/>
      <c r="C32" s="48" t="s">
        <v>145</v>
      </c>
      <c r="D32" s="972">
        <f>表Ⅲ・5!Y32</f>
        <v>595.69632264741927</v>
      </c>
      <c r="E32" s="962">
        <f t="shared" si="0"/>
        <v>0.15924780955487056</v>
      </c>
      <c r="F32" s="963">
        <v>597.52087555312346</v>
      </c>
      <c r="G32" s="969">
        <v>0.15895031194218306</v>
      </c>
      <c r="H32" s="1434"/>
      <c r="I32" s="1435"/>
      <c r="J32" s="1436"/>
      <c r="K32" s="52"/>
      <c r="L32" s="52"/>
      <c r="M32" s="52"/>
      <c r="N32" s="52"/>
      <c r="O32" s="52"/>
      <c r="P32" s="52"/>
      <c r="Q32" s="52"/>
      <c r="R32" s="52"/>
      <c r="S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</row>
    <row r="33" spans="1:101" s="58" customFormat="1" ht="12.75" customHeight="1">
      <c r="A33" s="768"/>
      <c r="B33" s="44"/>
      <c r="C33" s="48" t="s">
        <v>146</v>
      </c>
      <c r="D33" s="972">
        <f>表Ⅲ・5!Y33</f>
        <v>601.44297906087365</v>
      </c>
      <c r="E33" s="962">
        <f t="shared" si="0"/>
        <v>0.16078406622007868</v>
      </c>
      <c r="F33" s="963">
        <v>604.40456234189935</v>
      </c>
      <c r="G33" s="969">
        <v>0.1607814850562192</v>
      </c>
      <c r="H33" s="1434"/>
      <c r="I33" s="1435"/>
      <c r="J33" s="1436"/>
      <c r="K33" s="52"/>
      <c r="L33" s="52"/>
      <c r="M33" s="52"/>
      <c r="N33" s="52"/>
      <c r="O33" s="52"/>
      <c r="P33" s="52"/>
      <c r="Q33" s="52"/>
      <c r="R33" s="52"/>
      <c r="S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</row>
    <row r="34" spans="1:101" s="58" customFormat="1" ht="12.75" customHeight="1">
      <c r="A34" s="768"/>
      <c r="B34" s="44"/>
      <c r="C34" s="48" t="s">
        <v>147</v>
      </c>
      <c r="D34" s="972">
        <f>表Ⅲ・5!Y34</f>
        <v>453.56670255142677</v>
      </c>
      <c r="E34" s="962">
        <f t="shared" si="0"/>
        <v>0.1212522238635531</v>
      </c>
      <c r="F34" s="963">
        <v>406.06067292719564</v>
      </c>
      <c r="G34" s="969">
        <v>0.10801877100859916</v>
      </c>
      <c r="H34" s="1434"/>
      <c r="I34" s="1435"/>
      <c r="J34" s="1436"/>
      <c r="K34" s="52"/>
      <c r="L34" s="52"/>
      <c r="M34" s="52"/>
      <c r="N34" s="52"/>
      <c r="O34" s="52"/>
      <c r="P34" s="52"/>
      <c r="Q34" s="52"/>
      <c r="R34" s="52"/>
      <c r="S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</row>
    <row r="35" spans="1:101" s="58" customFormat="1" ht="12.75" customHeight="1">
      <c r="A35" s="768"/>
      <c r="B35" s="44"/>
      <c r="C35" s="48" t="s">
        <v>148</v>
      </c>
      <c r="D35" s="972">
        <f>表Ⅲ・5!Y35</f>
        <v>2895.2767107600935</v>
      </c>
      <c r="E35" s="962">
        <f t="shared" si="0"/>
        <v>0.77399583766890467</v>
      </c>
      <c r="F35" s="963">
        <v>3101.2899210780897</v>
      </c>
      <c r="G35" s="969">
        <v>0.82499377100789528</v>
      </c>
      <c r="H35" s="1434"/>
      <c r="I35" s="1435"/>
      <c r="J35" s="1436"/>
      <c r="K35" s="52"/>
      <c r="L35" s="52"/>
      <c r="M35" s="52"/>
      <c r="N35" s="52"/>
      <c r="O35" s="52"/>
      <c r="P35" s="52"/>
      <c r="Q35" s="52"/>
      <c r="R35" s="52"/>
      <c r="S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</row>
    <row r="36" spans="1:101" s="58" customFormat="1" ht="12.75" customHeight="1">
      <c r="A36" s="768"/>
      <c r="B36" s="44"/>
      <c r="C36" s="48" t="s">
        <v>149</v>
      </c>
      <c r="D36" s="972">
        <f>表Ⅲ・5!Y36</f>
        <v>501.37848780064724</v>
      </c>
      <c r="E36" s="962">
        <f t="shared" si="0"/>
        <v>0.13403377342559858</v>
      </c>
      <c r="F36" s="963">
        <v>501.84461908702298</v>
      </c>
      <c r="G36" s="969">
        <v>0.13349886508408093</v>
      </c>
      <c r="H36" s="1434"/>
      <c r="I36" s="1435"/>
      <c r="J36" s="1436"/>
      <c r="K36" s="52"/>
      <c r="L36" s="52"/>
      <c r="M36" s="52"/>
      <c r="N36" s="52"/>
      <c r="O36" s="52"/>
      <c r="P36" s="52"/>
      <c r="Q36" s="52"/>
      <c r="R36" s="52"/>
      <c r="S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</row>
    <row r="37" spans="1:101" s="58" customFormat="1" ht="12.75" customHeight="1">
      <c r="A37" s="768"/>
      <c r="B37" s="44"/>
      <c r="C37" s="48" t="s">
        <v>150</v>
      </c>
      <c r="D37" s="972">
        <f>表Ⅲ・5!Y37</f>
        <v>145.35884014026306</v>
      </c>
      <c r="E37" s="962">
        <f t="shared" ref="E37:E68" si="1">D37/D$87*100</f>
        <v>3.8858854775026652E-2</v>
      </c>
      <c r="F37" s="963">
        <v>137.06074555416302</v>
      </c>
      <c r="G37" s="969">
        <v>3.6460396870143304E-2</v>
      </c>
      <c r="H37" s="1434"/>
      <c r="I37" s="1435"/>
      <c r="J37" s="1436"/>
      <c r="K37" s="52"/>
      <c r="L37" s="52"/>
      <c r="M37" s="52"/>
      <c r="N37" s="52"/>
      <c r="O37" s="52"/>
      <c r="P37" s="52"/>
      <c r="Q37" s="52"/>
      <c r="R37" s="52"/>
      <c r="S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</row>
    <row r="38" spans="1:101" s="58" customFormat="1" ht="12.75" customHeight="1">
      <c r="A38" s="768"/>
      <c r="B38" s="44"/>
      <c r="C38" s="48" t="s">
        <v>151</v>
      </c>
      <c r="D38" s="972">
        <f>表Ⅲ・5!Y38</f>
        <v>2168.9271145134812</v>
      </c>
      <c r="E38" s="962">
        <f t="shared" si="1"/>
        <v>0.57982042013522939</v>
      </c>
      <c r="F38" s="963">
        <v>2147.9163191403445</v>
      </c>
      <c r="G38" s="969">
        <v>0.57138082186169514</v>
      </c>
      <c r="H38" s="1434"/>
      <c r="I38" s="1435"/>
      <c r="J38" s="1436"/>
      <c r="K38" s="52"/>
      <c r="L38" s="52"/>
      <c r="M38" s="52"/>
      <c r="N38" s="52"/>
      <c r="O38" s="52"/>
      <c r="P38" s="52"/>
      <c r="Q38" s="52"/>
      <c r="R38" s="52"/>
      <c r="S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</row>
    <row r="39" spans="1:101" s="58" customFormat="1" ht="12.75" customHeight="1">
      <c r="A39" s="768"/>
      <c r="B39" s="54"/>
      <c r="C39" s="48" t="s">
        <v>910</v>
      </c>
      <c r="D39" s="972">
        <f>表Ⅲ・5!Y39</f>
        <v>610.55528076447661</v>
      </c>
      <c r="E39" s="962">
        <f t="shared" si="1"/>
        <v>0.1632200626013435</v>
      </c>
      <c r="F39" s="963">
        <v>593.22427289321774</v>
      </c>
      <c r="G39" s="969">
        <v>0.15780734546013098</v>
      </c>
      <c r="H39" s="1434"/>
      <c r="I39" s="1435"/>
      <c r="J39" s="1436"/>
      <c r="K39" s="52"/>
      <c r="L39" s="52"/>
      <c r="M39" s="52"/>
      <c r="N39" s="52"/>
      <c r="O39" s="52"/>
      <c r="P39" s="52"/>
      <c r="Q39" s="52"/>
      <c r="R39" s="52"/>
      <c r="S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</row>
    <row r="40" spans="1:101" s="58" customFormat="1" ht="12.75" customHeight="1">
      <c r="A40" s="768"/>
      <c r="B40" s="56" t="s">
        <v>153</v>
      </c>
      <c r="C40" s="48"/>
      <c r="D40" s="972">
        <f>表Ⅲ・5!Y40</f>
        <v>98262.765085184117</v>
      </c>
      <c r="E40" s="962">
        <f t="shared" si="1"/>
        <v>26.268636393584387</v>
      </c>
      <c r="F40" s="963">
        <v>99481.20573839522</v>
      </c>
      <c r="G40" s="969">
        <v>26.463625509091642</v>
      </c>
      <c r="H40" s="1434"/>
      <c r="I40" s="1437"/>
      <c r="J40" s="1438"/>
      <c r="K40" s="52"/>
      <c r="L40" s="52"/>
      <c r="M40" s="52"/>
      <c r="N40" s="52"/>
      <c r="O40" s="52"/>
      <c r="P40" s="52"/>
      <c r="Q40" s="52"/>
      <c r="R40" s="52"/>
      <c r="S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</row>
    <row r="41" spans="1:101" s="61" customFormat="1" ht="15" hidden="1" customHeight="1">
      <c r="A41" s="768"/>
      <c r="B41" s="44"/>
      <c r="C41" s="48" t="s">
        <v>154</v>
      </c>
      <c r="D41" s="972">
        <f>表Ⅲ・5!Y41</f>
        <v>11250.670085669133</v>
      </c>
      <c r="E41" s="962">
        <f t="shared" si="1"/>
        <v>3.0076475194690029</v>
      </c>
      <c r="F41" s="963">
        <v>11318.841657256089</v>
      </c>
      <c r="G41" s="969">
        <v>3.0109967464811644</v>
      </c>
      <c r="H41" s="1434"/>
      <c r="I41" s="1435"/>
      <c r="J41" s="1436"/>
      <c r="K41" s="52"/>
      <c r="L41" s="52"/>
      <c r="M41" s="52"/>
      <c r="N41" s="52"/>
      <c r="O41" s="52"/>
      <c r="P41" s="52"/>
      <c r="Q41" s="52"/>
      <c r="R41" s="52"/>
      <c r="S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</row>
    <row r="42" spans="1:101" s="63" customFormat="1" ht="15" hidden="1" customHeight="1">
      <c r="A42" s="768"/>
      <c r="B42" s="44"/>
      <c r="C42" s="48" t="s">
        <v>155</v>
      </c>
      <c r="D42" s="972">
        <f>表Ⅲ・5!Y42</f>
        <v>12.37391577336278</v>
      </c>
      <c r="E42" s="962">
        <f t="shared" si="1"/>
        <v>3.3079253767540808E-3</v>
      </c>
      <c r="F42" s="963">
        <v>11.131342107144505</v>
      </c>
      <c r="G42" s="969">
        <v>2.9611188038039878E-3</v>
      </c>
      <c r="H42" s="1434"/>
      <c r="I42" s="1435"/>
      <c r="J42" s="1436"/>
      <c r="K42" s="52"/>
      <c r="L42" s="52"/>
      <c r="M42" s="52"/>
      <c r="N42" s="52"/>
      <c r="O42" s="52"/>
      <c r="P42" s="52"/>
      <c r="Q42" s="52"/>
      <c r="R42" s="52"/>
      <c r="S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</row>
    <row r="43" spans="1:101" s="63" customFormat="1" ht="15" hidden="1" customHeight="1">
      <c r="A43" s="768"/>
      <c r="B43" s="44"/>
      <c r="C43" s="48" t="s">
        <v>156</v>
      </c>
      <c r="D43" s="972">
        <f>表Ⅲ・5!Y43</f>
        <v>149.53958855882649</v>
      </c>
      <c r="E43" s="962">
        <f t="shared" si="1"/>
        <v>3.9976496436800471E-2</v>
      </c>
      <c r="F43" s="963">
        <v>219.8737644855905</v>
      </c>
      <c r="G43" s="969">
        <v>5.8490012454434331E-2</v>
      </c>
      <c r="H43" s="1434"/>
      <c r="I43" s="1435"/>
      <c r="J43" s="1436"/>
      <c r="K43" s="52"/>
      <c r="L43" s="52"/>
      <c r="M43" s="52"/>
      <c r="N43" s="52"/>
      <c r="O43" s="52"/>
      <c r="P43" s="52"/>
      <c r="Q43" s="52"/>
      <c r="R43" s="52"/>
      <c r="S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</row>
    <row r="44" spans="1:101" s="61" customFormat="1" ht="15" hidden="1" customHeight="1">
      <c r="A44" s="768"/>
      <c r="B44" s="44"/>
      <c r="C44" s="48" t="s">
        <v>22</v>
      </c>
      <c r="D44" s="972">
        <f>表Ⅲ・5!Y44</f>
        <v>8939.813371056196</v>
      </c>
      <c r="E44" s="962">
        <f t="shared" si="1"/>
        <v>2.3898849850927646</v>
      </c>
      <c r="F44" s="963">
        <v>10071.490872929829</v>
      </c>
      <c r="G44" s="969">
        <v>2.6791810654198951</v>
      </c>
      <c r="H44" s="1434"/>
      <c r="I44" s="1435"/>
      <c r="J44" s="1436"/>
      <c r="K44" s="52"/>
      <c r="L44" s="52"/>
      <c r="M44" s="52"/>
      <c r="N44" s="52"/>
      <c r="O44" s="52"/>
      <c r="P44" s="52"/>
      <c r="Q44" s="52"/>
      <c r="R44" s="52"/>
      <c r="S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</row>
    <row r="45" spans="1:101" s="61" customFormat="1" ht="15" hidden="1" customHeight="1">
      <c r="A45" s="768"/>
      <c r="B45" s="54"/>
      <c r="C45" s="48" t="s">
        <v>157</v>
      </c>
      <c r="D45" s="972">
        <f>表Ⅲ・5!Y45</f>
        <v>77910.368124126675</v>
      </c>
      <c r="E45" s="962">
        <f t="shared" si="1"/>
        <v>20.827819467209082</v>
      </c>
      <c r="F45" s="963">
        <v>77859.868101616565</v>
      </c>
      <c r="G45" s="969">
        <v>20.711996565932346</v>
      </c>
      <c r="H45" s="1434"/>
      <c r="I45" s="1435"/>
      <c r="J45" s="1436"/>
      <c r="K45" s="52"/>
      <c r="L45" s="52"/>
      <c r="M45" s="52"/>
      <c r="N45" s="52"/>
      <c r="O45" s="52"/>
      <c r="P45" s="52"/>
      <c r="Q45" s="52"/>
      <c r="R45" s="52"/>
      <c r="S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</row>
    <row r="46" spans="1:101" s="61" customFormat="1" ht="12.75" customHeight="1">
      <c r="A46" s="768"/>
      <c r="B46" s="56" t="s">
        <v>158</v>
      </c>
      <c r="C46" s="48"/>
      <c r="D46" s="972">
        <f>表Ⅲ・5!Y46</f>
        <v>92.488866296838538</v>
      </c>
      <c r="E46" s="962">
        <f t="shared" si="1"/>
        <v>2.4725097010045539E-2</v>
      </c>
      <c r="F46" s="963">
        <v>107.3046831595872</v>
      </c>
      <c r="G46" s="969">
        <v>2.8544798280536566E-2</v>
      </c>
      <c r="H46" s="1434"/>
      <c r="I46" s="1435"/>
      <c r="J46" s="1436"/>
      <c r="K46" s="52"/>
      <c r="L46" s="52"/>
      <c r="M46" s="52"/>
      <c r="N46" s="52"/>
      <c r="O46" s="52"/>
      <c r="P46" s="52"/>
      <c r="Q46" s="52"/>
      <c r="R46" s="52"/>
      <c r="S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</row>
    <row r="47" spans="1:101" s="32" customFormat="1" ht="12.75" hidden="1" customHeight="1">
      <c r="A47" s="768"/>
      <c r="B47" s="44"/>
      <c r="C47" s="48" t="s">
        <v>159</v>
      </c>
      <c r="D47" s="972">
        <f>表Ⅲ・5!Y47</f>
        <v>45.493872693244036</v>
      </c>
      <c r="E47" s="962">
        <f t="shared" si="1"/>
        <v>1.2161900785906487E-2</v>
      </c>
      <c r="F47" s="963">
        <v>20.172492219342107</v>
      </c>
      <c r="G47" s="969">
        <v>5.3662123987676755E-3</v>
      </c>
      <c r="H47" s="1434"/>
      <c r="I47" s="1435"/>
      <c r="J47" s="1436"/>
      <c r="K47" s="33"/>
      <c r="L47" s="33"/>
      <c r="M47" s="33"/>
      <c r="N47" s="33"/>
      <c r="O47" s="33"/>
      <c r="P47" s="33"/>
      <c r="Q47" s="33"/>
      <c r="R47" s="33"/>
      <c r="S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</row>
    <row r="48" spans="1:101" s="32" customFormat="1" ht="12.75" hidden="1" customHeight="1">
      <c r="A48" s="768"/>
      <c r="B48" s="44"/>
      <c r="C48" s="48" t="s">
        <v>160</v>
      </c>
      <c r="D48" s="972">
        <f>表Ⅲ・5!Y48</f>
        <v>27.758637444741222</v>
      </c>
      <c r="E48" s="962">
        <f t="shared" si="1"/>
        <v>7.4207310692418951E-3</v>
      </c>
      <c r="F48" s="963">
        <v>22.109912919217351</v>
      </c>
      <c r="G48" s="969">
        <v>5.8815979479726983E-3</v>
      </c>
      <c r="H48" s="1434"/>
      <c r="I48" s="1435"/>
      <c r="J48" s="1436"/>
      <c r="K48" s="33"/>
      <c r="L48" s="33"/>
      <c r="M48" s="33"/>
      <c r="N48" s="33"/>
      <c r="O48" s="33"/>
      <c r="P48" s="33"/>
      <c r="Q48" s="33"/>
      <c r="R48" s="33"/>
      <c r="S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</row>
    <row r="49" spans="1:100" s="58" customFormat="1" ht="12.75" hidden="1" customHeight="1">
      <c r="A49" s="768"/>
      <c r="B49" s="44"/>
      <c r="C49" s="48" t="s">
        <v>161</v>
      </c>
      <c r="D49" s="972">
        <f>表Ⅲ・5!Y49</f>
        <v>10.818706475663333</v>
      </c>
      <c r="E49" s="962">
        <f t="shared" si="1"/>
        <v>2.892170461636714E-3</v>
      </c>
      <c r="F49" s="963">
        <v>12.714827116194202</v>
      </c>
      <c r="G49" s="969">
        <v>3.3823516785738039E-3</v>
      </c>
      <c r="H49" s="1434"/>
      <c r="I49" s="1435"/>
      <c r="J49" s="1436"/>
      <c r="K49" s="33"/>
      <c r="L49" s="33"/>
      <c r="M49" s="33"/>
      <c r="N49" s="33"/>
      <c r="O49" s="33"/>
      <c r="P49" s="33"/>
      <c r="Q49" s="33"/>
      <c r="R49" s="33"/>
      <c r="S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</row>
    <row r="50" spans="1:100" s="32" customFormat="1" ht="12.75" hidden="1" customHeight="1">
      <c r="A50" s="768"/>
      <c r="B50" s="44"/>
      <c r="C50" s="48" t="s">
        <v>162</v>
      </c>
      <c r="D50" s="972">
        <f>表Ⅲ・5!Y50</f>
        <v>1.6935876973574757</v>
      </c>
      <c r="E50" s="962">
        <f t="shared" si="1"/>
        <v>4.5274768508665975E-4</v>
      </c>
      <c r="F50" s="963">
        <v>10.556735456909324</v>
      </c>
      <c r="G50" s="969">
        <v>2.8082640500443181E-3</v>
      </c>
      <c r="H50" s="1434"/>
      <c r="I50" s="1435"/>
      <c r="J50" s="1436"/>
      <c r="K50" s="33"/>
      <c r="L50" s="33"/>
      <c r="M50" s="33"/>
      <c r="N50" s="33"/>
      <c r="O50" s="33"/>
      <c r="P50" s="33"/>
      <c r="Q50" s="33"/>
      <c r="R50" s="33"/>
      <c r="S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</row>
    <row r="51" spans="1:100" s="32" customFormat="1" ht="12.75" hidden="1" customHeight="1">
      <c r="A51" s="768"/>
      <c r="B51" s="66"/>
      <c r="C51" s="48" t="s">
        <v>163</v>
      </c>
      <c r="D51" s="972">
        <f>表Ⅲ・5!Y51</f>
        <v>5.4375612554339021</v>
      </c>
      <c r="E51" s="962">
        <f t="shared" si="1"/>
        <v>1.4536260949201821E-3</v>
      </c>
      <c r="F51" s="963">
        <v>5.9017486683744265</v>
      </c>
      <c r="G51" s="969">
        <v>1.5699615364468998E-3</v>
      </c>
      <c r="H51" s="1434"/>
      <c r="I51" s="1435"/>
      <c r="J51" s="1436"/>
      <c r="K51" s="33"/>
      <c r="L51" s="33"/>
      <c r="M51" s="33"/>
      <c r="N51" s="33"/>
      <c r="O51" s="33"/>
      <c r="P51" s="33"/>
      <c r="Q51" s="33"/>
      <c r="R51" s="33"/>
      <c r="S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</row>
    <row r="52" spans="1:100" s="32" customFormat="1" ht="12.75" customHeight="1">
      <c r="A52" s="768"/>
      <c r="B52" s="56" t="s">
        <v>164</v>
      </c>
      <c r="C52" s="48"/>
      <c r="D52" s="972">
        <f>表Ⅲ・5!Y52</f>
        <v>599.52573829879088</v>
      </c>
      <c r="E52" s="962">
        <f t="shared" si="1"/>
        <v>0.16027152924420127</v>
      </c>
      <c r="F52" s="963">
        <v>684.34083238628295</v>
      </c>
      <c r="G52" s="969">
        <v>0.18204583845188516</v>
      </c>
      <c r="H52" s="1434"/>
      <c r="I52" s="1435"/>
      <c r="J52" s="1436"/>
      <c r="K52" s="33"/>
      <c r="L52" s="33"/>
      <c r="M52" s="33"/>
      <c r="N52" s="33"/>
      <c r="O52" s="33"/>
      <c r="P52" s="33"/>
      <c r="Q52" s="33"/>
      <c r="R52" s="33"/>
      <c r="S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</row>
    <row r="53" spans="1:100" s="32" customFormat="1" ht="12.75" hidden="1" customHeight="1">
      <c r="A53" s="768"/>
      <c r="B53" s="44"/>
      <c r="C53" s="48" t="s">
        <v>165</v>
      </c>
      <c r="D53" s="972">
        <f>表Ⅲ・5!Y53</f>
        <v>69.418853619621771</v>
      </c>
      <c r="E53" s="962">
        <f t="shared" si="1"/>
        <v>1.8557778452626236E-2</v>
      </c>
      <c r="F53" s="963">
        <v>149.01960913967548</v>
      </c>
      <c r="G53" s="969">
        <v>3.9641649902736678E-2</v>
      </c>
      <c r="H53" s="1434"/>
      <c r="I53" s="1435"/>
      <c r="J53" s="1436"/>
      <c r="K53" s="33"/>
      <c r="L53" s="33"/>
      <c r="M53" s="33"/>
      <c r="N53" s="33"/>
      <c r="O53" s="33"/>
      <c r="P53" s="33"/>
      <c r="Q53" s="33"/>
      <c r="R53" s="33"/>
      <c r="S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</row>
    <row r="54" spans="1:100" s="32" customFormat="1" ht="12.75" hidden="1" customHeight="1">
      <c r="A54" s="768"/>
      <c r="B54" s="44"/>
      <c r="C54" s="48" t="s">
        <v>166</v>
      </c>
      <c r="D54" s="972">
        <f>表Ⅲ・5!Y54</f>
        <v>23.685042202110122</v>
      </c>
      <c r="E54" s="962">
        <f t="shared" si="1"/>
        <v>6.3317347220441921E-3</v>
      </c>
      <c r="F54" s="963">
        <v>56.93690367973575</v>
      </c>
      <c r="G54" s="969">
        <v>1.5146146304157723E-2</v>
      </c>
      <c r="H54" s="1434"/>
      <c r="I54" s="1435"/>
      <c r="J54" s="1436"/>
      <c r="K54" s="33"/>
      <c r="L54" s="33"/>
      <c r="M54" s="33"/>
      <c r="N54" s="33"/>
      <c r="O54" s="33"/>
      <c r="P54" s="33"/>
      <c r="Q54" s="33"/>
      <c r="R54" s="33"/>
      <c r="S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</row>
    <row r="55" spans="1:100" s="32" customFormat="1" ht="12.75" hidden="1" customHeight="1">
      <c r="A55" s="768"/>
      <c r="B55" s="44"/>
      <c r="C55" s="48" t="s">
        <v>167</v>
      </c>
      <c r="D55" s="972">
        <f>表Ⅲ・5!Y55</f>
        <v>276.74608943245755</v>
      </c>
      <c r="E55" s="962">
        <f t="shared" si="1"/>
        <v>7.3982676859799992E-2</v>
      </c>
      <c r="F55" s="963">
        <v>348.81897525786098</v>
      </c>
      <c r="G55" s="969">
        <v>9.2791544525142253E-2</v>
      </c>
      <c r="H55" s="1434"/>
      <c r="I55" s="1435"/>
      <c r="J55" s="1436"/>
      <c r="K55" s="33"/>
      <c r="L55" s="33"/>
      <c r="M55" s="33"/>
      <c r="N55" s="33"/>
      <c r="O55" s="33"/>
      <c r="P55" s="33"/>
      <c r="Q55" s="33"/>
      <c r="R55" s="33"/>
      <c r="S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</row>
    <row r="56" spans="1:100" s="32" customFormat="1" ht="12.75" hidden="1" customHeight="1">
      <c r="A56" s="768"/>
      <c r="B56" s="54"/>
      <c r="C56" s="48" t="s">
        <v>168</v>
      </c>
      <c r="D56" s="972">
        <f>表Ⅲ・5!Y56</f>
        <v>93.49805015743334</v>
      </c>
      <c r="E56" s="962">
        <f t="shared" si="1"/>
        <v>2.4994882659424091E-2</v>
      </c>
      <c r="F56" s="963">
        <v>123.49034348019192</v>
      </c>
      <c r="G56" s="969">
        <v>3.2850448279072228E-2</v>
      </c>
      <c r="H56" s="1434"/>
      <c r="I56" s="1435"/>
      <c r="J56" s="1436"/>
      <c r="K56" s="33"/>
      <c r="L56" s="33"/>
      <c r="M56" s="33"/>
      <c r="N56" s="33"/>
      <c r="O56" s="33"/>
      <c r="P56" s="33"/>
      <c r="Q56" s="33"/>
      <c r="R56" s="33"/>
      <c r="S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</row>
    <row r="57" spans="1:100" s="32" customFormat="1" ht="12.75" customHeight="1">
      <c r="A57" s="768"/>
      <c r="B57" s="56" t="s">
        <v>917</v>
      </c>
      <c r="C57" s="48"/>
      <c r="D57" s="972">
        <f>表Ⅲ・5!Y57</f>
        <v>1983.7866941964917</v>
      </c>
      <c r="E57" s="962">
        <f t="shared" si="1"/>
        <v>0.5303267347209597</v>
      </c>
      <c r="F57" s="963">
        <v>2184.3779886691714</v>
      </c>
      <c r="G57" s="969">
        <v>0.58108022146873795</v>
      </c>
      <c r="H57" s="1434"/>
      <c r="I57" s="1437"/>
      <c r="J57" s="1438"/>
      <c r="K57" s="33"/>
      <c r="L57" s="33"/>
      <c r="M57" s="33"/>
      <c r="N57" s="33"/>
      <c r="O57" s="33"/>
      <c r="P57" s="33"/>
      <c r="Q57" s="33"/>
      <c r="R57" s="33"/>
      <c r="S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</row>
    <row r="58" spans="1:100" s="32" customFormat="1" ht="12.75" hidden="1" customHeight="1">
      <c r="A58" s="768"/>
      <c r="B58" s="44"/>
      <c r="C58" s="48" t="s">
        <v>170</v>
      </c>
      <c r="D58" s="972">
        <f>表Ⅲ・5!Y58</f>
        <v>28.792228437201764</v>
      </c>
      <c r="E58" s="962">
        <f t="shared" si="1"/>
        <v>7.6970414899500119E-3</v>
      </c>
      <c r="F58" s="963">
        <v>28.909885212743799</v>
      </c>
      <c r="G58" s="969">
        <v>7.6905016390005371E-3</v>
      </c>
      <c r="H58" s="1434"/>
      <c r="I58" s="1435"/>
      <c r="J58" s="1436"/>
      <c r="K58" s="33"/>
      <c r="L58" s="33"/>
      <c r="M58" s="33"/>
      <c r="N58" s="33"/>
      <c r="O58" s="33"/>
      <c r="P58" s="33"/>
      <c r="Q58" s="33"/>
      <c r="R58" s="33"/>
      <c r="S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</row>
    <row r="59" spans="1:100" s="32" customFormat="1" ht="12.75" hidden="1" customHeight="1">
      <c r="A59" s="768"/>
      <c r="B59" s="67"/>
      <c r="C59" s="48" t="s">
        <v>171</v>
      </c>
      <c r="D59" s="972">
        <f>表Ⅲ・5!Y59</f>
        <v>46.085277851622536</v>
      </c>
      <c r="E59" s="962">
        <f t="shared" si="1"/>
        <v>1.2320001436272546E-2</v>
      </c>
      <c r="F59" s="963">
        <v>180.02860978372564</v>
      </c>
      <c r="G59" s="969">
        <v>4.7890550530391686E-2</v>
      </c>
      <c r="H59" s="1434"/>
      <c r="I59" s="1435"/>
      <c r="J59" s="1436"/>
      <c r="K59" s="33"/>
      <c r="L59" s="33"/>
      <c r="M59" s="33"/>
      <c r="N59" s="33"/>
      <c r="O59" s="33"/>
      <c r="P59" s="33"/>
      <c r="Q59" s="33"/>
      <c r="R59" s="33"/>
      <c r="S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</row>
    <row r="60" spans="1:100" s="32" customFormat="1" ht="12.75" hidden="1" customHeight="1">
      <c r="A60" s="768"/>
      <c r="B60" s="44"/>
      <c r="C60" s="48" t="s">
        <v>172</v>
      </c>
      <c r="D60" s="972">
        <f>表Ⅲ・5!Y60</f>
        <v>59.676095682250939</v>
      </c>
      <c r="E60" s="962">
        <f t="shared" si="1"/>
        <v>1.5953241876583042E-2</v>
      </c>
      <c r="F60" s="963">
        <v>97.331713754944772</v>
      </c>
      <c r="G60" s="969">
        <v>2.5891825534788832E-2</v>
      </c>
      <c r="H60" s="1434"/>
      <c r="I60" s="1435"/>
      <c r="J60" s="1436"/>
      <c r="K60" s="33"/>
      <c r="L60" s="33"/>
      <c r="M60" s="33"/>
      <c r="N60" s="33"/>
      <c r="O60" s="33"/>
      <c r="P60" s="33"/>
      <c r="Q60" s="33"/>
      <c r="R60" s="33"/>
      <c r="S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</row>
    <row r="61" spans="1:100" s="32" customFormat="1" ht="12.75" hidden="1" customHeight="1">
      <c r="A61" s="768"/>
      <c r="B61" s="44"/>
      <c r="C61" s="48" t="s">
        <v>173</v>
      </c>
      <c r="D61" s="972">
        <f>表Ⅲ・5!Y61</f>
        <v>508.48688258138827</v>
      </c>
      <c r="E61" s="962">
        <f t="shared" si="1"/>
        <v>0.135934064320888</v>
      </c>
      <c r="F61" s="963">
        <v>636.08017822534862</v>
      </c>
      <c r="G61" s="969">
        <v>0.16920771622508721</v>
      </c>
      <c r="H61" s="1434"/>
      <c r="I61" s="1435"/>
      <c r="J61" s="1436"/>
      <c r="K61" s="33"/>
      <c r="L61" s="33"/>
      <c r="M61" s="33"/>
      <c r="N61" s="33"/>
      <c r="O61" s="33"/>
      <c r="P61" s="33"/>
      <c r="Q61" s="33"/>
      <c r="R61" s="33"/>
      <c r="S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</row>
    <row r="62" spans="1:100" s="32" customFormat="1" ht="12.75" hidden="1" customHeight="1">
      <c r="A62" s="768"/>
      <c r="B62" s="44"/>
      <c r="C62" s="48" t="s">
        <v>174</v>
      </c>
      <c r="D62" s="972">
        <f>表Ⅲ・5!Y62</f>
        <v>75.967812386488873</v>
      </c>
      <c r="E62" s="962">
        <f t="shared" si="1"/>
        <v>2.0308515025673757E-2</v>
      </c>
      <c r="F62" s="963">
        <v>179.99812095369961</v>
      </c>
      <c r="G62" s="969">
        <v>4.7882440003644139E-2</v>
      </c>
      <c r="H62" s="1434"/>
      <c r="I62" s="1435"/>
      <c r="J62" s="1436"/>
      <c r="K62" s="33"/>
      <c r="L62" s="33"/>
      <c r="M62" s="33"/>
      <c r="N62" s="33"/>
      <c r="O62" s="33"/>
      <c r="P62" s="33"/>
      <c r="Q62" s="33"/>
      <c r="R62" s="33"/>
      <c r="S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</row>
    <row r="63" spans="1:100" s="32" customFormat="1" ht="12.75" hidden="1" customHeight="1">
      <c r="A63" s="768"/>
      <c r="B63" s="44"/>
      <c r="C63" s="48" t="s">
        <v>175</v>
      </c>
      <c r="D63" s="972">
        <f>表Ⅲ・5!Y63</f>
        <v>7.0216481496129655</v>
      </c>
      <c r="E63" s="962">
        <f t="shared" si="1"/>
        <v>1.8771008730109359E-3</v>
      </c>
      <c r="F63" s="963">
        <v>15.294013318693484</v>
      </c>
      <c r="G63" s="969">
        <v>4.068457333149862E-3</v>
      </c>
      <c r="H63" s="1434"/>
      <c r="I63" s="1435"/>
      <c r="J63" s="1436"/>
      <c r="K63" s="33"/>
      <c r="L63" s="33"/>
      <c r="M63" s="33"/>
      <c r="N63" s="33"/>
      <c r="O63" s="33"/>
      <c r="P63" s="33"/>
      <c r="Q63" s="33"/>
      <c r="R63" s="33"/>
      <c r="S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</row>
    <row r="64" spans="1:100" s="32" customFormat="1" ht="12.75" hidden="1" customHeight="1">
      <c r="A64" s="768"/>
      <c r="B64" s="44"/>
      <c r="C64" s="48" t="s">
        <v>176</v>
      </c>
      <c r="D64" s="972">
        <f>表Ⅲ・5!Y64</f>
        <v>2.4429543396518714</v>
      </c>
      <c r="E64" s="962">
        <f t="shared" si="1"/>
        <v>6.5307626158100007E-4</v>
      </c>
      <c r="F64" s="963">
        <v>3.1045696588174949</v>
      </c>
      <c r="G64" s="969">
        <v>8.2586623481308767E-4</v>
      </c>
      <c r="H64" s="1434"/>
      <c r="I64" s="1435"/>
      <c r="J64" s="1436"/>
      <c r="K64" s="33"/>
      <c r="L64" s="33"/>
      <c r="M64" s="33"/>
      <c r="N64" s="33"/>
      <c r="O64" s="33"/>
      <c r="P64" s="33"/>
      <c r="Q64" s="33"/>
      <c r="R64" s="33"/>
      <c r="S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</row>
    <row r="65" spans="1:100" s="32" customFormat="1" ht="12.75" hidden="1" customHeight="1">
      <c r="A65" s="768"/>
      <c r="B65" s="44"/>
      <c r="C65" s="48" t="s">
        <v>177</v>
      </c>
      <c r="D65" s="972">
        <f>表Ⅲ・5!Y65</f>
        <v>427.98356369544973</v>
      </c>
      <c r="E65" s="962">
        <f t="shared" si="1"/>
        <v>0.11441306997009555</v>
      </c>
      <c r="F65" s="963">
        <v>324.66231486592767</v>
      </c>
      <c r="G65" s="969">
        <v>8.6365478320802908E-2</v>
      </c>
      <c r="H65" s="1434"/>
      <c r="I65" s="1435"/>
      <c r="J65" s="1436"/>
      <c r="K65" s="33"/>
      <c r="L65" s="33"/>
      <c r="M65" s="33"/>
      <c r="N65" s="33"/>
      <c r="O65" s="33"/>
      <c r="P65" s="33"/>
      <c r="Q65" s="33"/>
      <c r="R65" s="33"/>
      <c r="S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</row>
    <row r="66" spans="1:100" s="32" customFormat="1" ht="12.75" hidden="1" customHeight="1">
      <c r="A66" s="768"/>
      <c r="B66" s="66"/>
      <c r="C66" s="48" t="s">
        <v>178</v>
      </c>
      <c r="D66" s="972">
        <f>表Ⅲ・5!Y66</f>
        <v>401.01261362424714</v>
      </c>
      <c r="E66" s="962">
        <f t="shared" si="1"/>
        <v>0.10720291177847791</v>
      </c>
      <c r="F66" s="963">
        <v>717.23596012361406</v>
      </c>
      <c r="G66" s="969">
        <v>0.19079647969163524</v>
      </c>
      <c r="H66" s="1434"/>
      <c r="I66" s="1435"/>
      <c r="J66" s="1436"/>
      <c r="K66" s="33"/>
      <c r="L66" s="33"/>
      <c r="M66" s="33"/>
      <c r="N66" s="33"/>
      <c r="O66" s="33"/>
      <c r="P66" s="33"/>
      <c r="Q66" s="33"/>
      <c r="R66" s="33"/>
      <c r="S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</row>
    <row r="67" spans="1:100" s="32" customFormat="1" ht="12.75" customHeight="1">
      <c r="A67" s="768"/>
      <c r="B67" s="56" t="s">
        <v>179</v>
      </c>
      <c r="C67" s="48"/>
      <c r="D67" s="972">
        <f>表Ⅲ・5!Y67</f>
        <v>254.77089140319583</v>
      </c>
      <c r="E67" s="962">
        <f t="shared" si="1"/>
        <v>6.810803567493956E-2</v>
      </c>
      <c r="F67" s="963">
        <v>247.82927138024644</v>
      </c>
      <c r="G67" s="969">
        <v>6.5926633873383156E-2</v>
      </c>
      <c r="H67" s="1434"/>
      <c r="I67" s="1435"/>
      <c r="J67" s="1436"/>
      <c r="K67" s="33"/>
      <c r="L67" s="33"/>
      <c r="M67" s="33"/>
      <c r="N67" s="33"/>
      <c r="O67" s="33"/>
      <c r="P67" s="33"/>
      <c r="Q67" s="33"/>
      <c r="R67" s="33"/>
      <c r="S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</row>
    <row r="68" spans="1:100" s="32" customFormat="1" ht="12.75" hidden="1" customHeight="1">
      <c r="A68" s="768"/>
      <c r="B68" s="54"/>
      <c r="C68" s="48" t="s">
        <v>180</v>
      </c>
      <c r="D68" s="972">
        <f>表Ⅲ・5!Y68</f>
        <v>254.70333150845192</v>
      </c>
      <c r="E68" s="962">
        <f t="shared" si="1"/>
        <v>6.808997485293565E-2</v>
      </c>
      <c r="F68" s="963">
        <v>247.77831127837027</v>
      </c>
      <c r="G68" s="969">
        <v>6.5913077653975222E-2</v>
      </c>
      <c r="H68" s="1434"/>
      <c r="I68" s="1435"/>
      <c r="J68" s="1436"/>
      <c r="K68" s="33"/>
      <c r="L68" s="33"/>
      <c r="M68" s="33"/>
      <c r="N68" s="33"/>
      <c r="O68" s="33"/>
      <c r="P68" s="33"/>
      <c r="Q68" s="33"/>
      <c r="R68" s="33"/>
      <c r="S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</row>
    <row r="69" spans="1:100" s="32" customFormat="1" ht="12.75" customHeight="1">
      <c r="A69" s="768"/>
      <c r="B69" s="56" t="s">
        <v>181</v>
      </c>
      <c r="C69" s="48"/>
      <c r="D69" s="972">
        <f>表Ⅲ・5!Y69</f>
        <v>461.54057979375494</v>
      </c>
      <c r="E69" s="962">
        <f t="shared" ref="E69:E87" si="2">D69/D$87*100</f>
        <v>0.12338388463805107</v>
      </c>
      <c r="F69" s="963">
        <v>223.05883414684487</v>
      </c>
      <c r="G69" s="969">
        <v>5.9337293004666683E-2</v>
      </c>
      <c r="H69" s="1434"/>
      <c r="I69" s="1435"/>
      <c r="J69" s="1436"/>
      <c r="K69" s="33"/>
      <c r="L69" s="33"/>
      <c r="M69" s="33"/>
      <c r="N69" s="33"/>
      <c r="O69" s="33"/>
      <c r="P69" s="33"/>
      <c r="Q69" s="33"/>
      <c r="R69" s="33"/>
      <c r="S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</row>
    <row r="70" spans="1:100" s="32" customFormat="1" ht="12.75" hidden="1" customHeight="1">
      <c r="A70" s="768"/>
      <c r="B70" s="44"/>
      <c r="C70" s="48" t="s">
        <v>182</v>
      </c>
      <c r="D70" s="972">
        <f>表Ⅲ・5!Y70</f>
        <v>429.65393744895971</v>
      </c>
      <c r="E70" s="962">
        <f t="shared" si="2"/>
        <v>0.11485961185942974</v>
      </c>
      <c r="F70" s="963">
        <v>200.45747235804103</v>
      </c>
      <c r="G70" s="969">
        <v>5.3324961630766242E-2</v>
      </c>
      <c r="H70" s="1434"/>
      <c r="I70" s="1435"/>
      <c r="J70" s="1436"/>
      <c r="K70" s="33"/>
      <c r="L70" s="33"/>
      <c r="M70" s="33"/>
      <c r="N70" s="33"/>
      <c r="O70" s="33"/>
      <c r="P70" s="33"/>
      <c r="Q70" s="33"/>
      <c r="R70" s="33"/>
      <c r="S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</row>
    <row r="71" spans="1:100" s="32" customFormat="1" ht="12.75" hidden="1" customHeight="1">
      <c r="A71" s="768"/>
      <c r="B71" s="66"/>
      <c r="C71" s="48" t="s">
        <v>183</v>
      </c>
      <c r="D71" s="972">
        <f>表Ⅲ・5!Y71</f>
        <v>18.043350845756507</v>
      </c>
      <c r="E71" s="962">
        <f t="shared" si="2"/>
        <v>4.8235384204603051E-3</v>
      </c>
      <c r="F71" s="963">
        <v>22.185934690294769</v>
      </c>
      <c r="G71" s="969">
        <v>5.9018209807093656E-3</v>
      </c>
      <c r="H71" s="1434"/>
      <c r="I71" s="1435"/>
      <c r="J71" s="1436"/>
      <c r="K71" s="33"/>
      <c r="L71" s="33"/>
      <c r="M71" s="33"/>
      <c r="N71" s="33"/>
      <c r="O71" s="33"/>
      <c r="P71" s="33"/>
      <c r="Q71" s="33"/>
      <c r="R71" s="33"/>
      <c r="S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33"/>
      <c r="CP71" s="33"/>
      <c r="CQ71" s="33"/>
      <c r="CR71" s="33"/>
      <c r="CS71" s="33"/>
      <c r="CT71" s="33"/>
      <c r="CU71" s="33"/>
      <c r="CV71" s="33"/>
    </row>
    <row r="72" spans="1:100" s="32" customFormat="1" ht="12.75" customHeight="1">
      <c r="A72" s="768"/>
      <c r="B72" s="56" t="s">
        <v>184</v>
      </c>
      <c r="C72" s="48"/>
      <c r="D72" s="972">
        <f>表Ⅲ・5!Y72</f>
        <v>275.43627200039782</v>
      </c>
      <c r="E72" s="962">
        <f t="shared" si="2"/>
        <v>7.3632522680493848E-2</v>
      </c>
      <c r="F72" s="963">
        <v>307.60906643494218</v>
      </c>
      <c r="G72" s="969">
        <v>8.1829035714971812E-2</v>
      </c>
      <c r="H72" s="1434"/>
      <c r="I72" s="1435"/>
      <c r="J72" s="1436"/>
      <c r="K72" s="33"/>
      <c r="L72" s="33"/>
      <c r="M72" s="33"/>
      <c r="N72" s="33"/>
      <c r="O72" s="33"/>
      <c r="P72" s="33"/>
      <c r="Q72" s="33"/>
      <c r="R72" s="33"/>
      <c r="S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33"/>
      <c r="CP72" s="33"/>
      <c r="CQ72" s="33"/>
      <c r="CR72" s="33"/>
      <c r="CS72" s="33"/>
      <c r="CT72" s="33"/>
      <c r="CU72" s="33"/>
      <c r="CV72" s="33"/>
    </row>
    <row r="73" spans="1:100" s="32" customFormat="1" ht="12.75" hidden="1" customHeight="1">
      <c r="A73" s="768"/>
      <c r="B73" s="44"/>
      <c r="C73" s="48" t="s">
        <v>185</v>
      </c>
      <c r="D73" s="972">
        <f>表Ⅲ・5!Y73</f>
        <v>146.95408755634381</v>
      </c>
      <c r="E73" s="962">
        <f t="shared" si="2"/>
        <v>3.9285313101275691E-2</v>
      </c>
      <c r="F73" s="963">
        <v>196.25110674950545</v>
      </c>
      <c r="G73" s="969">
        <v>5.2205999678180605E-2</v>
      </c>
      <c r="H73" s="1434"/>
      <c r="I73" s="1435"/>
      <c r="J73" s="1436"/>
      <c r="K73" s="33"/>
      <c r="L73" s="33"/>
      <c r="M73" s="33"/>
      <c r="N73" s="33"/>
      <c r="O73" s="33"/>
      <c r="P73" s="33"/>
      <c r="Q73" s="33"/>
      <c r="R73" s="33"/>
      <c r="S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</row>
    <row r="74" spans="1:100" s="32" customFormat="1" ht="12.75" hidden="1" customHeight="1">
      <c r="A74" s="768"/>
      <c r="B74" s="54"/>
      <c r="C74" s="48" t="s">
        <v>186</v>
      </c>
      <c r="D74" s="972">
        <f>表Ⅲ・5!Y74</f>
        <v>75.995494694509603</v>
      </c>
      <c r="E74" s="962">
        <f t="shared" si="2"/>
        <v>2.0315915351558151E-2</v>
      </c>
      <c r="F74" s="963">
        <v>109.41208102911074</v>
      </c>
      <c r="G74" s="969">
        <v>2.9105400533030217E-2</v>
      </c>
      <c r="H74" s="1434"/>
      <c r="I74" s="1435"/>
      <c r="J74" s="1436"/>
      <c r="K74" s="33"/>
      <c r="L74" s="33"/>
      <c r="M74" s="33"/>
      <c r="N74" s="33"/>
      <c r="O74" s="33"/>
      <c r="P74" s="33"/>
      <c r="Q74" s="33"/>
      <c r="R74" s="33"/>
      <c r="S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</row>
    <row r="75" spans="1:100" s="32" customFormat="1" ht="12.75" customHeight="1">
      <c r="A75" s="768"/>
      <c r="B75" s="56" t="s">
        <v>187</v>
      </c>
      <c r="C75" s="48"/>
      <c r="D75" s="972">
        <f>表Ⅲ・5!Y75</f>
        <v>161.15495872463106</v>
      </c>
      <c r="E75" s="962">
        <f t="shared" si="2"/>
        <v>4.3081639419474523E-2</v>
      </c>
      <c r="F75" s="963">
        <v>164.73421447209873</v>
      </c>
      <c r="G75" s="969">
        <v>4.382199158088261E-2</v>
      </c>
      <c r="H75" s="1434"/>
      <c r="I75" s="1435"/>
      <c r="J75" s="1436"/>
      <c r="K75" s="33"/>
      <c r="L75" s="33"/>
      <c r="M75" s="33"/>
      <c r="N75" s="33"/>
      <c r="O75" s="33"/>
      <c r="P75" s="33"/>
      <c r="Q75" s="33"/>
      <c r="R75" s="33"/>
      <c r="S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</row>
    <row r="76" spans="1:100" s="32" customFormat="1" ht="12.75" hidden="1" customHeight="1">
      <c r="A76" s="768"/>
      <c r="B76" s="54"/>
      <c r="C76" s="48" t="s">
        <v>188</v>
      </c>
      <c r="D76" s="972">
        <f>表Ⅲ・5!Y76</f>
        <v>66.021305118430845</v>
      </c>
      <c r="E76" s="962">
        <f t="shared" si="2"/>
        <v>1.76495100344723E-2</v>
      </c>
      <c r="F76" s="963">
        <v>69.565971641464259</v>
      </c>
      <c r="G76" s="969">
        <v>1.8505684646977189E-2</v>
      </c>
      <c r="H76" s="1434"/>
      <c r="I76" s="1435"/>
      <c r="J76" s="1436"/>
      <c r="K76" s="33"/>
      <c r="L76" s="33"/>
      <c r="M76" s="33"/>
      <c r="N76" s="33"/>
      <c r="O76" s="33"/>
      <c r="P76" s="33"/>
      <c r="Q76" s="33"/>
      <c r="R76" s="33"/>
      <c r="S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3"/>
      <c r="CL76" s="33"/>
      <c r="CM76" s="33"/>
      <c r="CN76" s="33"/>
      <c r="CO76" s="33"/>
      <c r="CP76" s="33"/>
      <c r="CQ76" s="33"/>
      <c r="CR76" s="33"/>
      <c r="CS76" s="33"/>
      <c r="CT76" s="33"/>
      <c r="CU76" s="33"/>
      <c r="CV76" s="33"/>
    </row>
    <row r="77" spans="1:100" s="32" customFormat="1" ht="12.75" customHeight="1">
      <c r="A77" s="768"/>
      <c r="B77" s="59" t="s">
        <v>189</v>
      </c>
      <c r="C77" s="48"/>
      <c r="D77" s="972">
        <f>表Ⅲ・5!Y77</f>
        <v>213.95982584962209</v>
      </c>
      <c r="E77" s="962">
        <f t="shared" si="2"/>
        <v>5.719799217135809E-2</v>
      </c>
      <c r="F77" s="963">
        <v>199.61105662043096</v>
      </c>
      <c r="G77" s="969">
        <v>5.3099801220426852E-2</v>
      </c>
      <c r="H77" s="1434"/>
      <c r="I77" s="1435"/>
      <c r="J77" s="1436"/>
      <c r="K77" s="33"/>
      <c r="L77" s="33"/>
      <c r="M77" s="33"/>
      <c r="N77" s="33"/>
      <c r="O77" s="33"/>
      <c r="P77" s="33"/>
      <c r="Q77" s="33"/>
      <c r="R77" s="33"/>
      <c r="S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3"/>
      <c r="CL77" s="33"/>
      <c r="CM77" s="33"/>
      <c r="CN77" s="33"/>
      <c r="CO77" s="33"/>
      <c r="CP77" s="33"/>
      <c r="CQ77" s="33"/>
      <c r="CR77" s="33"/>
      <c r="CS77" s="33"/>
      <c r="CT77" s="33"/>
      <c r="CU77" s="33"/>
      <c r="CV77" s="33"/>
    </row>
    <row r="78" spans="1:100" s="32" customFormat="1" ht="12.75" customHeight="1">
      <c r="A78" s="768"/>
      <c r="B78" s="56" t="s">
        <v>26</v>
      </c>
      <c r="C78" s="48"/>
      <c r="D78" s="972">
        <f>表Ⅲ・5!Y78</f>
        <v>507.99477273651053</v>
      </c>
      <c r="E78" s="962">
        <f t="shared" si="2"/>
        <v>0.13580250833862362</v>
      </c>
      <c r="F78" s="963">
        <v>544.61080369879153</v>
      </c>
      <c r="G78" s="969">
        <v>0.14487536867205178</v>
      </c>
      <c r="H78" s="1434"/>
      <c r="I78" s="1435"/>
      <c r="J78" s="1436"/>
      <c r="K78" s="33"/>
      <c r="L78" s="33"/>
      <c r="M78" s="33"/>
      <c r="N78" s="33"/>
      <c r="O78" s="33"/>
      <c r="P78" s="33"/>
      <c r="Q78" s="33"/>
      <c r="R78" s="33"/>
      <c r="S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  <c r="CJ78" s="33"/>
      <c r="CK78" s="33"/>
      <c r="CL78" s="33"/>
      <c r="CM78" s="33"/>
      <c r="CN78" s="33"/>
      <c r="CO78" s="33"/>
      <c r="CP78" s="33"/>
      <c r="CQ78" s="33"/>
      <c r="CR78" s="33"/>
      <c r="CS78" s="33"/>
      <c r="CT78" s="33"/>
      <c r="CU78" s="33"/>
      <c r="CV78" s="33"/>
    </row>
    <row r="79" spans="1:100" s="32" customFormat="1" ht="12.75" hidden="1" customHeight="1">
      <c r="A79" s="768"/>
      <c r="B79" s="67"/>
      <c r="C79" s="48" t="s">
        <v>190</v>
      </c>
      <c r="D79" s="972">
        <f>表Ⅲ・5!Y79</f>
        <v>407.71188277823012</v>
      </c>
      <c r="E79" s="962">
        <f t="shared" si="2"/>
        <v>0.10899383090594371</v>
      </c>
      <c r="F79" s="963">
        <v>423.22302626638611</v>
      </c>
      <c r="G79" s="969">
        <v>0.11258423730197513</v>
      </c>
      <c r="H79" s="1434"/>
      <c r="I79" s="1435"/>
      <c r="J79" s="1436"/>
      <c r="K79" s="33"/>
      <c r="L79" s="33"/>
      <c r="M79" s="33"/>
      <c r="N79" s="33"/>
      <c r="O79" s="33"/>
      <c r="P79" s="33"/>
      <c r="Q79" s="33"/>
      <c r="R79" s="33"/>
      <c r="S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</row>
    <row r="80" spans="1:100" s="32" customFormat="1" ht="12.75" hidden="1" customHeight="1">
      <c r="A80" s="768"/>
      <c r="B80" s="54"/>
      <c r="C80" s="48" t="s">
        <v>191</v>
      </c>
      <c r="D80" s="972">
        <f>表Ⅲ・5!Y80</f>
        <v>92.554518611712751</v>
      </c>
      <c r="E80" s="962">
        <f t="shared" si="2"/>
        <v>2.4742647877724996E-2</v>
      </c>
      <c r="F80" s="963">
        <v>119.35849114048789</v>
      </c>
      <c r="G80" s="969">
        <v>3.1751308072988163E-2</v>
      </c>
      <c r="H80" s="1434"/>
      <c r="I80" s="1435"/>
      <c r="J80" s="1436"/>
      <c r="K80" s="33"/>
      <c r="L80" s="33"/>
      <c r="M80" s="33"/>
      <c r="N80" s="33"/>
      <c r="O80" s="33"/>
      <c r="P80" s="33"/>
      <c r="Q80" s="33"/>
      <c r="R80" s="33"/>
      <c r="S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</row>
    <row r="81" spans="1:13">
      <c r="A81" s="768"/>
      <c r="B81" s="59" t="s">
        <v>192</v>
      </c>
      <c r="C81" s="48"/>
      <c r="D81" s="972">
        <f>表Ⅲ・5!Y81</f>
        <v>178.4888759060232</v>
      </c>
      <c r="E81" s="962">
        <f t="shared" si="2"/>
        <v>4.7715524567320318E-2</v>
      </c>
      <c r="F81" s="963">
        <v>380.29046902339911</v>
      </c>
      <c r="G81" s="969">
        <v>0.10116347587680932</v>
      </c>
      <c r="H81" s="1434"/>
      <c r="I81" s="1435"/>
      <c r="J81" s="1436"/>
    </row>
    <row r="82" spans="1:13">
      <c r="A82" s="768"/>
      <c r="B82" s="56" t="s">
        <v>193</v>
      </c>
      <c r="C82" s="48"/>
      <c r="D82" s="972">
        <f>表Ⅲ・5!Y82</f>
        <v>1966.7977909478984</v>
      </c>
      <c r="E82" s="962">
        <f t="shared" si="2"/>
        <v>0.52578508232825316</v>
      </c>
      <c r="F82" s="963">
        <v>1906.80752900525</v>
      </c>
      <c r="G82" s="969">
        <v>0.50724194576217996</v>
      </c>
      <c r="H82" s="1434"/>
      <c r="I82" s="1435"/>
      <c r="J82" s="1436"/>
    </row>
    <row r="83" spans="1:13" ht="13.5" hidden="1" customHeight="1">
      <c r="A83" s="768"/>
      <c r="B83" s="44"/>
      <c r="C83" s="48" t="s">
        <v>194</v>
      </c>
      <c r="D83" s="972">
        <f>表Ⅲ・5!Y83</f>
        <v>785.05067475354906</v>
      </c>
      <c r="E83" s="962">
        <f t="shared" si="2"/>
        <v>0.20986800755872925</v>
      </c>
      <c r="F83" s="963">
        <v>1103.8539741619438</v>
      </c>
      <c r="G83" s="969">
        <v>0.29364318588741944</v>
      </c>
      <c r="H83" s="1434"/>
      <c r="I83" s="1435"/>
      <c r="J83" s="1436"/>
    </row>
    <row r="84" spans="1:13" ht="13.5" hidden="1" customHeight="1">
      <c r="A84" s="768"/>
      <c r="B84" s="44"/>
      <c r="C84" s="48" t="s">
        <v>195</v>
      </c>
      <c r="D84" s="972">
        <f>表Ⅲ・5!Y84</f>
        <v>83.115323133412971</v>
      </c>
      <c r="E84" s="962">
        <f t="shared" si="2"/>
        <v>2.2219262812665307E-2</v>
      </c>
      <c r="F84" s="963">
        <v>109.20183468087529</v>
      </c>
      <c r="G84" s="969">
        <v>2.9049471570538665E-2</v>
      </c>
      <c r="H84" s="1434"/>
      <c r="I84" s="1435"/>
      <c r="J84" s="1436"/>
    </row>
    <row r="85" spans="1:13" ht="13.5" hidden="1" customHeight="1">
      <c r="A85" s="768"/>
      <c r="B85" s="54"/>
      <c r="C85" s="48" t="s">
        <v>196</v>
      </c>
      <c r="D85" s="972">
        <f>表Ⅲ・5!Y85</f>
        <v>713.39464925954167</v>
      </c>
      <c r="E85" s="962">
        <f t="shared" si="2"/>
        <v>0.19071216477861086</v>
      </c>
      <c r="F85" s="963">
        <v>614.56813372984755</v>
      </c>
      <c r="G85" s="969">
        <v>0.16348516104254443</v>
      </c>
      <c r="H85" s="1434"/>
      <c r="I85" s="1435"/>
      <c r="J85" s="1436"/>
    </row>
    <row r="86" spans="1:13" ht="13.5" thickBot="1">
      <c r="A86" s="768"/>
      <c r="B86" s="70" t="s">
        <v>197</v>
      </c>
      <c r="C86" s="71"/>
      <c r="D86" s="973">
        <f>表Ⅲ・5!Y86</f>
        <v>262.64986947177459</v>
      </c>
      <c r="E86" s="964">
        <f t="shared" si="2"/>
        <v>7.0214327003675303E-2</v>
      </c>
      <c r="F86" s="965">
        <v>757.08878934511654</v>
      </c>
      <c r="G86" s="970">
        <v>0.20139798316324603</v>
      </c>
      <c r="H86" s="1434"/>
      <c r="I86" s="1435"/>
      <c r="J86" s="1436"/>
    </row>
    <row r="87" spans="1:13" ht="14" thickTop="1" thickBot="1">
      <c r="A87" s="769"/>
      <c r="B87" s="1299" t="s">
        <v>198</v>
      </c>
      <c r="C87" s="1300"/>
      <c r="D87" s="974">
        <f>表Ⅲ・5!Y87</f>
        <v>374068.77012155426</v>
      </c>
      <c r="E87" s="966">
        <f t="shared" si="2"/>
        <v>100</v>
      </c>
      <c r="F87" s="967">
        <v>375916.7681095631</v>
      </c>
      <c r="G87" s="971">
        <v>100</v>
      </c>
      <c r="H87" s="1069"/>
      <c r="I87" s="1275"/>
    </row>
    <row r="88" spans="1:13">
      <c r="H88" s="68"/>
    </row>
    <row r="90" spans="1:13">
      <c r="A90" s="1439"/>
      <c r="B90" s="1440"/>
      <c r="C90" s="1441"/>
      <c r="D90" s="1442"/>
      <c r="E90" s="1442"/>
      <c r="F90" s="1440"/>
      <c r="G90" s="1441"/>
      <c r="H90" s="1442"/>
      <c r="I90" s="1442"/>
      <c r="J90" s="1443"/>
    </row>
    <row r="91" spans="1:13">
      <c r="A91" s="1439"/>
      <c r="B91" s="1441"/>
      <c r="C91" s="1441"/>
      <c r="D91" s="1444"/>
      <c r="E91" s="1444"/>
      <c r="F91" s="1441"/>
      <c r="G91" s="1441"/>
      <c r="H91" s="1444"/>
      <c r="I91" s="1444"/>
      <c r="J91" s="1443"/>
    </row>
    <row r="92" spans="1:13">
      <c r="A92" s="1439"/>
      <c r="B92" s="1445"/>
      <c r="C92" s="1446"/>
      <c r="D92" s="1447"/>
      <c r="E92" s="1448"/>
      <c r="F92" s="1449"/>
      <c r="G92" s="1446"/>
      <c r="H92" s="1447"/>
      <c r="I92" s="1448"/>
      <c r="J92" s="1450"/>
      <c r="L92" s="808"/>
      <c r="M92" s="808">
        <f>H92/10</f>
        <v>0</v>
      </c>
    </row>
    <row r="93" spans="1:13">
      <c r="A93" s="1439"/>
      <c r="B93" s="1445"/>
      <c r="C93" s="1446"/>
      <c r="D93" s="1447"/>
      <c r="E93" s="1448"/>
      <c r="F93" s="1449"/>
      <c r="G93" s="1446"/>
      <c r="H93" s="1447"/>
      <c r="I93" s="1448"/>
      <c r="J93" s="1450"/>
      <c r="L93" s="808"/>
      <c r="M93" s="808">
        <f t="shared" ref="M93:M101" si="3">H93/10</f>
        <v>0</v>
      </c>
    </row>
    <row r="94" spans="1:13">
      <c r="A94" s="1439"/>
      <c r="B94" s="1445"/>
      <c r="C94" s="1446"/>
      <c r="D94" s="1447"/>
      <c r="E94" s="1448"/>
      <c r="F94" s="1449"/>
      <c r="G94" s="1446"/>
      <c r="H94" s="1447"/>
      <c r="I94" s="1448"/>
      <c r="J94" s="1450"/>
      <c r="L94" s="808"/>
      <c r="M94" s="808">
        <f t="shared" si="3"/>
        <v>0</v>
      </c>
    </row>
    <row r="95" spans="1:13">
      <c r="A95" s="1439"/>
      <c r="B95" s="1445"/>
      <c r="C95" s="1446"/>
      <c r="D95" s="1447"/>
      <c r="E95" s="1448"/>
      <c r="F95" s="1449"/>
      <c r="G95" s="1446"/>
      <c r="H95" s="1447"/>
      <c r="I95" s="1448"/>
      <c r="J95" s="1450"/>
      <c r="L95" s="808"/>
      <c r="M95" s="808">
        <f t="shared" si="3"/>
        <v>0</v>
      </c>
    </row>
    <row r="96" spans="1:13">
      <c r="A96" s="1439"/>
      <c r="B96" s="1451"/>
      <c r="C96" s="1446"/>
      <c r="D96" s="1447"/>
      <c r="E96" s="1448"/>
      <c r="F96" s="1449"/>
      <c r="G96" s="1446"/>
      <c r="H96" s="1447"/>
      <c r="I96" s="1448"/>
      <c r="J96" s="1450"/>
      <c r="L96" s="808"/>
      <c r="M96" s="808">
        <f t="shared" si="3"/>
        <v>0</v>
      </c>
    </row>
    <row r="97" spans="1:100">
      <c r="A97" s="1439"/>
      <c r="B97" s="1451"/>
      <c r="C97" s="1446"/>
      <c r="D97" s="1447"/>
      <c r="E97" s="1448"/>
      <c r="F97" s="1449"/>
      <c r="G97" s="1446"/>
      <c r="H97" s="1447"/>
      <c r="I97" s="1448"/>
      <c r="J97" s="1450"/>
      <c r="L97" s="808"/>
      <c r="M97" s="808">
        <f t="shared" si="3"/>
        <v>0</v>
      </c>
    </row>
    <row r="98" spans="1:100">
      <c r="A98" s="1439"/>
      <c r="B98" s="1451"/>
      <c r="C98" s="1446"/>
      <c r="D98" s="1447"/>
      <c r="E98" s="1448"/>
      <c r="F98" s="1449"/>
      <c r="G98" s="1446"/>
      <c r="H98" s="1447"/>
      <c r="I98" s="1448"/>
      <c r="J98" s="1450"/>
      <c r="L98" s="808"/>
      <c r="M98" s="808">
        <f t="shared" si="3"/>
        <v>0</v>
      </c>
    </row>
    <row r="99" spans="1:100">
      <c r="A99" s="1439"/>
      <c r="B99" s="1451"/>
      <c r="C99" s="1446"/>
      <c r="D99" s="1447"/>
      <c r="E99" s="1448"/>
      <c r="F99" s="1449"/>
      <c r="G99" s="1446"/>
      <c r="H99" s="1447"/>
      <c r="I99" s="1448"/>
      <c r="J99" s="1450"/>
      <c r="L99" s="808"/>
      <c r="M99" s="808">
        <f t="shared" si="3"/>
        <v>0</v>
      </c>
    </row>
    <row r="100" spans="1:100">
      <c r="A100" s="1439"/>
      <c r="B100" s="1451"/>
      <c r="C100" s="1446"/>
      <c r="D100" s="1447"/>
      <c r="E100" s="1448"/>
      <c r="F100" s="1449"/>
      <c r="G100" s="1446"/>
      <c r="H100" s="1447"/>
      <c r="I100" s="1448"/>
      <c r="J100" s="1450"/>
      <c r="L100" s="808"/>
      <c r="M100" s="808">
        <f t="shared" si="3"/>
        <v>0</v>
      </c>
    </row>
    <row r="101" spans="1:100">
      <c r="A101" s="1439"/>
      <c r="B101" s="1451"/>
      <c r="C101" s="1451"/>
      <c r="D101" s="1447"/>
      <c r="E101" s="1448"/>
      <c r="F101" s="1451"/>
      <c r="G101" s="1451"/>
      <c r="H101" s="1447"/>
      <c r="I101" s="1448"/>
      <c r="J101" s="1450"/>
      <c r="L101" s="808"/>
      <c r="M101" s="808">
        <f t="shared" si="3"/>
        <v>0</v>
      </c>
    </row>
    <row r="102" spans="1:100">
      <c r="A102" s="1439"/>
      <c r="B102" s="1451"/>
      <c r="C102" s="1446"/>
      <c r="D102" s="1447"/>
      <c r="E102" s="1448"/>
      <c r="F102" s="1451"/>
      <c r="G102" s="1446"/>
      <c r="H102" s="1452"/>
      <c r="I102" s="1448"/>
      <c r="J102" s="1443"/>
    </row>
    <row r="103" spans="1:100">
      <c r="A103" s="1439"/>
      <c r="B103" s="1451"/>
      <c r="C103" s="1451"/>
      <c r="D103" s="1447"/>
      <c r="E103" s="1448"/>
      <c r="F103" s="1451"/>
      <c r="G103" s="1451"/>
      <c r="H103" s="1447"/>
      <c r="I103" s="1448"/>
      <c r="J103" s="1443"/>
    </row>
    <row r="104" spans="1:100">
      <c r="A104" s="1439"/>
      <c r="B104" s="1453"/>
      <c r="C104" s="1443"/>
      <c r="D104" s="1443"/>
      <c r="E104" s="1443"/>
      <c r="F104" s="1443"/>
      <c r="G104" s="1443"/>
      <c r="H104" s="1443"/>
      <c r="I104" s="1443"/>
      <c r="J104" s="1454"/>
    </row>
    <row r="105" spans="1:100">
      <c r="A105" s="1439"/>
      <c r="B105" s="1453"/>
      <c r="C105" s="1443"/>
      <c r="D105" s="1443"/>
      <c r="E105" s="1443"/>
      <c r="F105" s="1443"/>
      <c r="G105" s="1443"/>
      <c r="H105" s="1455"/>
      <c r="I105" s="1443"/>
      <c r="J105" s="1454"/>
    </row>
    <row r="106" spans="1:100" s="865" customFormat="1">
      <c r="A106" s="1456"/>
      <c r="B106" s="1457"/>
      <c r="C106" s="1457"/>
      <c r="D106" s="1458"/>
      <c r="E106" s="1458"/>
      <c r="F106" s="1458"/>
      <c r="G106" s="1458"/>
      <c r="H106" s="1459"/>
      <c r="I106" s="1460"/>
      <c r="J106" s="1461"/>
      <c r="K106" s="864"/>
      <c r="L106" s="864"/>
      <c r="M106" s="864"/>
      <c r="N106" s="864"/>
      <c r="O106" s="864"/>
      <c r="P106" s="864"/>
      <c r="Q106" s="864"/>
      <c r="R106" s="864"/>
      <c r="S106" s="864"/>
      <c r="T106" s="864"/>
      <c r="U106" s="864"/>
      <c r="V106" s="864"/>
      <c r="W106" s="864"/>
      <c r="X106" s="864"/>
      <c r="Y106" s="864"/>
      <c r="Z106" s="864"/>
      <c r="AA106" s="864"/>
      <c r="AB106" s="864"/>
      <c r="AC106" s="864"/>
      <c r="AD106" s="864"/>
      <c r="AE106" s="864"/>
      <c r="AF106" s="864"/>
      <c r="AG106" s="864"/>
      <c r="AH106" s="864"/>
      <c r="AI106" s="864"/>
      <c r="AJ106" s="864"/>
      <c r="AK106" s="864"/>
      <c r="AL106" s="864"/>
      <c r="AM106" s="864"/>
      <c r="AN106" s="864"/>
      <c r="AO106" s="864"/>
      <c r="AP106" s="864"/>
      <c r="AQ106" s="864"/>
      <c r="AR106" s="864"/>
      <c r="AS106" s="864"/>
      <c r="AT106" s="864"/>
      <c r="AU106" s="864"/>
      <c r="AV106" s="864"/>
      <c r="AW106" s="864"/>
      <c r="AX106" s="864"/>
      <c r="AY106" s="864"/>
      <c r="AZ106" s="864"/>
      <c r="BA106" s="864"/>
      <c r="BB106" s="864"/>
      <c r="BC106" s="864"/>
      <c r="BD106" s="864"/>
      <c r="BE106" s="864"/>
      <c r="BF106" s="864"/>
      <c r="BG106" s="864"/>
      <c r="BH106" s="864"/>
      <c r="BI106" s="864"/>
      <c r="BJ106" s="864"/>
      <c r="BK106" s="864"/>
      <c r="BL106" s="864"/>
      <c r="BM106" s="864"/>
      <c r="BN106" s="864"/>
      <c r="BO106" s="864"/>
      <c r="BP106" s="864"/>
      <c r="BQ106" s="864"/>
      <c r="BR106" s="864"/>
      <c r="BS106" s="864"/>
      <c r="BT106" s="864"/>
      <c r="BU106" s="864"/>
      <c r="BV106" s="864"/>
      <c r="BW106" s="864"/>
      <c r="BX106" s="864"/>
      <c r="BY106" s="864"/>
      <c r="BZ106" s="864"/>
      <c r="CA106" s="864"/>
      <c r="CB106" s="864"/>
      <c r="CC106" s="864"/>
      <c r="CD106" s="864"/>
      <c r="CE106" s="864"/>
      <c r="CF106" s="864"/>
      <c r="CG106" s="864"/>
      <c r="CH106" s="864"/>
      <c r="CI106" s="864"/>
      <c r="CJ106" s="864"/>
      <c r="CK106" s="864"/>
      <c r="CL106" s="864"/>
      <c r="CM106" s="864"/>
      <c r="CN106" s="864"/>
      <c r="CO106" s="864"/>
      <c r="CP106" s="864"/>
      <c r="CQ106" s="864"/>
      <c r="CR106" s="864"/>
      <c r="CS106" s="864"/>
      <c r="CT106" s="864"/>
      <c r="CU106" s="864"/>
      <c r="CV106" s="864"/>
    </row>
    <row r="107" spans="1:100" s="865" customFormat="1">
      <c r="A107" s="1456"/>
      <c r="B107" s="1457"/>
      <c r="C107" s="1457"/>
      <c r="D107" s="1462"/>
      <c r="E107" s="1462"/>
      <c r="F107" s="1462"/>
      <c r="G107" s="1462"/>
      <c r="H107" s="1459"/>
      <c r="I107" s="1460"/>
      <c r="J107" s="1461"/>
      <c r="K107" s="864"/>
      <c r="L107" s="864"/>
      <c r="M107" s="864"/>
      <c r="N107" s="864"/>
      <c r="O107" s="864"/>
      <c r="P107" s="864"/>
      <c r="Q107" s="864"/>
      <c r="R107" s="864"/>
      <c r="S107" s="864"/>
      <c r="T107" s="864"/>
      <c r="U107" s="864"/>
      <c r="V107" s="864"/>
      <c r="W107" s="864"/>
      <c r="X107" s="864"/>
      <c r="Y107" s="864"/>
      <c r="Z107" s="864"/>
      <c r="AA107" s="864"/>
      <c r="AB107" s="864"/>
      <c r="AC107" s="864"/>
      <c r="AD107" s="864"/>
      <c r="AE107" s="864"/>
      <c r="AF107" s="864"/>
      <c r="AG107" s="864"/>
      <c r="AH107" s="864"/>
      <c r="AI107" s="864"/>
      <c r="AJ107" s="864"/>
      <c r="AK107" s="864"/>
      <c r="AL107" s="864"/>
      <c r="AM107" s="864"/>
      <c r="AN107" s="864"/>
      <c r="AO107" s="864"/>
      <c r="AP107" s="864"/>
      <c r="AQ107" s="864"/>
      <c r="AR107" s="864"/>
      <c r="AS107" s="864"/>
      <c r="AT107" s="864"/>
      <c r="AU107" s="864"/>
      <c r="AV107" s="864"/>
      <c r="AW107" s="864"/>
      <c r="AX107" s="864"/>
      <c r="AY107" s="864"/>
      <c r="AZ107" s="864"/>
      <c r="BA107" s="864"/>
      <c r="BB107" s="864"/>
      <c r="BC107" s="864"/>
      <c r="BD107" s="864"/>
      <c r="BE107" s="864"/>
      <c r="BF107" s="864"/>
      <c r="BG107" s="864"/>
      <c r="BH107" s="864"/>
      <c r="BI107" s="864"/>
      <c r="BJ107" s="864"/>
      <c r="BK107" s="864"/>
      <c r="BL107" s="864"/>
      <c r="BM107" s="864"/>
      <c r="BN107" s="864"/>
      <c r="BO107" s="864"/>
      <c r="BP107" s="864"/>
      <c r="BQ107" s="864"/>
      <c r="BR107" s="864"/>
      <c r="BS107" s="864"/>
      <c r="BT107" s="864"/>
      <c r="BU107" s="864"/>
      <c r="BV107" s="864"/>
      <c r="BW107" s="864"/>
      <c r="BX107" s="864"/>
      <c r="BY107" s="864"/>
      <c r="BZ107" s="864"/>
      <c r="CA107" s="864"/>
      <c r="CB107" s="864"/>
      <c r="CC107" s="864"/>
      <c r="CD107" s="864"/>
      <c r="CE107" s="864"/>
      <c r="CF107" s="864"/>
      <c r="CG107" s="864"/>
      <c r="CH107" s="864"/>
      <c r="CI107" s="864"/>
      <c r="CJ107" s="864"/>
      <c r="CK107" s="864"/>
      <c r="CL107" s="864"/>
      <c r="CM107" s="864"/>
      <c r="CN107" s="864"/>
      <c r="CO107" s="864"/>
      <c r="CP107" s="864"/>
      <c r="CQ107" s="864"/>
      <c r="CR107" s="864"/>
      <c r="CS107" s="864"/>
      <c r="CT107" s="864"/>
      <c r="CU107" s="864"/>
      <c r="CV107" s="864"/>
    </row>
    <row r="108" spans="1:100" s="865" customFormat="1">
      <c r="A108" s="1463"/>
      <c r="B108" s="1464"/>
      <c r="C108" s="1465"/>
      <c r="D108" s="1466"/>
      <c r="E108" s="1467"/>
      <c r="F108" s="1468"/>
      <c r="G108" s="1469"/>
      <c r="H108" s="1470"/>
      <c r="I108" s="1460"/>
      <c r="J108" s="1461"/>
      <c r="K108" s="864"/>
      <c r="L108" s="864"/>
      <c r="M108" s="864"/>
      <c r="N108" s="864"/>
      <c r="O108" s="864"/>
      <c r="P108" s="866"/>
      <c r="Q108" s="867"/>
      <c r="R108" s="864"/>
      <c r="S108" s="864"/>
      <c r="T108" s="864"/>
      <c r="U108" s="864"/>
      <c r="V108" s="864"/>
      <c r="W108" s="864"/>
      <c r="X108" s="864"/>
      <c r="Y108" s="864"/>
      <c r="Z108" s="864"/>
      <c r="AA108" s="864"/>
      <c r="AB108" s="864"/>
      <c r="AC108" s="864"/>
      <c r="AD108" s="864"/>
      <c r="AE108" s="864"/>
      <c r="AF108" s="864"/>
      <c r="AG108" s="864"/>
      <c r="AH108" s="864"/>
      <c r="AI108" s="864"/>
      <c r="AJ108" s="864"/>
      <c r="AK108" s="864"/>
      <c r="AL108" s="864"/>
      <c r="AM108" s="864"/>
      <c r="AN108" s="864"/>
      <c r="AO108" s="864"/>
      <c r="AP108" s="864"/>
      <c r="AQ108" s="864"/>
      <c r="AR108" s="864"/>
      <c r="AS108" s="864"/>
      <c r="AT108" s="864"/>
      <c r="AU108" s="864"/>
      <c r="AV108" s="864"/>
      <c r="AW108" s="864"/>
      <c r="AX108" s="864"/>
      <c r="AY108" s="864"/>
      <c r="AZ108" s="864"/>
      <c r="BA108" s="864"/>
      <c r="BB108" s="864"/>
      <c r="BC108" s="864"/>
      <c r="BD108" s="864"/>
      <c r="BE108" s="864"/>
      <c r="BF108" s="864"/>
      <c r="BG108" s="864"/>
      <c r="BH108" s="864"/>
      <c r="BI108" s="864"/>
      <c r="BJ108" s="864"/>
      <c r="BK108" s="864"/>
      <c r="BL108" s="864"/>
      <c r="BM108" s="864"/>
      <c r="BN108" s="864"/>
      <c r="BO108" s="864"/>
      <c r="BP108" s="864"/>
      <c r="BQ108" s="864"/>
      <c r="BR108" s="864"/>
      <c r="BS108" s="864"/>
      <c r="BT108" s="864"/>
      <c r="BU108" s="864"/>
      <c r="BV108" s="864"/>
      <c r="BW108" s="864"/>
      <c r="BX108" s="864"/>
      <c r="BY108" s="864"/>
      <c r="BZ108" s="864"/>
      <c r="CA108" s="864"/>
      <c r="CB108" s="864"/>
      <c r="CC108" s="864"/>
      <c r="CD108" s="864"/>
      <c r="CE108" s="864"/>
      <c r="CF108" s="864"/>
      <c r="CG108" s="864"/>
      <c r="CH108" s="864"/>
      <c r="CI108" s="864"/>
      <c r="CJ108" s="864"/>
      <c r="CK108" s="864"/>
      <c r="CL108" s="864"/>
      <c r="CM108" s="864"/>
      <c r="CN108" s="864"/>
      <c r="CO108" s="864"/>
      <c r="CP108" s="864"/>
      <c r="CQ108" s="864"/>
      <c r="CR108" s="864"/>
      <c r="CS108" s="864"/>
      <c r="CT108" s="864"/>
      <c r="CU108" s="864"/>
      <c r="CV108" s="864"/>
    </row>
    <row r="109" spans="1:100" s="865" customFormat="1">
      <c r="A109" s="1463"/>
      <c r="B109" s="1464"/>
      <c r="C109" s="1465"/>
      <c r="D109" s="1466"/>
      <c r="E109" s="1467"/>
      <c r="F109" s="1468"/>
      <c r="G109" s="1469"/>
      <c r="H109" s="1470"/>
      <c r="I109" s="1460"/>
      <c r="J109" s="1461"/>
      <c r="K109" s="864"/>
      <c r="L109" s="864"/>
      <c r="M109" s="864"/>
      <c r="N109" s="864"/>
      <c r="O109" s="864"/>
      <c r="P109" s="866"/>
      <c r="Q109" s="867"/>
      <c r="R109" s="864"/>
      <c r="S109" s="864"/>
      <c r="T109" s="864"/>
      <c r="U109" s="864"/>
      <c r="V109" s="864"/>
      <c r="W109" s="864"/>
      <c r="X109" s="864"/>
      <c r="Y109" s="864"/>
      <c r="Z109" s="864"/>
      <c r="AA109" s="864"/>
      <c r="AB109" s="864"/>
      <c r="AC109" s="864"/>
      <c r="AD109" s="864"/>
      <c r="AE109" s="864"/>
      <c r="AF109" s="864"/>
      <c r="AG109" s="864"/>
      <c r="AH109" s="864"/>
      <c r="AI109" s="864"/>
      <c r="AJ109" s="864"/>
      <c r="AK109" s="864"/>
      <c r="AL109" s="864"/>
      <c r="AM109" s="864"/>
      <c r="AN109" s="864"/>
      <c r="AO109" s="864"/>
      <c r="AP109" s="864"/>
      <c r="AQ109" s="864"/>
      <c r="AR109" s="864"/>
      <c r="AS109" s="864"/>
      <c r="AT109" s="864"/>
      <c r="AU109" s="864"/>
      <c r="AV109" s="864"/>
      <c r="AW109" s="864"/>
      <c r="AX109" s="864"/>
      <c r="AY109" s="864"/>
      <c r="AZ109" s="864"/>
      <c r="BA109" s="864"/>
      <c r="BB109" s="864"/>
      <c r="BC109" s="864"/>
      <c r="BD109" s="864"/>
      <c r="BE109" s="864"/>
      <c r="BF109" s="864"/>
      <c r="BG109" s="864"/>
      <c r="BH109" s="864"/>
      <c r="BI109" s="864"/>
      <c r="BJ109" s="864"/>
      <c r="BK109" s="864"/>
      <c r="BL109" s="864"/>
      <c r="BM109" s="864"/>
      <c r="BN109" s="864"/>
      <c r="BO109" s="864"/>
      <c r="BP109" s="864"/>
      <c r="BQ109" s="864"/>
      <c r="BR109" s="864"/>
      <c r="BS109" s="864"/>
      <c r="BT109" s="864"/>
      <c r="BU109" s="864"/>
      <c r="BV109" s="864"/>
      <c r="BW109" s="864"/>
      <c r="BX109" s="864"/>
      <c r="BY109" s="864"/>
      <c r="BZ109" s="864"/>
      <c r="CA109" s="864"/>
      <c r="CB109" s="864"/>
      <c r="CC109" s="864"/>
      <c r="CD109" s="864"/>
      <c r="CE109" s="864"/>
      <c r="CF109" s="864"/>
      <c r="CG109" s="864"/>
      <c r="CH109" s="864"/>
      <c r="CI109" s="864"/>
      <c r="CJ109" s="864"/>
      <c r="CK109" s="864"/>
      <c r="CL109" s="864"/>
      <c r="CM109" s="864"/>
      <c r="CN109" s="864"/>
      <c r="CO109" s="864"/>
      <c r="CP109" s="864"/>
      <c r="CQ109" s="864"/>
      <c r="CR109" s="864"/>
      <c r="CS109" s="864"/>
      <c r="CT109" s="864"/>
      <c r="CU109" s="864"/>
      <c r="CV109" s="864"/>
    </row>
    <row r="110" spans="1:100" s="865" customFormat="1">
      <c r="A110" s="1463"/>
      <c r="B110" s="1471"/>
      <c r="C110" s="1471"/>
      <c r="D110" s="1472"/>
      <c r="E110" s="1467"/>
      <c r="F110" s="1468"/>
      <c r="G110" s="1469"/>
      <c r="H110" s="1470"/>
      <c r="I110" s="1460"/>
      <c r="J110" s="1461"/>
      <c r="K110" s="864"/>
      <c r="L110" s="864"/>
      <c r="M110" s="864"/>
      <c r="N110" s="864"/>
      <c r="O110" s="864"/>
      <c r="P110" s="866"/>
      <c r="Q110" s="867"/>
      <c r="R110" s="864"/>
      <c r="S110" s="864"/>
      <c r="T110" s="864"/>
      <c r="U110" s="864"/>
      <c r="V110" s="864"/>
      <c r="W110" s="864"/>
      <c r="X110" s="864"/>
      <c r="Y110" s="864"/>
      <c r="Z110" s="864"/>
      <c r="AA110" s="864"/>
      <c r="AB110" s="864"/>
      <c r="AC110" s="864"/>
      <c r="AD110" s="864"/>
      <c r="AE110" s="864"/>
      <c r="AF110" s="864"/>
      <c r="AG110" s="864"/>
      <c r="AH110" s="864"/>
      <c r="AI110" s="864"/>
      <c r="AJ110" s="864"/>
      <c r="AK110" s="864"/>
      <c r="AL110" s="864"/>
      <c r="AM110" s="864"/>
      <c r="AN110" s="864"/>
      <c r="AO110" s="864"/>
      <c r="AP110" s="864"/>
      <c r="AQ110" s="864"/>
      <c r="AR110" s="864"/>
      <c r="AS110" s="864"/>
      <c r="AT110" s="864"/>
      <c r="AU110" s="864"/>
      <c r="AV110" s="864"/>
      <c r="AW110" s="864"/>
      <c r="AX110" s="864"/>
      <c r="AY110" s="864"/>
      <c r="AZ110" s="864"/>
      <c r="BA110" s="864"/>
      <c r="BB110" s="864"/>
      <c r="BC110" s="864"/>
      <c r="BD110" s="864"/>
      <c r="BE110" s="864"/>
      <c r="BF110" s="864"/>
      <c r="BG110" s="864"/>
      <c r="BH110" s="864"/>
      <c r="BI110" s="864"/>
      <c r="BJ110" s="864"/>
      <c r="BK110" s="864"/>
      <c r="BL110" s="864"/>
      <c r="BM110" s="864"/>
      <c r="BN110" s="864"/>
      <c r="BO110" s="864"/>
      <c r="BP110" s="864"/>
      <c r="BQ110" s="864"/>
      <c r="BR110" s="864"/>
      <c r="BS110" s="864"/>
      <c r="BT110" s="864"/>
      <c r="BU110" s="864"/>
      <c r="BV110" s="864"/>
      <c r="BW110" s="864"/>
      <c r="BX110" s="864"/>
      <c r="BY110" s="864"/>
      <c r="BZ110" s="864"/>
      <c r="CA110" s="864"/>
      <c r="CB110" s="864"/>
      <c r="CC110" s="864"/>
      <c r="CD110" s="864"/>
      <c r="CE110" s="864"/>
      <c r="CF110" s="864"/>
      <c r="CG110" s="864"/>
      <c r="CH110" s="864"/>
      <c r="CI110" s="864"/>
      <c r="CJ110" s="864"/>
      <c r="CK110" s="864"/>
      <c r="CL110" s="864"/>
      <c r="CM110" s="864"/>
      <c r="CN110" s="864"/>
      <c r="CO110" s="864"/>
      <c r="CP110" s="864"/>
      <c r="CQ110" s="864"/>
      <c r="CR110" s="864"/>
      <c r="CS110" s="864"/>
      <c r="CT110" s="864"/>
      <c r="CU110" s="864"/>
      <c r="CV110" s="864"/>
    </row>
    <row r="111" spans="1:100" s="865" customFormat="1">
      <c r="A111" s="1463"/>
      <c r="B111" s="1464"/>
      <c r="C111" s="1465"/>
      <c r="D111" s="1466"/>
      <c r="E111" s="1467"/>
      <c r="F111" s="1468"/>
      <c r="G111" s="1469"/>
      <c r="H111" s="1470"/>
      <c r="I111" s="1460"/>
      <c r="J111" s="1461"/>
      <c r="K111" s="864"/>
      <c r="L111" s="864"/>
      <c r="M111" s="864"/>
      <c r="N111" s="864"/>
      <c r="O111" s="864"/>
      <c r="P111" s="866"/>
      <c r="Q111" s="867"/>
      <c r="R111" s="864"/>
      <c r="S111" s="864"/>
      <c r="T111" s="864"/>
      <c r="U111" s="864"/>
      <c r="V111" s="864"/>
      <c r="W111" s="864"/>
      <c r="X111" s="864"/>
      <c r="Y111" s="864"/>
      <c r="Z111" s="864"/>
      <c r="AA111" s="864"/>
      <c r="AB111" s="864"/>
      <c r="AC111" s="864"/>
      <c r="AD111" s="864"/>
      <c r="AE111" s="864"/>
      <c r="AF111" s="864"/>
      <c r="AG111" s="864"/>
      <c r="AH111" s="864"/>
      <c r="AI111" s="864"/>
      <c r="AJ111" s="864"/>
      <c r="AK111" s="864"/>
      <c r="AL111" s="864"/>
      <c r="AM111" s="864"/>
      <c r="AN111" s="864"/>
      <c r="AO111" s="864"/>
      <c r="AP111" s="864"/>
      <c r="AQ111" s="864"/>
      <c r="AR111" s="864"/>
      <c r="AS111" s="864"/>
      <c r="AT111" s="864"/>
      <c r="AU111" s="864"/>
      <c r="AV111" s="864"/>
      <c r="AW111" s="864"/>
      <c r="AX111" s="864"/>
      <c r="AY111" s="864"/>
      <c r="AZ111" s="864"/>
      <c r="BA111" s="864"/>
      <c r="BB111" s="864"/>
      <c r="BC111" s="864"/>
      <c r="BD111" s="864"/>
      <c r="BE111" s="864"/>
      <c r="BF111" s="864"/>
      <c r="BG111" s="864"/>
      <c r="BH111" s="864"/>
      <c r="BI111" s="864"/>
      <c r="BJ111" s="864"/>
      <c r="BK111" s="864"/>
      <c r="BL111" s="864"/>
      <c r="BM111" s="864"/>
      <c r="BN111" s="864"/>
      <c r="BO111" s="864"/>
      <c r="BP111" s="864"/>
      <c r="BQ111" s="864"/>
      <c r="BR111" s="864"/>
      <c r="BS111" s="864"/>
      <c r="BT111" s="864"/>
      <c r="BU111" s="864"/>
      <c r="BV111" s="864"/>
      <c r="BW111" s="864"/>
      <c r="BX111" s="864"/>
      <c r="BY111" s="864"/>
      <c r="BZ111" s="864"/>
      <c r="CA111" s="864"/>
      <c r="CB111" s="864"/>
      <c r="CC111" s="864"/>
      <c r="CD111" s="864"/>
      <c r="CE111" s="864"/>
      <c r="CF111" s="864"/>
      <c r="CG111" s="864"/>
      <c r="CH111" s="864"/>
      <c r="CI111" s="864"/>
      <c r="CJ111" s="864"/>
      <c r="CK111" s="864"/>
      <c r="CL111" s="864"/>
      <c r="CM111" s="864"/>
      <c r="CN111" s="864"/>
      <c r="CO111" s="864"/>
      <c r="CP111" s="864"/>
      <c r="CQ111" s="864"/>
      <c r="CR111" s="864"/>
      <c r="CS111" s="864"/>
      <c r="CT111" s="864"/>
      <c r="CU111" s="864"/>
      <c r="CV111" s="864"/>
    </row>
    <row r="112" spans="1:100" s="865" customFormat="1">
      <c r="A112" s="1463"/>
      <c r="B112" s="1464"/>
      <c r="C112" s="1465"/>
      <c r="D112" s="1466"/>
      <c r="E112" s="1467"/>
      <c r="F112" s="1468"/>
      <c r="G112" s="1469"/>
      <c r="H112" s="1470"/>
      <c r="I112" s="1460"/>
      <c r="J112" s="1461"/>
      <c r="K112" s="864"/>
      <c r="L112" s="864"/>
      <c r="M112" s="864"/>
      <c r="N112" s="864"/>
      <c r="O112" s="864"/>
      <c r="P112" s="866"/>
      <c r="Q112" s="867"/>
      <c r="R112" s="864"/>
      <c r="S112" s="864"/>
      <c r="T112" s="864"/>
      <c r="U112" s="864"/>
      <c r="V112" s="864"/>
      <c r="W112" s="864"/>
      <c r="X112" s="864"/>
      <c r="Y112" s="864"/>
      <c r="Z112" s="864"/>
      <c r="AA112" s="864"/>
      <c r="AB112" s="864"/>
      <c r="AC112" s="864"/>
      <c r="AD112" s="864"/>
      <c r="AE112" s="864"/>
      <c r="AF112" s="864"/>
      <c r="AG112" s="864"/>
      <c r="AH112" s="864"/>
      <c r="AI112" s="864"/>
      <c r="AJ112" s="864"/>
      <c r="AK112" s="864"/>
      <c r="AL112" s="864"/>
      <c r="AM112" s="864"/>
      <c r="AN112" s="864"/>
      <c r="AO112" s="864"/>
      <c r="AP112" s="864"/>
      <c r="AQ112" s="864"/>
      <c r="AR112" s="864"/>
      <c r="AS112" s="864"/>
      <c r="AT112" s="864"/>
      <c r="AU112" s="864"/>
      <c r="AV112" s="864"/>
      <c r="AW112" s="864"/>
      <c r="AX112" s="864"/>
      <c r="AY112" s="864"/>
      <c r="AZ112" s="864"/>
      <c r="BA112" s="864"/>
      <c r="BB112" s="864"/>
      <c r="BC112" s="864"/>
      <c r="BD112" s="864"/>
      <c r="BE112" s="864"/>
      <c r="BF112" s="864"/>
      <c r="BG112" s="864"/>
      <c r="BH112" s="864"/>
      <c r="BI112" s="864"/>
      <c r="BJ112" s="864"/>
      <c r="BK112" s="864"/>
      <c r="BL112" s="864"/>
      <c r="BM112" s="864"/>
      <c r="BN112" s="864"/>
      <c r="BO112" s="864"/>
      <c r="BP112" s="864"/>
      <c r="BQ112" s="864"/>
      <c r="BR112" s="864"/>
      <c r="BS112" s="864"/>
      <c r="BT112" s="864"/>
      <c r="BU112" s="864"/>
      <c r="BV112" s="864"/>
      <c r="BW112" s="864"/>
      <c r="BX112" s="864"/>
      <c r="BY112" s="864"/>
      <c r="BZ112" s="864"/>
      <c r="CA112" s="864"/>
      <c r="CB112" s="864"/>
      <c r="CC112" s="864"/>
      <c r="CD112" s="864"/>
      <c r="CE112" s="864"/>
      <c r="CF112" s="864"/>
      <c r="CG112" s="864"/>
      <c r="CH112" s="864"/>
      <c r="CI112" s="864"/>
      <c r="CJ112" s="864"/>
      <c r="CK112" s="864"/>
      <c r="CL112" s="864"/>
      <c r="CM112" s="864"/>
      <c r="CN112" s="864"/>
      <c r="CO112" s="864"/>
      <c r="CP112" s="864"/>
      <c r="CQ112" s="864"/>
      <c r="CR112" s="864"/>
      <c r="CS112" s="864"/>
      <c r="CT112" s="864"/>
      <c r="CU112" s="864"/>
      <c r="CV112" s="864"/>
    </row>
    <row r="113" spans="1:100" s="865" customFormat="1">
      <c r="A113" s="1463"/>
      <c r="B113" s="1464"/>
      <c r="C113" s="1465"/>
      <c r="D113" s="1466"/>
      <c r="E113" s="1467"/>
      <c r="F113" s="1468"/>
      <c r="G113" s="1469"/>
      <c r="H113" s="1470"/>
      <c r="I113" s="1460"/>
      <c r="J113" s="1460"/>
      <c r="K113" s="864"/>
      <c r="L113" s="864"/>
      <c r="M113" s="864"/>
      <c r="N113" s="864"/>
      <c r="O113" s="864"/>
      <c r="P113" s="866"/>
      <c r="Q113" s="867"/>
      <c r="R113" s="864"/>
      <c r="S113" s="864"/>
      <c r="T113" s="864"/>
      <c r="U113" s="864"/>
      <c r="V113" s="864"/>
      <c r="W113" s="864"/>
      <c r="X113" s="864"/>
      <c r="Y113" s="864"/>
      <c r="Z113" s="864"/>
      <c r="AA113" s="864"/>
      <c r="AB113" s="864"/>
      <c r="AC113" s="864"/>
      <c r="AD113" s="864"/>
      <c r="AE113" s="864"/>
      <c r="AF113" s="864"/>
      <c r="AG113" s="864"/>
      <c r="AH113" s="864"/>
      <c r="AI113" s="864"/>
      <c r="AJ113" s="864"/>
      <c r="AK113" s="864"/>
      <c r="AL113" s="864"/>
      <c r="AM113" s="864"/>
      <c r="AN113" s="864"/>
      <c r="AO113" s="864"/>
      <c r="AP113" s="864"/>
      <c r="AQ113" s="864"/>
      <c r="AR113" s="864"/>
      <c r="AS113" s="864"/>
      <c r="AT113" s="864"/>
      <c r="AU113" s="864"/>
      <c r="AV113" s="864"/>
      <c r="AW113" s="864"/>
      <c r="AX113" s="864"/>
      <c r="AY113" s="864"/>
      <c r="AZ113" s="864"/>
      <c r="BA113" s="864"/>
      <c r="BB113" s="864"/>
      <c r="BC113" s="864"/>
      <c r="BD113" s="864"/>
      <c r="BE113" s="864"/>
      <c r="BF113" s="864"/>
      <c r="BG113" s="864"/>
      <c r="BH113" s="864"/>
      <c r="BI113" s="864"/>
      <c r="BJ113" s="864"/>
      <c r="BK113" s="864"/>
      <c r="BL113" s="864"/>
      <c r="BM113" s="864"/>
      <c r="BN113" s="864"/>
      <c r="BO113" s="864"/>
      <c r="BP113" s="864"/>
      <c r="BQ113" s="864"/>
      <c r="BR113" s="864"/>
      <c r="BS113" s="864"/>
      <c r="BT113" s="864"/>
      <c r="BU113" s="864"/>
      <c r="BV113" s="864"/>
      <c r="BW113" s="864"/>
      <c r="BX113" s="864"/>
      <c r="BY113" s="864"/>
      <c r="BZ113" s="864"/>
      <c r="CA113" s="864"/>
      <c r="CB113" s="864"/>
      <c r="CC113" s="864"/>
      <c r="CD113" s="864"/>
      <c r="CE113" s="864"/>
      <c r="CF113" s="864"/>
      <c r="CG113" s="864"/>
      <c r="CH113" s="864"/>
      <c r="CI113" s="864"/>
      <c r="CJ113" s="864"/>
      <c r="CK113" s="864"/>
      <c r="CL113" s="864"/>
      <c r="CM113" s="864"/>
      <c r="CN113" s="864"/>
      <c r="CO113" s="864"/>
      <c r="CP113" s="864"/>
      <c r="CQ113" s="864"/>
      <c r="CR113" s="864"/>
      <c r="CS113" s="864"/>
      <c r="CT113" s="864"/>
      <c r="CU113" s="864"/>
      <c r="CV113" s="864"/>
    </row>
    <row r="114" spans="1:100" s="865" customFormat="1">
      <c r="A114" s="1463"/>
      <c r="B114" s="1473"/>
      <c r="C114" s="1465"/>
      <c r="D114" s="1466"/>
      <c r="E114" s="1467"/>
      <c r="F114" s="1468"/>
      <c r="G114" s="1469"/>
      <c r="H114" s="1470"/>
      <c r="I114" s="1460"/>
      <c r="J114" s="1460"/>
      <c r="K114" s="864"/>
      <c r="L114" s="864"/>
      <c r="M114" s="864"/>
      <c r="N114" s="864"/>
      <c r="O114" s="864"/>
      <c r="P114" s="866"/>
      <c r="Q114" s="867"/>
      <c r="R114" s="864"/>
      <c r="S114" s="864"/>
      <c r="T114" s="864"/>
      <c r="U114" s="864"/>
      <c r="V114" s="864"/>
      <c r="W114" s="864"/>
      <c r="X114" s="864"/>
      <c r="Y114" s="864"/>
      <c r="Z114" s="864"/>
      <c r="AA114" s="864"/>
      <c r="AB114" s="864"/>
      <c r="AC114" s="864"/>
      <c r="AD114" s="864"/>
      <c r="AE114" s="864"/>
      <c r="AF114" s="864"/>
      <c r="AG114" s="864"/>
      <c r="AH114" s="864"/>
      <c r="AI114" s="864"/>
      <c r="AJ114" s="864"/>
      <c r="AK114" s="864"/>
      <c r="AL114" s="864"/>
      <c r="AM114" s="864"/>
      <c r="AN114" s="864"/>
      <c r="AO114" s="864"/>
      <c r="AP114" s="864"/>
      <c r="AQ114" s="864"/>
      <c r="AR114" s="864"/>
      <c r="AS114" s="864"/>
      <c r="AT114" s="864"/>
      <c r="AU114" s="864"/>
      <c r="AV114" s="864"/>
      <c r="AW114" s="864"/>
      <c r="AX114" s="864"/>
      <c r="AY114" s="864"/>
      <c r="AZ114" s="864"/>
      <c r="BA114" s="864"/>
      <c r="BB114" s="864"/>
      <c r="BC114" s="864"/>
      <c r="BD114" s="864"/>
      <c r="BE114" s="864"/>
      <c r="BF114" s="864"/>
      <c r="BG114" s="864"/>
      <c r="BH114" s="864"/>
      <c r="BI114" s="864"/>
      <c r="BJ114" s="864"/>
      <c r="BK114" s="864"/>
      <c r="BL114" s="864"/>
      <c r="BM114" s="864"/>
      <c r="BN114" s="864"/>
      <c r="BO114" s="864"/>
      <c r="BP114" s="864"/>
      <c r="BQ114" s="864"/>
      <c r="BR114" s="864"/>
      <c r="BS114" s="864"/>
      <c r="BT114" s="864"/>
      <c r="BU114" s="864"/>
      <c r="BV114" s="864"/>
      <c r="BW114" s="864"/>
      <c r="BX114" s="864"/>
      <c r="BY114" s="864"/>
      <c r="BZ114" s="864"/>
      <c r="CA114" s="864"/>
      <c r="CB114" s="864"/>
      <c r="CC114" s="864"/>
      <c r="CD114" s="864"/>
      <c r="CE114" s="864"/>
      <c r="CF114" s="864"/>
      <c r="CG114" s="864"/>
      <c r="CH114" s="864"/>
      <c r="CI114" s="864"/>
      <c r="CJ114" s="864"/>
      <c r="CK114" s="864"/>
      <c r="CL114" s="864"/>
      <c r="CM114" s="864"/>
      <c r="CN114" s="864"/>
      <c r="CO114" s="864"/>
      <c r="CP114" s="864"/>
      <c r="CQ114" s="864"/>
      <c r="CR114" s="864"/>
      <c r="CS114" s="864"/>
      <c r="CT114" s="864"/>
      <c r="CU114" s="864"/>
      <c r="CV114" s="864"/>
    </row>
    <row r="115" spans="1:100" s="865" customFormat="1">
      <c r="A115" s="1463"/>
      <c r="B115" s="1464"/>
      <c r="C115" s="1465"/>
      <c r="D115" s="1466"/>
      <c r="E115" s="1467"/>
      <c r="F115" s="1468"/>
      <c r="G115" s="1469"/>
      <c r="H115" s="1470"/>
      <c r="I115" s="1460"/>
      <c r="J115" s="1460"/>
      <c r="K115" s="864"/>
      <c r="L115" s="864"/>
      <c r="M115" s="864"/>
      <c r="N115" s="864"/>
      <c r="O115" s="864"/>
      <c r="P115" s="866"/>
      <c r="Q115" s="867"/>
      <c r="R115" s="864"/>
      <c r="S115" s="864"/>
      <c r="T115" s="864"/>
      <c r="U115" s="864"/>
      <c r="V115" s="864"/>
      <c r="W115" s="864"/>
      <c r="X115" s="864"/>
      <c r="Y115" s="864"/>
      <c r="Z115" s="864"/>
      <c r="AA115" s="864"/>
      <c r="AB115" s="864"/>
      <c r="AC115" s="864"/>
      <c r="AD115" s="864"/>
      <c r="AE115" s="864"/>
      <c r="AF115" s="864"/>
      <c r="AG115" s="864"/>
      <c r="AH115" s="864"/>
      <c r="AI115" s="864"/>
      <c r="AJ115" s="864"/>
      <c r="AK115" s="864"/>
      <c r="AL115" s="864"/>
      <c r="AM115" s="864"/>
      <c r="AN115" s="864"/>
      <c r="AO115" s="864"/>
      <c r="AP115" s="864"/>
      <c r="AQ115" s="864"/>
      <c r="AR115" s="864"/>
      <c r="AS115" s="864"/>
      <c r="AT115" s="864"/>
      <c r="AU115" s="864"/>
      <c r="AV115" s="864"/>
      <c r="AW115" s="864"/>
      <c r="AX115" s="864"/>
      <c r="AY115" s="864"/>
      <c r="AZ115" s="864"/>
      <c r="BA115" s="864"/>
      <c r="BB115" s="864"/>
      <c r="BC115" s="864"/>
      <c r="BD115" s="864"/>
      <c r="BE115" s="864"/>
      <c r="BF115" s="864"/>
      <c r="BG115" s="864"/>
      <c r="BH115" s="864"/>
      <c r="BI115" s="864"/>
      <c r="BJ115" s="864"/>
      <c r="BK115" s="864"/>
      <c r="BL115" s="864"/>
      <c r="BM115" s="864"/>
      <c r="BN115" s="864"/>
      <c r="BO115" s="864"/>
      <c r="BP115" s="864"/>
      <c r="BQ115" s="864"/>
      <c r="BR115" s="864"/>
      <c r="BS115" s="864"/>
      <c r="BT115" s="864"/>
      <c r="BU115" s="864"/>
      <c r="BV115" s="864"/>
      <c r="BW115" s="864"/>
      <c r="BX115" s="864"/>
      <c r="BY115" s="864"/>
      <c r="BZ115" s="864"/>
      <c r="CA115" s="864"/>
      <c r="CB115" s="864"/>
      <c r="CC115" s="864"/>
      <c r="CD115" s="864"/>
      <c r="CE115" s="864"/>
      <c r="CF115" s="864"/>
      <c r="CG115" s="864"/>
      <c r="CH115" s="864"/>
      <c r="CI115" s="864"/>
      <c r="CJ115" s="864"/>
      <c r="CK115" s="864"/>
      <c r="CL115" s="864"/>
      <c r="CM115" s="864"/>
      <c r="CN115" s="864"/>
      <c r="CO115" s="864"/>
      <c r="CP115" s="864"/>
      <c r="CQ115" s="864"/>
      <c r="CR115" s="864"/>
      <c r="CS115" s="864"/>
      <c r="CT115" s="864"/>
      <c r="CU115" s="864"/>
      <c r="CV115" s="864"/>
    </row>
    <row r="116" spans="1:100" s="865" customFormat="1">
      <c r="A116" s="1463"/>
      <c r="B116" s="1464"/>
      <c r="C116" s="1465"/>
      <c r="D116" s="1466"/>
      <c r="E116" s="1467"/>
      <c r="F116" s="1468"/>
      <c r="G116" s="1469"/>
      <c r="H116" s="1470"/>
      <c r="I116" s="1460"/>
      <c r="J116" s="1460"/>
      <c r="K116" s="864"/>
      <c r="L116" s="864"/>
      <c r="M116" s="864"/>
      <c r="N116" s="864"/>
      <c r="O116" s="864"/>
      <c r="P116" s="866"/>
      <c r="Q116" s="867"/>
      <c r="R116" s="864"/>
      <c r="S116" s="864"/>
      <c r="T116" s="864"/>
      <c r="U116" s="864"/>
      <c r="V116" s="864"/>
      <c r="W116" s="864"/>
      <c r="X116" s="864"/>
      <c r="Y116" s="864"/>
      <c r="Z116" s="864"/>
      <c r="AA116" s="864"/>
      <c r="AB116" s="864"/>
      <c r="AC116" s="864"/>
      <c r="AD116" s="864"/>
      <c r="AE116" s="864"/>
      <c r="AF116" s="864"/>
      <c r="AG116" s="864"/>
      <c r="AH116" s="864"/>
      <c r="AI116" s="864"/>
      <c r="AJ116" s="864"/>
      <c r="AK116" s="864"/>
      <c r="AL116" s="864"/>
      <c r="AM116" s="864"/>
      <c r="AN116" s="864"/>
      <c r="AO116" s="864"/>
      <c r="AP116" s="864"/>
      <c r="AQ116" s="864"/>
      <c r="AR116" s="864"/>
      <c r="AS116" s="864"/>
      <c r="AT116" s="864"/>
      <c r="AU116" s="864"/>
      <c r="AV116" s="864"/>
      <c r="AW116" s="864"/>
      <c r="AX116" s="864"/>
      <c r="AY116" s="864"/>
      <c r="AZ116" s="864"/>
      <c r="BA116" s="864"/>
      <c r="BB116" s="864"/>
      <c r="BC116" s="864"/>
      <c r="BD116" s="864"/>
      <c r="BE116" s="864"/>
      <c r="BF116" s="864"/>
      <c r="BG116" s="864"/>
      <c r="BH116" s="864"/>
      <c r="BI116" s="864"/>
      <c r="BJ116" s="864"/>
      <c r="BK116" s="864"/>
      <c r="BL116" s="864"/>
      <c r="BM116" s="864"/>
      <c r="BN116" s="864"/>
      <c r="BO116" s="864"/>
      <c r="BP116" s="864"/>
      <c r="BQ116" s="864"/>
      <c r="BR116" s="864"/>
      <c r="BS116" s="864"/>
      <c r="BT116" s="864"/>
      <c r="BU116" s="864"/>
      <c r="BV116" s="864"/>
      <c r="BW116" s="864"/>
      <c r="BX116" s="864"/>
      <c r="BY116" s="864"/>
      <c r="BZ116" s="864"/>
      <c r="CA116" s="864"/>
      <c r="CB116" s="864"/>
      <c r="CC116" s="864"/>
      <c r="CD116" s="864"/>
      <c r="CE116" s="864"/>
      <c r="CF116" s="864"/>
      <c r="CG116" s="864"/>
      <c r="CH116" s="864"/>
      <c r="CI116" s="864"/>
      <c r="CJ116" s="864"/>
      <c r="CK116" s="864"/>
      <c r="CL116" s="864"/>
      <c r="CM116" s="864"/>
      <c r="CN116" s="864"/>
      <c r="CO116" s="864"/>
      <c r="CP116" s="864"/>
      <c r="CQ116" s="864"/>
      <c r="CR116" s="864"/>
      <c r="CS116" s="864"/>
      <c r="CT116" s="864"/>
      <c r="CU116" s="864"/>
      <c r="CV116" s="864"/>
    </row>
    <row r="117" spans="1:100" s="865" customFormat="1">
      <c r="A117" s="1463"/>
      <c r="B117" s="1464"/>
      <c r="C117" s="1465"/>
      <c r="D117" s="1466"/>
      <c r="E117" s="1467"/>
      <c r="F117" s="1468"/>
      <c r="G117" s="1469"/>
      <c r="H117" s="1470"/>
      <c r="I117" s="1460"/>
      <c r="J117" s="1460"/>
      <c r="K117" s="864"/>
      <c r="L117" s="864"/>
      <c r="M117" s="864"/>
      <c r="N117" s="864"/>
      <c r="O117" s="864"/>
      <c r="P117" s="866"/>
      <c r="Q117" s="867"/>
      <c r="R117" s="864"/>
      <c r="S117" s="864"/>
      <c r="T117" s="864"/>
      <c r="U117" s="864"/>
      <c r="V117" s="864"/>
      <c r="W117" s="864"/>
      <c r="X117" s="864"/>
      <c r="Y117" s="864"/>
      <c r="Z117" s="864"/>
      <c r="AA117" s="864"/>
      <c r="AB117" s="864"/>
      <c r="AC117" s="864"/>
      <c r="AD117" s="864"/>
      <c r="AE117" s="864"/>
      <c r="AF117" s="864"/>
      <c r="AG117" s="864"/>
      <c r="AH117" s="864"/>
      <c r="AI117" s="864"/>
      <c r="AJ117" s="864"/>
      <c r="AK117" s="864"/>
      <c r="AL117" s="864"/>
      <c r="AM117" s="864"/>
      <c r="AN117" s="864"/>
      <c r="AO117" s="864"/>
      <c r="AP117" s="864"/>
      <c r="AQ117" s="864"/>
      <c r="AR117" s="864"/>
      <c r="AS117" s="864"/>
      <c r="AT117" s="864"/>
      <c r="AU117" s="864"/>
      <c r="AV117" s="864"/>
      <c r="AW117" s="864"/>
      <c r="AX117" s="864"/>
      <c r="AY117" s="864"/>
      <c r="AZ117" s="864"/>
      <c r="BA117" s="864"/>
      <c r="BB117" s="864"/>
      <c r="BC117" s="864"/>
      <c r="BD117" s="864"/>
      <c r="BE117" s="864"/>
      <c r="BF117" s="864"/>
      <c r="BG117" s="864"/>
      <c r="BH117" s="864"/>
      <c r="BI117" s="864"/>
      <c r="BJ117" s="864"/>
      <c r="BK117" s="864"/>
      <c r="BL117" s="864"/>
      <c r="BM117" s="864"/>
      <c r="BN117" s="864"/>
      <c r="BO117" s="864"/>
      <c r="BP117" s="864"/>
      <c r="BQ117" s="864"/>
      <c r="BR117" s="864"/>
      <c r="BS117" s="864"/>
      <c r="BT117" s="864"/>
      <c r="BU117" s="864"/>
      <c r="BV117" s="864"/>
      <c r="BW117" s="864"/>
      <c r="BX117" s="864"/>
      <c r="BY117" s="864"/>
      <c r="BZ117" s="864"/>
      <c r="CA117" s="864"/>
      <c r="CB117" s="864"/>
      <c r="CC117" s="864"/>
      <c r="CD117" s="864"/>
      <c r="CE117" s="864"/>
      <c r="CF117" s="864"/>
      <c r="CG117" s="864"/>
      <c r="CH117" s="864"/>
      <c r="CI117" s="864"/>
      <c r="CJ117" s="864"/>
      <c r="CK117" s="864"/>
      <c r="CL117" s="864"/>
      <c r="CM117" s="864"/>
      <c r="CN117" s="864"/>
      <c r="CO117" s="864"/>
      <c r="CP117" s="864"/>
      <c r="CQ117" s="864"/>
      <c r="CR117" s="864"/>
      <c r="CS117" s="864"/>
      <c r="CT117" s="864"/>
      <c r="CU117" s="864"/>
      <c r="CV117" s="864"/>
    </row>
    <row r="118" spans="1:100" s="865" customFormat="1">
      <c r="A118" s="1463"/>
      <c r="B118" s="1464"/>
      <c r="C118" s="1465"/>
      <c r="D118" s="1466"/>
      <c r="E118" s="1467"/>
      <c r="F118" s="1468"/>
      <c r="G118" s="1469"/>
      <c r="H118" s="1470"/>
      <c r="I118" s="1460"/>
      <c r="J118" s="1460"/>
      <c r="K118" s="864"/>
      <c r="L118" s="864"/>
      <c r="M118" s="864"/>
      <c r="N118" s="864"/>
      <c r="O118" s="864"/>
      <c r="P118" s="866"/>
      <c r="Q118" s="867"/>
      <c r="R118" s="864"/>
      <c r="S118" s="864"/>
      <c r="T118" s="864"/>
      <c r="U118" s="864"/>
      <c r="V118" s="864"/>
      <c r="W118" s="864"/>
      <c r="X118" s="864"/>
      <c r="Y118" s="864"/>
      <c r="Z118" s="864"/>
      <c r="AA118" s="864"/>
      <c r="AB118" s="864"/>
      <c r="AC118" s="864"/>
      <c r="AD118" s="864"/>
      <c r="AE118" s="864"/>
      <c r="AF118" s="864"/>
      <c r="AG118" s="864"/>
      <c r="AH118" s="864"/>
      <c r="AI118" s="864"/>
      <c r="AJ118" s="864"/>
      <c r="AK118" s="864"/>
      <c r="AL118" s="864"/>
      <c r="AM118" s="864"/>
      <c r="AN118" s="864"/>
      <c r="AO118" s="864"/>
      <c r="AP118" s="864"/>
      <c r="AQ118" s="864"/>
      <c r="AR118" s="864"/>
      <c r="AS118" s="864"/>
      <c r="AT118" s="864"/>
      <c r="AU118" s="864"/>
      <c r="AV118" s="864"/>
      <c r="AW118" s="864"/>
      <c r="AX118" s="864"/>
      <c r="AY118" s="864"/>
      <c r="AZ118" s="864"/>
      <c r="BA118" s="864"/>
      <c r="BB118" s="864"/>
      <c r="BC118" s="864"/>
      <c r="BD118" s="864"/>
      <c r="BE118" s="864"/>
      <c r="BF118" s="864"/>
      <c r="BG118" s="864"/>
      <c r="BH118" s="864"/>
      <c r="BI118" s="864"/>
      <c r="BJ118" s="864"/>
      <c r="BK118" s="864"/>
      <c r="BL118" s="864"/>
      <c r="BM118" s="864"/>
      <c r="BN118" s="864"/>
      <c r="BO118" s="864"/>
      <c r="BP118" s="864"/>
      <c r="BQ118" s="864"/>
      <c r="BR118" s="864"/>
      <c r="BS118" s="864"/>
      <c r="BT118" s="864"/>
      <c r="BU118" s="864"/>
      <c r="BV118" s="864"/>
      <c r="BW118" s="864"/>
      <c r="BX118" s="864"/>
      <c r="BY118" s="864"/>
      <c r="BZ118" s="864"/>
      <c r="CA118" s="864"/>
      <c r="CB118" s="864"/>
      <c r="CC118" s="864"/>
      <c r="CD118" s="864"/>
      <c r="CE118" s="864"/>
      <c r="CF118" s="864"/>
      <c r="CG118" s="864"/>
      <c r="CH118" s="864"/>
      <c r="CI118" s="864"/>
      <c r="CJ118" s="864"/>
      <c r="CK118" s="864"/>
      <c r="CL118" s="864"/>
      <c r="CM118" s="864"/>
      <c r="CN118" s="864"/>
      <c r="CO118" s="864"/>
      <c r="CP118" s="864"/>
      <c r="CQ118" s="864"/>
      <c r="CR118" s="864"/>
      <c r="CS118" s="864"/>
      <c r="CT118" s="864"/>
      <c r="CU118" s="864"/>
      <c r="CV118" s="864"/>
    </row>
    <row r="119" spans="1:100" s="865" customFormat="1">
      <c r="A119" s="1463"/>
      <c r="B119" s="1464"/>
      <c r="C119" s="1465"/>
      <c r="D119" s="1466"/>
      <c r="E119" s="1467"/>
      <c r="F119" s="1468"/>
      <c r="G119" s="1469"/>
      <c r="H119" s="1470"/>
      <c r="I119" s="1460"/>
      <c r="J119" s="1460"/>
      <c r="K119" s="864"/>
      <c r="L119" s="864"/>
      <c r="M119" s="864"/>
      <c r="N119" s="864"/>
      <c r="O119" s="864"/>
      <c r="P119" s="866"/>
      <c r="Q119" s="867"/>
      <c r="R119" s="864"/>
      <c r="S119" s="864"/>
      <c r="T119" s="864"/>
      <c r="U119" s="864"/>
      <c r="V119" s="864"/>
      <c r="W119" s="864"/>
      <c r="X119" s="864"/>
      <c r="Y119" s="864"/>
      <c r="Z119" s="864"/>
      <c r="AA119" s="864"/>
      <c r="AB119" s="864"/>
      <c r="AC119" s="864"/>
      <c r="AD119" s="864"/>
      <c r="AE119" s="864"/>
      <c r="AF119" s="864"/>
      <c r="AG119" s="864"/>
      <c r="AH119" s="864"/>
      <c r="AI119" s="864"/>
      <c r="AJ119" s="864"/>
      <c r="AK119" s="864"/>
      <c r="AL119" s="864"/>
      <c r="AM119" s="864"/>
      <c r="AN119" s="864"/>
      <c r="AO119" s="864"/>
      <c r="AP119" s="864"/>
      <c r="AQ119" s="864"/>
      <c r="AR119" s="864"/>
      <c r="AS119" s="864"/>
      <c r="AT119" s="864"/>
      <c r="AU119" s="864"/>
      <c r="AV119" s="864"/>
      <c r="AW119" s="864"/>
      <c r="AX119" s="864"/>
      <c r="AY119" s="864"/>
      <c r="AZ119" s="864"/>
      <c r="BA119" s="864"/>
      <c r="BB119" s="864"/>
      <c r="BC119" s="864"/>
      <c r="BD119" s="864"/>
      <c r="BE119" s="864"/>
      <c r="BF119" s="864"/>
      <c r="BG119" s="864"/>
      <c r="BH119" s="864"/>
      <c r="BI119" s="864"/>
      <c r="BJ119" s="864"/>
      <c r="BK119" s="864"/>
      <c r="BL119" s="864"/>
      <c r="BM119" s="864"/>
      <c r="BN119" s="864"/>
      <c r="BO119" s="864"/>
      <c r="BP119" s="864"/>
      <c r="BQ119" s="864"/>
      <c r="BR119" s="864"/>
      <c r="BS119" s="864"/>
      <c r="BT119" s="864"/>
      <c r="BU119" s="864"/>
      <c r="BV119" s="864"/>
      <c r="BW119" s="864"/>
      <c r="BX119" s="864"/>
      <c r="BY119" s="864"/>
      <c r="BZ119" s="864"/>
      <c r="CA119" s="864"/>
      <c r="CB119" s="864"/>
      <c r="CC119" s="864"/>
      <c r="CD119" s="864"/>
      <c r="CE119" s="864"/>
      <c r="CF119" s="864"/>
      <c r="CG119" s="864"/>
      <c r="CH119" s="864"/>
      <c r="CI119" s="864"/>
      <c r="CJ119" s="864"/>
      <c r="CK119" s="864"/>
      <c r="CL119" s="864"/>
      <c r="CM119" s="864"/>
      <c r="CN119" s="864"/>
      <c r="CO119" s="864"/>
      <c r="CP119" s="864"/>
      <c r="CQ119" s="864"/>
      <c r="CR119" s="864"/>
      <c r="CS119" s="864"/>
      <c r="CT119" s="864"/>
      <c r="CU119" s="864"/>
      <c r="CV119" s="864"/>
    </row>
    <row r="120" spans="1:100" s="865" customFormat="1">
      <c r="A120" s="1463"/>
      <c r="B120" s="1464"/>
      <c r="C120" s="1465"/>
      <c r="D120" s="1466"/>
      <c r="E120" s="1467"/>
      <c r="F120" s="1468"/>
      <c r="G120" s="1469"/>
      <c r="H120" s="1470"/>
      <c r="I120" s="1460"/>
      <c r="J120" s="1460"/>
      <c r="K120" s="864"/>
      <c r="L120" s="864"/>
      <c r="M120" s="864"/>
      <c r="N120" s="864"/>
      <c r="O120" s="864"/>
      <c r="P120" s="866"/>
      <c r="Q120" s="867"/>
      <c r="R120" s="864"/>
      <c r="S120" s="864"/>
      <c r="T120" s="864"/>
      <c r="U120" s="864"/>
      <c r="V120" s="864"/>
      <c r="W120" s="864"/>
      <c r="X120" s="864"/>
      <c r="Y120" s="864"/>
      <c r="Z120" s="864"/>
      <c r="AA120" s="864"/>
      <c r="AB120" s="864"/>
      <c r="AC120" s="864"/>
      <c r="AD120" s="864"/>
      <c r="AE120" s="864"/>
      <c r="AF120" s="864"/>
      <c r="AG120" s="864"/>
      <c r="AH120" s="864"/>
      <c r="AI120" s="864"/>
      <c r="AJ120" s="864"/>
      <c r="AK120" s="864"/>
      <c r="AL120" s="864"/>
      <c r="AM120" s="864"/>
      <c r="AN120" s="864"/>
      <c r="AO120" s="864"/>
      <c r="AP120" s="864"/>
      <c r="AQ120" s="864"/>
      <c r="AR120" s="864"/>
      <c r="AS120" s="864"/>
      <c r="AT120" s="864"/>
      <c r="AU120" s="864"/>
      <c r="AV120" s="864"/>
      <c r="AW120" s="864"/>
      <c r="AX120" s="864"/>
      <c r="AY120" s="864"/>
      <c r="AZ120" s="864"/>
      <c r="BA120" s="864"/>
      <c r="BB120" s="864"/>
      <c r="BC120" s="864"/>
      <c r="BD120" s="864"/>
      <c r="BE120" s="864"/>
      <c r="BF120" s="864"/>
      <c r="BG120" s="864"/>
      <c r="BH120" s="864"/>
      <c r="BI120" s="864"/>
      <c r="BJ120" s="864"/>
      <c r="BK120" s="864"/>
      <c r="BL120" s="864"/>
      <c r="BM120" s="864"/>
      <c r="BN120" s="864"/>
      <c r="BO120" s="864"/>
      <c r="BP120" s="864"/>
      <c r="BQ120" s="864"/>
      <c r="BR120" s="864"/>
      <c r="BS120" s="864"/>
      <c r="BT120" s="864"/>
      <c r="BU120" s="864"/>
      <c r="BV120" s="864"/>
      <c r="BW120" s="864"/>
      <c r="BX120" s="864"/>
      <c r="BY120" s="864"/>
      <c r="BZ120" s="864"/>
      <c r="CA120" s="864"/>
      <c r="CB120" s="864"/>
      <c r="CC120" s="864"/>
      <c r="CD120" s="864"/>
      <c r="CE120" s="864"/>
      <c r="CF120" s="864"/>
      <c r="CG120" s="864"/>
      <c r="CH120" s="864"/>
      <c r="CI120" s="864"/>
      <c r="CJ120" s="864"/>
      <c r="CK120" s="864"/>
      <c r="CL120" s="864"/>
      <c r="CM120" s="864"/>
      <c r="CN120" s="864"/>
      <c r="CO120" s="864"/>
      <c r="CP120" s="864"/>
      <c r="CQ120" s="864"/>
      <c r="CR120" s="864"/>
      <c r="CS120" s="864"/>
      <c r="CT120" s="864"/>
      <c r="CU120" s="864"/>
      <c r="CV120" s="864"/>
    </row>
    <row r="121" spans="1:100" s="865" customFormat="1">
      <c r="A121" s="1463"/>
      <c r="B121" s="1464"/>
      <c r="C121" s="1465"/>
      <c r="D121" s="1466"/>
      <c r="E121" s="1467"/>
      <c r="F121" s="1468"/>
      <c r="G121" s="1469"/>
      <c r="H121" s="1470"/>
      <c r="I121" s="1460"/>
      <c r="J121" s="1460"/>
      <c r="K121" s="864"/>
      <c r="L121" s="864"/>
      <c r="M121" s="864"/>
      <c r="N121" s="864"/>
      <c r="O121" s="864"/>
      <c r="P121" s="864"/>
      <c r="Q121" s="864"/>
      <c r="R121" s="864"/>
      <c r="S121" s="864"/>
      <c r="T121" s="864"/>
      <c r="U121" s="864"/>
      <c r="V121" s="864"/>
      <c r="W121" s="864"/>
      <c r="X121" s="864"/>
      <c r="Y121" s="864"/>
      <c r="Z121" s="864"/>
      <c r="AA121" s="864"/>
      <c r="AB121" s="864"/>
      <c r="AC121" s="864"/>
      <c r="AD121" s="864"/>
      <c r="AE121" s="864"/>
      <c r="AF121" s="864"/>
      <c r="AG121" s="864"/>
      <c r="AH121" s="864"/>
      <c r="AI121" s="864"/>
      <c r="AJ121" s="864"/>
      <c r="AK121" s="864"/>
      <c r="AL121" s="864"/>
      <c r="AM121" s="864"/>
      <c r="AN121" s="864"/>
      <c r="AO121" s="864"/>
      <c r="AP121" s="864"/>
      <c r="AQ121" s="864"/>
      <c r="AR121" s="864"/>
      <c r="AS121" s="864"/>
      <c r="AT121" s="864"/>
      <c r="AU121" s="864"/>
      <c r="AV121" s="864"/>
      <c r="AW121" s="864"/>
      <c r="AX121" s="864"/>
      <c r="AY121" s="864"/>
      <c r="AZ121" s="864"/>
      <c r="BA121" s="864"/>
      <c r="BB121" s="864"/>
      <c r="BC121" s="864"/>
      <c r="BD121" s="864"/>
      <c r="BE121" s="864"/>
      <c r="BF121" s="864"/>
      <c r="BG121" s="864"/>
      <c r="BH121" s="864"/>
      <c r="BI121" s="864"/>
      <c r="BJ121" s="864"/>
      <c r="BK121" s="864"/>
      <c r="BL121" s="864"/>
      <c r="BM121" s="864"/>
      <c r="BN121" s="864"/>
      <c r="BO121" s="864"/>
      <c r="BP121" s="864"/>
      <c r="BQ121" s="864"/>
      <c r="BR121" s="864"/>
      <c r="BS121" s="864"/>
      <c r="BT121" s="864"/>
      <c r="BU121" s="864"/>
      <c r="BV121" s="864"/>
      <c r="BW121" s="864"/>
      <c r="BX121" s="864"/>
      <c r="BY121" s="864"/>
      <c r="BZ121" s="864"/>
      <c r="CA121" s="864"/>
      <c r="CB121" s="864"/>
      <c r="CC121" s="864"/>
      <c r="CD121" s="864"/>
      <c r="CE121" s="864"/>
      <c r="CF121" s="864"/>
      <c r="CG121" s="864"/>
      <c r="CH121" s="864"/>
      <c r="CI121" s="864"/>
      <c r="CJ121" s="864"/>
      <c r="CK121" s="864"/>
      <c r="CL121" s="864"/>
      <c r="CM121" s="864"/>
      <c r="CN121" s="864"/>
      <c r="CO121" s="864"/>
      <c r="CP121" s="864"/>
      <c r="CQ121" s="864"/>
      <c r="CR121" s="864"/>
      <c r="CS121" s="864"/>
      <c r="CT121" s="864"/>
      <c r="CU121" s="864"/>
      <c r="CV121" s="864"/>
    </row>
    <row r="122" spans="1:100" s="865" customFormat="1">
      <c r="A122" s="1463"/>
      <c r="B122" s="1464"/>
      <c r="C122" s="1465"/>
      <c r="D122" s="1466"/>
      <c r="E122" s="1467"/>
      <c r="F122" s="1468"/>
      <c r="G122" s="1469"/>
      <c r="H122" s="1470"/>
      <c r="I122" s="1460"/>
      <c r="J122" s="1460"/>
      <c r="K122" s="864"/>
      <c r="L122" s="864"/>
      <c r="M122" s="864"/>
      <c r="N122" s="864"/>
      <c r="O122" s="864"/>
      <c r="P122" s="866"/>
      <c r="Q122" s="867"/>
      <c r="R122" s="864"/>
      <c r="S122" s="864"/>
      <c r="T122" s="864"/>
      <c r="U122" s="864"/>
      <c r="V122" s="864"/>
      <c r="W122" s="864"/>
      <c r="X122" s="864"/>
      <c r="Y122" s="864"/>
      <c r="Z122" s="864"/>
      <c r="AA122" s="864"/>
      <c r="AB122" s="864"/>
      <c r="AC122" s="864"/>
      <c r="AD122" s="864"/>
      <c r="AE122" s="864"/>
      <c r="AF122" s="864"/>
      <c r="AG122" s="864"/>
      <c r="AH122" s="864"/>
      <c r="AI122" s="864"/>
      <c r="AJ122" s="864"/>
      <c r="AK122" s="864"/>
      <c r="AL122" s="864"/>
      <c r="AM122" s="864"/>
      <c r="AN122" s="864"/>
      <c r="AO122" s="864"/>
      <c r="AP122" s="864"/>
      <c r="AQ122" s="864"/>
      <c r="AR122" s="864"/>
      <c r="AS122" s="864"/>
      <c r="AT122" s="864"/>
      <c r="AU122" s="864"/>
      <c r="AV122" s="864"/>
      <c r="AW122" s="864"/>
      <c r="AX122" s="864"/>
      <c r="AY122" s="864"/>
      <c r="AZ122" s="864"/>
      <c r="BA122" s="864"/>
      <c r="BB122" s="864"/>
      <c r="BC122" s="864"/>
      <c r="BD122" s="864"/>
      <c r="BE122" s="864"/>
      <c r="BF122" s="864"/>
      <c r="BG122" s="864"/>
      <c r="BH122" s="864"/>
      <c r="BI122" s="864"/>
      <c r="BJ122" s="864"/>
      <c r="BK122" s="864"/>
      <c r="BL122" s="864"/>
      <c r="BM122" s="864"/>
      <c r="BN122" s="864"/>
      <c r="BO122" s="864"/>
      <c r="BP122" s="864"/>
      <c r="BQ122" s="864"/>
      <c r="BR122" s="864"/>
      <c r="BS122" s="864"/>
      <c r="BT122" s="864"/>
      <c r="BU122" s="864"/>
      <c r="BV122" s="864"/>
      <c r="BW122" s="864"/>
      <c r="BX122" s="864"/>
      <c r="BY122" s="864"/>
      <c r="BZ122" s="864"/>
      <c r="CA122" s="864"/>
      <c r="CB122" s="864"/>
      <c r="CC122" s="864"/>
      <c r="CD122" s="864"/>
      <c r="CE122" s="864"/>
      <c r="CF122" s="864"/>
      <c r="CG122" s="864"/>
      <c r="CH122" s="864"/>
      <c r="CI122" s="864"/>
      <c r="CJ122" s="864"/>
      <c r="CK122" s="864"/>
      <c r="CL122" s="864"/>
      <c r="CM122" s="864"/>
      <c r="CN122" s="864"/>
      <c r="CO122" s="864"/>
      <c r="CP122" s="864"/>
      <c r="CQ122" s="864"/>
      <c r="CR122" s="864"/>
      <c r="CS122" s="864"/>
      <c r="CT122" s="864"/>
      <c r="CU122" s="864"/>
      <c r="CV122" s="864"/>
    </row>
    <row r="123" spans="1:100" s="865" customFormat="1">
      <c r="A123" s="1463"/>
      <c r="B123" s="1464"/>
      <c r="C123" s="1465"/>
      <c r="D123" s="1466"/>
      <c r="E123" s="1467"/>
      <c r="F123" s="1468"/>
      <c r="G123" s="1469"/>
      <c r="H123" s="1470"/>
      <c r="I123" s="1460"/>
      <c r="J123" s="1460"/>
      <c r="K123" s="864"/>
      <c r="L123" s="864"/>
      <c r="M123" s="864"/>
      <c r="N123" s="864"/>
      <c r="O123" s="864"/>
      <c r="P123" s="864"/>
      <c r="Q123" s="864"/>
      <c r="R123" s="864"/>
      <c r="S123" s="864"/>
      <c r="T123" s="864"/>
      <c r="U123" s="864"/>
      <c r="V123" s="864"/>
      <c r="W123" s="864"/>
      <c r="X123" s="864"/>
      <c r="Y123" s="864"/>
      <c r="Z123" s="864"/>
      <c r="AA123" s="864"/>
      <c r="AB123" s="864"/>
      <c r="AC123" s="864"/>
      <c r="AD123" s="864"/>
      <c r="AE123" s="864"/>
      <c r="AF123" s="864"/>
      <c r="AG123" s="864"/>
      <c r="AH123" s="864"/>
      <c r="AI123" s="864"/>
      <c r="AJ123" s="864"/>
      <c r="AK123" s="864"/>
      <c r="AL123" s="864"/>
      <c r="AM123" s="864"/>
      <c r="AN123" s="864"/>
      <c r="AO123" s="864"/>
      <c r="AP123" s="864"/>
      <c r="AQ123" s="864"/>
      <c r="AR123" s="864"/>
      <c r="AS123" s="864"/>
      <c r="AT123" s="864"/>
      <c r="AU123" s="864"/>
      <c r="AV123" s="864"/>
      <c r="AW123" s="864"/>
      <c r="AX123" s="864"/>
      <c r="AY123" s="864"/>
      <c r="AZ123" s="864"/>
      <c r="BA123" s="864"/>
      <c r="BB123" s="864"/>
      <c r="BC123" s="864"/>
      <c r="BD123" s="864"/>
      <c r="BE123" s="864"/>
      <c r="BF123" s="864"/>
      <c r="BG123" s="864"/>
      <c r="BH123" s="864"/>
      <c r="BI123" s="864"/>
      <c r="BJ123" s="864"/>
      <c r="BK123" s="864"/>
      <c r="BL123" s="864"/>
      <c r="BM123" s="864"/>
      <c r="BN123" s="864"/>
      <c r="BO123" s="864"/>
      <c r="BP123" s="864"/>
      <c r="BQ123" s="864"/>
      <c r="BR123" s="864"/>
      <c r="BS123" s="864"/>
      <c r="BT123" s="864"/>
      <c r="BU123" s="864"/>
      <c r="BV123" s="864"/>
      <c r="BW123" s="864"/>
      <c r="BX123" s="864"/>
      <c r="BY123" s="864"/>
      <c r="BZ123" s="864"/>
      <c r="CA123" s="864"/>
      <c r="CB123" s="864"/>
      <c r="CC123" s="864"/>
      <c r="CD123" s="864"/>
      <c r="CE123" s="864"/>
      <c r="CF123" s="864"/>
      <c r="CG123" s="864"/>
      <c r="CH123" s="864"/>
      <c r="CI123" s="864"/>
      <c r="CJ123" s="864"/>
      <c r="CK123" s="864"/>
      <c r="CL123" s="864"/>
      <c r="CM123" s="864"/>
      <c r="CN123" s="864"/>
      <c r="CO123" s="864"/>
      <c r="CP123" s="864"/>
      <c r="CQ123" s="864"/>
      <c r="CR123" s="864"/>
      <c r="CS123" s="864"/>
      <c r="CT123" s="864"/>
      <c r="CU123" s="864"/>
      <c r="CV123" s="864"/>
    </row>
    <row r="124" spans="1:100" s="865" customFormat="1">
      <c r="A124" s="1463"/>
      <c r="B124" s="1464"/>
      <c r="C124" s="1465"/>
      <c r="D124" s="1466"/>
      <c r="E124" s="1467"/>
      <c r="F124" s="1468"/>
      <c r="G124" s="1469"/>
      <c r="H124" s="1470"/>
      <c r="I124" s="1460"/>
      <c r="J124" s="1460"/>
      <c r="K124" s="864"/>
      <c r="L124" s="864"/>
      <c r="M124" s="864"/>
      <c r="N124" s="864"/>
      <c r="O124" s="864"/>
      <c r="P124" s="866"/>
      <c r="Q124" s="867"/>
      <c r="R124" s="864"/>
      <c r="S124" s="864"/>
      <c r="T124" s="864"/>
      <c r="U124" s="864"/>
      <c r="V124" s="864"/>
      <c r="W124" s="864"/>
      <c r="X124" s="864"/>
      <c r="Y124" s="864"/>
      <c r="Z124" s="864"/>
      <c r="AA124" s="864"/>
      <c r="AB124" s="864"/>
      <c r="AC124" s="864"/>
      <c r="AD124" s="864"/>
      <c r="AE124" s="864"/>
      <c r="AF124" s="864"/>
      <c r="AG124" s="864"/>
      <c r="AH124" s="864"/>
      <c r="AI124" s="864"/>
      <c r="AJ124" s="864"/>
      <c r="AK124" s="864"/>
      <c r="AL124" s="864"/>
      <c r="AM124" s="864"/>
      <c r="AN124" s="864"/>
      <c r="AO124" s="864"/>
      <c r="AP124" s="864"/>
      <c r="AQ124" s="864"/>
      <c r="AR124" s="864"/>
      <c r="AS124" s="864"/>
      <c r="AT124" s="864"/>
      <c r="AU124" s="864"/>
      <c r="AV124" s="864"/>
      <c r="AW124" s="864"/>
      <c r="AX124" s="864"/>
      <c r="AY124" s="864"/>
      <c r="AZ124" s="864"/>
      <c r="BA124" s="864"/>
      <c r="BB124" s="864"/>
      <c r="BC124" s="864"/>
      <c r="BD124" s="864"/>
      <c r="BE124" s="864"/>
      <c r="BF124" s="864"/>
      <c r="BG124" s="864"/>
      <c r="BH124" s="864"/>
      <c r="BI124" s="864"/>
      <c r="BJ124" s="864"/>
      <c r="BK124" s="864"/>
      <c r="BL124" s="864"/>
      <c r="BM124" s="864"/>
      <c r="BN124" s="864"/>
      <c r="BO124" s="864"/>
      <c r="BP124" s="864"/>
      <c r="BQ124" s="864"/>
      <c r="BR124" s="864"/>
      <c r="BS124" s="864"/>
      <c r="BT124" s="864"/>
      <c r="BU124" s="864"/>
      <c r="BV124" s="864"/>
      <c r="BW124" s="864"/>
      <c r="BX124" s="864"/>
      <c r="BY124" s="864"/>
      <c r="BZ124" s="864"/>
      <c r="CA124" s="864"/>
      <c r="CB124" s="864"/>
      <c r="CC124" s="864"/>
      <c r="CD124" s="864"/>
      <c r="CE124" s="864"/>
      <c r="CF124" s="864"/>
      <c r="CG124" s="864"/>
      <c r="CH124" s="864"/>
      <c r="CI124" s="864"/>
      <c r="CJ124" s="864"/>
      <c r="CK124" s="864"/>
      <c r="CL124" s="864"/>
      <c r="CM124" s="864"/>
      <c r="CN124" s="864"/>
      <c r="CO124" s="864"/>
      <c r="CP124" s="864"/>
      <c r="CQ124" s="864"/>
      <c r="CR124" s="864"/>
      <c r="CS124" s="864"/>
      <c r="CT124" s="864"/>
      <c r="CU124" s="864"/>
      <c r="CV124" s="864"/>
    </row>
    <row r="125" spans="1:100" s="865" customFormat="1">
      <c r="A125" s="1463"/>
      <c r="B125" s="1464"/>
      <c r="C125" s="1465"/>
      <c r="D125" s="1466"/>
      <c r="E125" s="1467"/>
      <c r="F125" s="1468"/>
      <c r="G125" s="1469"/>
      <c r="H125" s="1470"/>
      <c r="I125" s="1460"/>
      <c r="J125" s="1460"/>
      <c r="K125" s="864"/>
      <c r="L125" s="864"/>
      <c r="M125" s="864"/>
      <c r="N125" s="864"/>
      <c r="O125" s="864"/>
      <c r="P125" s="866"/>
      <c r="Q125" s="867"/>
      <c r="R125" s="864"/>
      <c r="S125" s="864"/>
      <c r="T125" s="864"/>
      <c r="U125" s="864"/>
      <c r="V125" s="864"/>
      <c r="W125" s="864"/>
      <c r="X125" s="864"/>
      <c r="Y125" s="864"/>
      <c r="Z125" s="864"/>
      <c r="AA125" s="864"/>
      <c r="AB125" s="864"/>
      <c r="AC125" s="864"/>
      <c r="AD125" s="864"/>
      <c r="AE125" s="864"/>
      <c r="AF125" s="864"/>
      <c r="AG125" s="864"/>
      <c r="AH125" s="864"/>
      <c r="AI125" s="864"/>
      <c r="AJ125" s="864"/>
      <c r="AK125" s="864"/>
      <c r="AL125" s="864"/>
      <c r="AM125" s="864"/>
      <c r="AN125" s="864"/>
      <c r="AO125" s="864"/>
      <c r="AP125" s="864"/>
      <c r="AQ125" s="864"/>
      <c r="AR125" s="864"/>
      <c r="AS125" s="864"/>
      <c r="AT125" s="864"/>
      <c r="AU125" s="864"/>
      <c r="AV125" s="864"/>
      <c r="AW125" s="864"/>
      <c r="AX125" s="864"/>
      <c r="AY125" s="864"/>
      <c r="AZ125" s="864"/>
      <c r="BA125" s="864"/>
      <c r="BB125" s="864"/>
      <c r="BC125" s="864"/>
      <c r="BD125" s="864"/>
      <c r="BE125" s="864"/>
      <c r="BF125" s="864"/>
      <c r="BG125" s="864"/>
      <c r="BH125" s="864"/>
      <c r="BI125" s="864"/>
      <c r="BJ125" s="864"/>
      <c r="BK125" s="864"/>
      <c r="BL125" s="864"/>
      <c r="BM125" s="864"/>
      <c r="BN125" s="864"/>
      <c r="BO125" s="864"/>
      <c r="BP125" s="864"/>
      <c r="BQ125" s="864"/>
      <c r="BR125" s="864"/>
      <c r="BS125" s="864"/>
      <c r="BT125" s="864"/>
      <c r="BU125" s="864"/>
      <c r="BV125" s="864"/>
      <c r="BW125" s="864"/>
      <c r="BX125" s="864"/>
      <c r="BY125" s="864"/>
      <c r="BZ125" s="864"/>
      <c r="CA125" s="864"/>
      <c r="CB125" s="864"/>
      <c r="CC125" s="864"/>
      <c r="CD125" s="864"/>
      <c r="CE125" s="864"/>
      <c r="CF125" s="864"/>
      <c r="CG125" s="864"/>
      <c r="CH125" s="864"/>
      <c r="CI125" s="864"/>
      <c r="CJ125" s="864"/>
      <c r="CK125" s="864"/>
      <c r="CL125" s="864"/>
      <c r="CM125" s="864"/>
      <c r="CN125" s="864"/>
      <c r="CO125" s="864"/>
      <c r="CP125" s="864"/>
      <c r="CQ125" s="864"/>
      <c r="CR125" s="864"/>
      <c r="CS125" s="864"/>
      <c r="CT125" s="864"/>
      <c r="CU125" s="864"/>
      <c r="CV125" s="864"/>
    </row>
    <row r="126" spans="1:100" s="865" customFormat="1">
      <c r="A126" s="1463"/>
      <c r="B126" s="1464"/>
      <c r="C126" s="1465"/>
      <c r="D126" s="1466"/>
      <c r="E126" s="1467"/>
      <c r="F126" s="1468"/>
      <c r="G126" s="1469"/>
      <c r="H126" s="1470"/>
      <c r="I126" s="1460"/>
      <c r="J126" s="1460"/>
      <c r="K126" s="864"/>
      <c r="L126" s="864"/>
      <c r="M126" s="864"/>
      <c r="N126" s="864"/>
      <c r="O126" s="864"/>
      <c r="P126" s="866"/>
      <c r="Q126" s="867"/>
      <c r="R126" s="864"/>
      <c r="S126" s="864"/>
      <c r="T126" s="864"/>
      <c r="U126" s="864"/>
      <c r="V126" s="864"/>
      <c r="W126" s="864"/>
      <c r="X126" s="864"/>
      <c r="Y126" s="864"/>
      <c r="Z126" s="864"/>
      <c r="AA126" s="864"/>
      <c r="AB126" s="864"/>
      <c r="AC126" s="864"/>
      <c r="AD126" s="864"/>
      <c r="AE126" s="864"/>
      <c r="AF126" s="864"/>
      <c r="AG126" s="864"/>
      <c r="AH126" s="864"/>
      <c r="AI126" s="864"/>
      <c r="AJ126" s="864"/>
      <c r="AK126" s="864"/>
      <c r="AL126" s="864"/>
      <c r="AM126" s="864"/>
      <c r="AN126" s="864"/>
      <c r="AO126" s="864"/>
      <c r="AP126" s="864"/>
      <c r="AQ126" s="864"/>
      <c r="AR126" s="864"/>
      <c r="AS126" s="864"/>
      <c r="AT126" s="864"/>
      <c r="AU126" s="864"/>
      <c r="AV126" s="864"/>
      <c r="AW126" s="864"/>
      <c r="AX126" s="864"/>
      <c r="AY126" s="864"/>
      <c r="AZ126" s="864"/>
      <c r="BA126" s="864"/>
      <c r="BB126" s="864"/>
      <c r="BC126" s="864"/>
      <c r="BD126" s="864"/>
      <c r="BE126" s="864"/>
      <c r="BF126" s="864"/>
      <c r="BG126" s="864"/>
      <c r="BH126" s="864"/>
      <c r="BI126" s="864"/>
      <c r="BJ126" s="864"/>
      <c r="BK126" s="864"/>
      <c r="BL126" s="864"/>
      <c r="BM126" s="864"/>
      <c r="BN126" s="864"/>
      <c r="BO126" s="864"/>
      <c r="BP126" s="864"/>
      <c r="BQ126" s="864"/>
      <c r="BR126" s="864"/>
      <c r="BS126" s="864"/>
      <c r="BT126" s="864"/>
      <c r="BU126" s="864"/>
      <c r="BV126" s="864"/>
      <c r="BW126" s="864"/>
      <c r="BX126" s="864"/>
      <c r="BY126" s="864"/>
      <c r="BZ126" s="864"/>
      <c r="CA126" s="864"/>
      <c r="CB126" s="864"/>
      <c r="CC126" s="864"/>
      <c r="CD126" s="864"/>
      <c r="CE126" s="864"/>
      <c r="CF126" s="864"/>
      <c r="CG126" s="864"/>
      <c r="CH126" s="864"/>
      <c r="CI126" s="864"/>
      <c r="CJ126" s="864"/>
      <c r="CK126" s="864"/>
      <c r="CL126" s="864"/>
      <c r="CM126" s="864"/>
      <c r="CN126" s="864"/>
      <c r="CO126" s="864"/>
      <c r="CP126" s="864"/>
      <c r="CQ126" s="864"/>
      <c r="CR126" s="864"/>
      <c r="CS126" s="864"/>
      <c r="CT126" s="864"/>
      <c r="CU126" s="864"/>
      <c r="CV126" s="864"/>
    </row>
    <row r="127" spans="1:100" s="865" customFormat="1">
      <c r="A127" s="1463"/>
      <c r="B127" s="1464"/>
      <c r="C127" s="1465"/>
      <c r="D127" s="1466"/>
      <c r="E127" s="1467"/>
      <c r="F127" s="1468"/>
      <c r="G127" s="1469"/>
      <c r="H127" s="1470"/>
      <c r="I127" s="1460"/>
      <c r="J127" s="1460"/>
      <c r="K127" s="864"/>
      <c r="L127" s="864"/>
      <c r="M127" s="864"/>
      <c r="N127" s="864"/>
      <c r="O127" s="864"/>
      <c r="P127" s="866"/>
      <c r="Q127" s="867"/>
      <c r="R127" s="864"/>
      <c r="S127" s="864"/>
      <c r="T127" s="864"/>
      <c r="U127" s="864"/>
      <c r="V127" s="864"/>
      <c r="W127" s="864"/>
      <c r="X127" s="864"/>
      <c r="Y127" s="864"/>
      <c r="Z127" s="864"/>
      <c r="AA127" s="864"/>
      <c r="AB127" s="864"/>
      <c r="AC127" s="864"/>
      <c r="AD127" s="864"/>
      <c r="AE127" s="864"/>
      <c r="AF127" s="864"/>
      <c r="AG127" s="864"/>
      <c r="AH127" s="864"/>
      <c r="AI127" s="864"/>
      <c r="AJ127" s="864"/>
      <c r="AK127" s="864"/>
      <c r="AL127" s="864"/>
      <c r="AM127" s="864"/>
      <c r="AN127" s="864"/>
      <c r="AO127" s="864"/>
      <c r="AP127" s="864"/>
      <c r="AQ127" s="864"/>
      <c r="AR127" s="864"/>
      <c r="AS127" s="864"/>
      <c r="AT127" s="864"/>
      <c r="AU127" s="864"/>
      <c r="AV127" s="864"/>
      <c r="AW127" s="864"/>
      <c r="AX127" s="864"/>
      <c r="AY127" s="864"/>
      <c r="AZ127" s="864"/>
      <c r="BA127" s="864"/>
      <c r="BB127" s="864"/>
      <c r="BC127" s="864"/>
      <c r="BD127" s="864"/>
      <c r="BE127" s="864"/>
      <c r="BF127" s="864"/>
      <c r="BG127" s="864"/>
      <c r="BH127" s="864"/>
      <c r="BI127" s="864"/>
      <c r="BJ127" s="864"/>
      <c r="BK127" s="864"/>
      <c r="BL127" s="864"/>
      <c r="BM127" s="864"/>
      <c r="BN127" s="864"/>
      <c r="BO127" s="864"/>
      <c r="BP127" s="864"/>
      <c r="BQ127" s="864"/>
      <c r="BR127" s="864"/>
      <c r="BS127" s="864"/>
      <c r="BT127" s="864"/>
      <c r="BU127" s="864"/>
      <c r="BV127" s="864"/>
      <c r="BW127" s="864"/>
      <c r="BX127" s="864"/>
      <c r="BY127" s="864"/>
      <c r="BZ127" s="864"/>
      <c r="CA127" s="864"/>
      <c r="CB127" s="864"/>
      <c r="CC127" s="864"/>
      <c r="CD127" s="864"/>
      <c r="CE127" s="864"/>
      <c r="CF127" s="864"/>
      <c r="CG127" s="864"/>
      <c r="CH127" s="864"/>
      <c r="CI127" s="864"/>
      <c r="CJ127" s="864"/>
      <c r="CK127" s="864"/>
      <c r="CL127" s="864"/>
      <c r="CM127" s="864"/>
      <c r="CN127" s="864"/>
      <c r="CO127" s="864"/>
      <c r="CP127" s="864"/>
      <c r="CQ127" s="864"/>
      <c r="CR127" s="864"/>
      <c r="CS127" s="864"/>
      <c r="CT127" s="864"/>
      <c r="CU127" s="864"/>
      <c r="CV127" s="864"/>
    </row>
    <row r="128" spans="1:100" s="865" customFormat="1">
      <c r="A128" s="1463"/>
      <c r="B128" s="1464"/>
      <c r="C128" s="1465"/>
      <c r="D128" s="1466"/>
      <c r="E128" s="1467"/>
      <c r="F128" s="1468"/>
      <c r="G128" s="1469"/>
      <c r="H128" s="1470"/>
      <c r="I128" s="1460"/>
      <c r="J128" s="1460"/>
      <c r="K128" s="864"/>
      <c r="L128" s="864"/>
      <c r="M128" s="864"/>
      <c r="N128" s="864"/>
      <c r="O128" s="864"/>
      <c r="P128" s="866"/>
      <c r="Q128" s="867"/>
      <c r="R128" s="864"/>
      <c r="S128" s="864"/>
      <c r="T128" s="864"/>
      <c r="U128" s="864"/>
      <c r="V128" s="864"/>
      <c r="W128" s="864"/>
      <c r="X128" s="864"/>
      <c r="Y128" s="864"/>
      <c r="Z128" s="864"/>
      <c r="AA128" s="864"/>
      <c r="AB128" s="864"/>
      <c r="AC128" s="864"/>
      <c r="AD128" s="864"/>
      <c r="AE128" s="864"/>
      <c r="AF128" s="864"/>
      <c r="AG128" s="864"/>
      <c r="AH128" s="864"/>
      <c r="AI128" s="864"/>
      <c r="AJ128" s="864"/>
      <c r="AK128" s="864"/>
      <c r="AL128" s="864"/>
      <c r="AM128" s="864"/>
      <c r="AN128" s="864"/>
      <c r="AO128" s="864"/>
      <c r="AP128" s="864"/>
      <c r="AQ128" s="864"/>
      <c r="AR128" s="864"/>
      <c r="AS128" s="864"/>
      <c r="AT128" s="864"/>
      <c r="AU128" s="864"/>
      <c r="AV128" s="864"/>
      <c r="AW128" s="864"/>
      <c r="AX128" s="864"/>
      <c r="AY128" s="864"/>
      <c r="AZ128" s="864"/>
      <c r="BA128" s="864"/>
      <c r="BB128" s="864"/>
      <c r="BC128" s="864"/>
      <c r="BD128" s="864"/>
      <c r="BE128" s="864"/>
      <c r="BF128" s="864"/>
      <c r="BG128" s="864"/>
      <c r="BH128" s="864"/>
      <c r="BI128" s="864"/>
      <c r="BJ128" s="864"/>
      <c r="BK128" s="864"/>
      <c r="BL128" s="864"/>
      <c r="BM128" s="864"/>
      <c r="BN128" s="864"/>
      <c r="BO128" s="864"/>
      <c r="BP128" s="864"/>
      <c r="BQ128" s="864"/>
      <c r="BR128" s="864"/>
      <c r="BS128" s="864"/>
      <c r="BT128" s="864"/>
      <c r="BU128" s="864"/>
      <c r="BV128" s="864"/>
      <c r="BW128" s="864"/>
      <c r="BX128" s="864"/>
      <c r="BY128" s="864"/>
      <c r="BZ128" s="864"/>
      <c r="CA128" s="864"/>
      <c r="CB128" s="864"/>
      <c r="CC128" s="864"/>
      <c r="CD128" s="864"/>
      <c r="CE128" s="864"/>
      <c r="CF128" s="864"/>
      <c r="CG128" s="864"/>
      <c r="CH128" s="864"/>
      <c r="CI128" s="864"/>
      <c r="CJ128" s="864"/>
      <c r="CK128" s="864"/>
      <c r="CL128" s="864"/>
      <c r="CM128" s="864"/>
      <c r="CN128" s="864"/>
      <c r="CO128" s="864"/>
      <c r="CP128" s="864"/>
      <c r="CQ128" s="864"/>
      <c r="CR128" s="864"/>
      <c r="CS128" s="864"/>
      <c r="CT128" s="864"/>
      <c r="CU128" s="864"/>
      <c r="CV128" s="864"/>
    </row>
    <row r="129" spans="1:100" s="865" customFormat="1">
      <c r="A129" s="1463"/>
      <c r="B129" s="1464"/>
      <c r="C129" s="1465"/>
      <c r="D129" s="1466"/>
      <c r="E129" s="1467"/>
      <c r="F129" s="1468"/>
      <c r="G129" s="1469"/>
      <c r="H129" s="1470"/>
      <c r="I129" s="1460"/>
      <c r="J129" s="1460"/>
      <c r="K129" s="864"/>
      <c r="L129" s="864"/>
      <c r="M129" s="864"/>
      <c r="N129" s="864"/>
      <c r="O129" s="864"/>
      <c r="P129" s="866"/>
      <c r="Q129" s="867"/>
      <c r="R129" s="864"/>
      <c r="S129" s="864"/>
      <c r="T129" s="864"/>
      <c r="U129" s="864"/>
      <c r="V129" s="864"/>
      <c r="W129" s="864"/>
      <c r="X129" s="864"/>
      <c r="Y129" s="864"/>
      <c r="Z129" s="864"/>
      <c r="AA129" s="864"/>
      <c r="AB129" s="864"/>
      <c r="AC129" s="864"/>
      <c r="AD129" s="864"/>
      <c r="AE129" s="864"/>
      <c r="AF129" s="864"/>
      <c r="AG129" s="864"/>
      <c r="AH129" s="864"/>
      <c r="AI129" s="864"/>
      <c r="AJ129" s="864"/>
      <c r="AK129" s="864"/>
      <c r="AL129" s="864"/>
      <c r="AM129" s="864"/>
      <c r="AN129" s="864"/>
      <c r="AO129" s="864"/>
      <c r="AP129" s="864"/>
      <c r="AQ129" s="864"/>
      <c r="AR129" s="864"/>
      <c r="AS129" s="864"/>
      <c r="AT129" s="864"/>
      <c r="AU129" s="864"/>
      <c r="AV129" s="864"/>
      <c r="AW129" s="864"/>
      <c r="AX129" s="864"/>
      <c r="AY129" s="864"/>
      <c r="AZ129" s="864"/>
      <c r="BA129" s="864"/>
      <c r="BB129" s="864"/>
      <c r="BC129" s="864"/>
      <c r="BD129" s="864"/>
      <c r="BE129" s="864"/>
      <c r="BF129" s="864"/>
      <c r="BG129" s="864"/>
      <c r="BH129" s="864"/>
      <c r="BI129" s="864"/>
      <c r="BJ129" s="864"/>
      <c r="BK129" s="864"/>
      <c r="BL129" s="864"/>
      <c r="BM129" s="864"/>
      <c r="BN129" s="864"/>
      <c r="BO129" s="864"/>
      <c r="BP129" s="864"/>
      <c r="BQ129" s="864"/>
      <c r="BR129" s="864"/>
      <c r="BS129" s="864"/>
      <c r="BT129" s="864"/>
      <c r="BU129" s="864"/>
      <c r="BV129" s="864"/>
      <c r="BW129" s="864"/>
      <c r="BX129" s="864"/>
      <c r="BY129" s="864"/>
      <c r="BZ129" s="864"/>
      <c r="CA129" s="864"/>
      <c r="CB129" s="864"/>
      <c r="CC129" s="864"/>
      <c r="CD129" s="864"/>
      <c r="CE129" s="864"/>
      <c r="CF129" s="864"/>
      <c r="CG129" s="864"/>
      <c r="CH129" s="864"/>
      <c r="CI129" s="864"/>
      <c r="CJ129" s="864"/>
      <c r="CK129" s="864"/>
      <c r="CL129" s="864"/>
      <c r="CM129" s="864"/>
      <c r="CN129" s="864"/>
      <c r="CO129" s="864"/>
      <c r="CP129" s="864"/>
      <c r="CQ129" s="864"/>
      <c r="CR129" s="864"/>
      <c r="CS129" s="864"/>
      <c r="CT129" s="864"/>
      <c r="CU129" s="864"/>
      <c r="CV129" s="864"/>
    </row>
    <row r="130" spans="1:100" s="865" customFormat="1">
      <c r="A130" s="1463"/>
      <c r="B130" s="1464"/>
      <c r="C130" s="1465"/>
      <c r="D130" s="1466"/>
      <c r="E130" s="1467"/>
      <c r="F130" s="1468"/>
      <c r="G130" s="1469"/>
      <c r="H130" s="1470"/>
      <c r="I130" s="1460"/>
      <c r="J130" s="1460"/>
      <c r="K130" s="864"/>
      <c r="L130" s="864"/>
      <c r="M130" s="864"/>
      <c r="N130" s="864"/>
      <c r="O130" s="864"/>
      <c r="P130" s="866"/>
      <c r="Q130" s="867"/>
      <c r="R130" s="864"/>
      <c r="S130" s="864"/>
      <c r="T130" s="864"/>
      <c r="U130" s="864"/>
      <c r="V130" s="864"/>
      <c r="W130" s="864"/>
      <c r="X130" s="864"/>
      <c r="Y130" s="864"/>
      <c r="Z130" s="864"/>
      <c r="AA130" s="864"/>
      <c r="AB130" s="864"/>
      <c r="AC130" s="864"/>
      <c r="AD130" s="864"/>
      <c r="AE130" s="864"/>
      <c r="AF130" s="864"/>
      <c r="AG130" s="864"/>
      <c r="AH130" s="864"/>
      <c r="AI130" s="864"/>
      <c r="AJ130" s="864"/>
      <c r="AK130" s="864"/>
      <c r="AL130" s="864"/>
      <c r="AM130" s="864"/>
      <c r="AN130" s="864"/>
      <c r="AO130" s="864"/>
      <c r="AP130" s="864"/>
      <c r="AQ130" s="864"/>
      <c r="AR130" s="864"/>
      <c r="AS130" s="864"/>
      <c r="AT130" s="864"/>
      <c r="AU130" s="864"/>
      <c r="AV130" s="864"/>
      <c r="AW130" s="864"/>
      <c r="AX130" s="864"/>
      <c r="AY130" s="864"/>
      <c r="AZ130" s="864"/>
      <c r="BA130" s="864"/>
      <c r="BB130" s="864"/>
      <c r="BC130" s="864"/>
      <c r="BD130" s="864"/>
      <c r="BE130" s="864"/>
      <c r="BF130" s="864"/>
      <c r="BG130" s="864"/>
      <c r="BH130" s="864"/>
      <c r="BI130" s="864"/>
      <c r="BJ130" s="864"/>
      <c r="BK130" s="864"/>
      <c r="BL130" s="864"/>
      <c r="BM130" s="864"/>
      <c r="BN130" s="864"/>
      <c r="BO130" s="864"/>
      <c r="BP130" s="864"/>
      <c r="BQ130" s="864"/>
      <c r="BR130" s="864"/>
      <c r="BS130" s="864"/>
      <c r="BT130" s="864"/>
      <c r="BU130" s="864"/>
      <c r="BV130" s="864"/>
      <c r="BW130" s="864"/>
      <c r="BX130" s="864"/>
      <c r="BY130" s="864"/>
      <c r="BZ130" s="864"/>
      <c r="CA130" s="864"/>
      <c r="CB130" s="864"/>
      <c r="CC130" s="864"/>
      <c r="CD130" s="864"/>
      <c r="CE130" s="864"/>
      <c r="CF130" s="864"/>
      <c r="CG130" s="864"/>
      <c r="CH130" s="864"/>
      <c r="CI130" s="864"/>
      <c r="CJ130" s="864"/>
      <c r="CK130" s="864"/>
      <c r="CL130" s="864"/>
      <c r="CM130" s="864"/>
      <c r="CN130" s="864"/>
      <c r="CO130" s="864"/>
      <c r="CP130" s="864"/>
      <c r="CQ130" s="864"/>
      <c r="CR130" s="864"/>
      <c r="CS130" s="864"/>
      <c r="CT130" s="864"/>
      <c r="CU130" s="864"/>
      <c r="CV130" s="864"/>
    </row>
    <row r="131" spans="1:100" s="865" customFormat="1">
      <c r="A131" s="1463"/>
      <c r="B131" s="1464"/>
      <c r="C131" s="1465"/>
      <c r="D131" s="1466"/>
      <c r="E131" s="1467"/>
      <c r="F131" s="1468"/>
      <c r="G131" s="1469"/>
      <c r="H131" s="1470"/>
      <c r="I131" s="1460"/>
      <c r="J131" s="1460"/>
      <c r="K131" s="864"/>
      <c r="L131" s="864"/>
      <c r="M131" s="864"/>
      <c r="N131" s="864"/>
      <c r="O131" s="864"/>
      <c r="P131" s="866"/>
      <c r="Q131" s="867"/>
      <c r="R131" s="864"/>
      <c r="S131" s="864"/>
      <c r="T131" s="864"/>
      <c r="U131" s="864"/>
      <c r="V131" s="864"/>
      <c r="W131" s="864"/>
      <c r="X131" s="864"/>
      <c r="Y131" s="864"/>
      <c r="Z131" s="864"/>
      <c r="AA131" s="864"/>
      <c r="AB131" s="864"/>
      <c r="AC131" s="864"/>
      <c r="AD131" s="864"/>
      <c r="AE131" s="864"/>
      <c r="AF131" s="864"/>
      <c r="AG131" s="864"/>
      <c r="AH131" s="864"/>
      <c r="AI131" s="864"/>
      <c r="AJ131" s="864"/>
      <c r="AK131" s="864"/>
      <c r="AL131" s="864"/>
      <c r="AM131" s="864"/>
      <c r="AN131" s="864"/>
      <c r="AO131" s="864"/>
      <c r="AP131" s="864"/>
      <c r="AQ131" s="864"/>
      <c r="AR131" s="864"/>
      <c r="AS131" s="864"/>
      <c r="AT131" s="864"/>
      <c r="AU131" s="864"/>
      <c r="AV131" s="864"/>
      <c r="AW131" s="864"/>
      <c r="AX131" s="864"/>
      <c r="AY131" s="864"/>
      <c r="AZ131" s="864"/>
      <c r="BA131" s="864"/>
      <c r="BB131" s="864"/>
      <c r="BC131" s="864"/>
      <c r="BD131" s="864"/>
      <c r="BE131" s="864"/>
      <c r="BF131" s="864"/>
      <c r="BG131" s="864"/>
      <c r="BH131" s="864"/>
      <c r="BI131" s="864"/>
      <c r="BJ131" s="864"/>
      <c r="BK131" s="864"/>
      <c r="BL131" s="864"/>
      <c r="BM131" s="864"/>
      <c r="BN131" s="864"/>
      <c r="BO131" s="864"/>
      <c r="BP131" s="864"/>
      <c r="BQ131" s="864"/>
      <c r="BR131" s="864"/>
      <c r="BS131" s="864"/>
      <c r="BT131" s="864"/>
      <c r="BU131" s="864"/>
      <c r="BV131" s="864"/>
      <c r="BW131" s="864"/>
      <c r="BX131" s="864"/>
      <c r="BY131" s="864"/>
      <c r="BZ131" s="864"/>
      <c r="CA131" s="864"/>
      <c r="CB131" s="864"/>
      <c r="CC131" s="864"/>
      <c r="CD131" s="864"/>
      <c r="CE131" s="864"/>
      <c r="CF131" s="864"/>
      <c r="CG131" s="864"/>
      <c r="CH131" s="864"/>
      <c r="CI131" s="864"/>
      <c r="CJ131" s="864"/>
      <c r="CK131" s="864"/>
      <c r="CL131" s="864"/>
      <c r="CM131" s="864"/>
      <c r="CN131" s="864"/>
      <c r="CO131" s="864"/>
      <c r="CP131" s="864"/>
      <c r="CQ131" s="864"/>
      <c r="CR131" s="864"/>
      <c r="CS131" s="864"/>
      <c r="CT131" s="864"/>
      <c r="CU131" s="864"/>
      <c r="CV131" s="864"/>
    </row>
    <row r="132" spans="1:100" s="865" customFormat="1">
      <c r="A132" s="1463"/>
      <c r="B132" s="1464"/>
      <c r="C132" s="1465"/>
      <c r="D132" s="1466"/>
      <c r="E132" s="1467"/>
      <c r="F132" s="1468"/>
      <c r="G132" s="1469"/>
      <c r="H132" s="1470"/>
      <c r="I132" s="1460"/>
      <c r="J132" s="1460"/>
      <c r="K132" s="864"/>
      <c r="L132" s="864"/>
      <c r="M132" s="864"/>
      <c r="N132" s="864"/>
      <c r="O132" s="864"/>
      <c r="P132" s="866"/>
      <c r="Q132" s="867"/>
      <c r="R132" s="864"/>
      <c r="S132" s="864"/>
      <c r="T132" s="864"/>
      <c r="U132" s="864"/>
      <c r="V132" s="864"/>
      <c r="W132" s="864"/>
      <c r="X132" s="864"/>
      <c r="Y132" s="864"/>
      <c r="Z132" s="864"/>
      <c r="AA132" s="864"/>
      <c r="AB132" s="864"/>
      <c r="AC132" s="864"/>
      <c r="AD132" s="864"/>
      <c r="AE132" s="864"/>
      <c r="AF132" s="864"/>
      <c r="AG132" s="864"/>
      <c r="AH132" s="864"/>
      <c r="AI132" s="864"/>
      <c r="AJ132" s="864"/>
      <c r="AK132" s="864"/>
      <c r="AL132" s="864"/>
      <c r="AM132" s="864"/>
      <c r="AN132" s="864"/>
      <c r="AO132" s="864"/>
      <c r="AP132" s="864"/>
      <c r="AQ132" s="864"/>
      <c r="AR132" s="864"/>
      <c r="AS132" s="864"/>
      <c r="AT132" s="864"/>
      <c r="AU132" s="864"/>
      <c r="AV132" s="864"/>
      <c r="AW132" s="864"/>
      <c r="AX132" s="864"/>
      <c r="AY132" s="864"/>
      <c r="AZ132" s="864"/>
      <c r="BA132" s="864"/>
      <c r="BB132" s="864"/>
      <c r="BC132" s="864"/>
      <c r="BD132" s="864"/>
      <c r="BE132" s="864"/>
      <c r="BF132" s="864"/>
      <c r="BG132" s="864"/>
      <c r="BH132" s="864"/>
      <c r="BI132" s="864"/>
      <c r="BJ132" s="864"/>
      <c r="BK132" s="864"/>
      <c r="BL132" s="864"/>
      <c r="BM132" s="864"/>
      <c r="BN132" s="864"/>
      <c r="BO132" s="864"/>
      <c r="BP132" s="864"/>
      <c r="BQ132" s="864"/>
      <c r="BR132" s="864"/>
      <c r="BS132" s="864"/>
      <c r="BT132" s="864"/>
      <c r="BU132" s="864"/>
      <c r="BV132" s="864"/>
      <c r="BW132" s="864"/>
      <c r="BX132" s="864"/>
      <c r="BY132" s="864"/>
      <c r="BZ132" s="864"/>
      <c r="CA132" s="864"/>
      <c r="CB132" s="864"/>
      <c r="CC132" s="864"/>
      <c r="CD132" s="864"/>
      <c r="CE132" s="864"/>
      <c r="CF132" s="864"/>
      <c r="CG132" s="864"/>
      <c r="CH132" s="864"/>
      <c r="CI132" s="864"/>
      <c r="CJ132" s="864"/>
      <c r="CK132" s="864"/>
      <c r="CL132" s="864"/>
      <c r="CM132" s="864"/>
      <c r="CN132" s="864"/>
      <c r="CO132" s="864"/>
      <c r="CP132" s="864"/>
      <c r="CQ132" s="864"/>
      <c r="CR132" s="864"/>
      <c r="CS132" s="864"/>
      <c r="CT132" s="864"/>
      <c r="CU132" s="864"/>
      <c r="CV132" s="864"/>
    </row>
    <row r="133" spans="1:100" s="865" customFormat="1">
      <c r="A133" s="1463"/>
      <c r="B133" s="1464"/>
      <c r="C133" s="1465"/>
      <c r="D133" s="1466"/>
      <c r="E133" s="1467"/>
      <c r="F133" s="1468"/>
      <c r="G133" s="1469"/>
      <c r="H133" s="1470"/>
      <c r="I133" s="1460"/>
      <c r="J133" s="1460"/>
      <c r="K133" s="864"/>
      <c r="L133" s="864"/>
      <c r="M133" s="864"/>
      <c r="N133" s="864"/>
      <c r="O133" s="864"/>
      <c r="P133" s="866"/>
      <c r="Q133" s="867"/>
      <c r="R133" s="864"/>
      <c r="S133" s="864"/>
      <c r="T133" s="864"/>
      <c r="U133" s="864"/>
      <c r="V133" s="864"/>
      <c r="W133" s="864"/>
      <c r="X133" s="864"/>
      <c r="Y133" s="864"/>
      <c r="Z133" s="864"/>
      <c r="AA133" s="864"/>
      <c r="AB133" s="864"/>
      <c r="AC133" s="864"/>
      <c r="AD133" s="864"/>
      <c r="AE133" s="864"/>
      <c r="AF133" s="864"/>
      <c r="AG133" s="864"/>
      <c r="AH133" s="864"/>
      <c r="AI133" s="864"/>
      <c r="AJ133" s="864"/>
      <c r="AK133" s="864"/>
      <c r="AL133" s="864"/>
      <c r="AM133" s="864"/>
      <c r="AN133" s="864"/>
      <c r="AO133" s="864"/>
      <c r="AP133" s="864"/>
      <c r="AQ133" s="864"/>
      <c r="AR133" s="864"/>
      <c r="AS133" s="864"/>
      <c r="AT133" s="864"/>
      <c r="AU133" s="864"/>
      <c r="AV133" s="864"/>
      <c r="AW133" s="864"/>
      <c r="AX133" s="864"/>
      <c r="AY133" s="864"/>
      <c r="AZ133" s="864"/>
      <c r="BA133" s="864"/>
      <c r="BB133" s="864"/>
      <c r="BC133" s="864"/>
      <c r="BD133" s="864"/>
      <c r="BE133" s="864"/>
      <c r="BF133" s="864"/>
      <c r="BG133" s="864"/>
      <c r="BH133" s="864"/>
      <c r="BI133" s="864"/>
      <c r="BJ133" s="864"/>
      <c r="BK133" s="864"/>
      <c r="BL133" s="864"/>
      <c r="BM133" s="864"/>
      <c r="BN133" s="864"/>
      <c r="BO133" s="864"/>
      <c r="BP133" s="864"/>
      <c r="BQ133" s="864"/>
      <c r="BR133" s="864"/>
      <c r="BS133" s="864"/>
      <c r="BT133" s="864"/>
      <c r="BU133" s="864"/>
      <c r="BV133" s="864"/>
      <c r="BW133" s="864"/>
      <c r="BX133" s="864"/>
      <c r="BY133" s="864"/>
      <c r="BZ133" s="864"/>
      <c r="CA133" s="864"/>
      <c r="CB133" s="864"/>
      <c r="CC133" s="864"/>
      <c r="CD133" s="864"/>
      <c r="CE133" s="864"/>
      <c r="CF133" s="864"/>
      <c r="CG133" s="864"/>
      <c r="CH133" s="864"/>
      <c r="CI133" s="864"/>
      <c r="CJ133" s="864"/>
      <c r="CK133" s="864"/>
      <c r="CL133" s="864"/>
      <c r="CM133" s="864"/>
      <c r="CN133" s="864"/>
      <c r="CO133" s="864"/>
      <c r="CP133" s="864"/>
      <c r="CQ133" s="864"/>
      <c r="CR133" s="864"/>
      <c r="CS133" s="864"/>
      <c r="CT133" s="864"/>
      <c r="CU133" s="864"/>
      <c r="CV133" s="864"/>
    </row>
    <row r="134" spans="1:100" s="865" customFormat="1">
      <c r="A134" s="1463"/>
      <c r="B134" s="1464"/>
      <c r="C134" s="1465"/>
      <c r="D134" s="1466"/>
      <c r="E134" s="1467"/>
      <c r="F134" s="1468"/>
      <c r="G134" s="1469"/>
      <c r="H134" s="1470"/>
      <c r="I134" s="1460"/>
      <c r="J134" s="1460"/>
      <c r="K134" s="864"/>
      <c r="L134" s="864"/>
      <c r="M134" s="864"/>
      <c r="N134" s="864"/>
      <c r="O134" s="864"/>
      <c r="P134" s="866"/>
      <c r="Q134" s="867"/>
      <c r="R134" s="864"/>
      <c r="S134" s="864"/>
      <c r="T134" s="864"/>
      <c r="U134" s="864"/>
      <c r="V134" s="864"/>
      <c r="W134" s="864"/>
      <c r="X134" s="864"/>
      <c r="Y134" s="864"/>
      <c r="Z134" s="864"/>
      <c r="AA134" s="864"/>
      <c r="AB134" s="864"/>
      <c r="AC134" s="864"/>
      <c r="AD134" s="864"/>
      <c r="AE134" s="864"/>
      <c r="AF134" s="864"/>
      <c r="AG134" s="864"/>
      <c r="AH134" s="864"/>
      <c r="AI134" s="864"/>
      <c r="AJ134" s="864"/>
      <c r="AK134" s="864"/>
      <c r="AL134" s="864"/>
      <c r="AM134" s="864"/>
      <c r="AN134" s="864"/>
      <c r="AO134" s="864"/>
      <c r="AP134" s="864"/>
      <c r="AQ134" s="864"/>
      <c r="AR134" s="864"/>
      <c r="AS134" s="864"/>
      <c r="AT134" s="864"/>
      <c r="AU134" s="864"/>
      <c r="AV134" s="864"/>
      <c r="AW134" s="864"/>
      <c r="AX134" s="864"/>
      <c r="AY134" s="864"/>
      <c r="AZ134" s="864"/>
      <c r="BA134" s="864"/>
      <c r="BB134" s="864"/>
      <c r="BC134" s="864"/>
      <c r="BD134" s="864"/>
      <c r="BE134" s="864"/>
      <c r="BF134" s="864"/>
      <c r="BG134" s="864"/>
      <c r="BH134" s="864"/>
      <c r="BI134" s="864"/>
      <c r="BJ134" s="864"/>
      <c r="BK134" s="864"/>
      <c r="BL134" s="864"/>
      <c r="BM134" s="864"/>
      <c r="BN134" s="864"/>
      <c r="BO134" s="864"/>
      <c r="BP134" s="864"/>
      <c r="BQ134" s="864"/>
      <c r="BR134" s="864"/>
      <c r="BS134" s="864"/>
      <c r="BT134" s="864"/>
      <c r="BU134" s="864"/>
      <c r="BV134" s="864"/>
      <c r="BW134" s="864"/>
      <c r="BX134" s="864"/>
      <c r="BY134" s="864"/>
      <c r="BZ134" s="864"/>
      <c r="CA134" s="864"/>
      <c r="CB134" s="864"/>
      <c r="CC134" s="864"/>
      <c r="CD134" s="864"/>
      <c r="CE134" s="864"/>
      <c r="CF134" s="864"/>
      <c r="CG134" s="864"/>
      <c r="CH134" s="864"/>
      <c r="CI134" s="864"/>
      <c r="CJ134" s="864"/>
      <c r="CK134" s="864"/>
      <c r="CL134" s="864"/>
      <c r="CM134" s="864"/>
      <c r="CN134" s="864"/>
      <c r="CO134" s="864"/>
      <c r="CP134" s="864"/>
      <c r="CQ134" s="864"/>
      <c r="CR134" s="864"/>
      <c r="CS134" s="864"/>
      <c r="CT134" s="864"/>
      <c r="CU134" s="864"/>
      <c r="CV134" s="864"/>
    </row>
    <row r="135" spans="1:100" s="865" customFormat="1">
      <c r="A135" s="1463"/>
      <c r="B135" s="1464"/>
      <c r="C135" s="1465"/>
      <c r="D135" s="1466"/>
      <c r="E135" s="1467"/>
      <c r="F135" s="1468"/>
      <c r="G135" s="1469"/>
      <c r="H135" s="1470"/>
      <c r="I135" s="1460"/>
      <c r="J135" s="1460"/>
      <c r="K135" s="864"/>
      <c r="L135" s="864"/>
      <c r="M135" s="864"/>
      <c r="N135" s="864"/>
      <c r="O135" s="864"/>
      <c r="P135" s="866"/>
      <c r="Q135" s="867"/>
      <c r="R135" s="864"/>
      <c r="S135" s="864"/>
      <c r="T135" s="864"/>
      <c r="U135" s="864"/>
      <c r="V135" s="864"/>
      <c r="W135" s="864"/>
      <c r="X135" s="864"/>
      <c r="Y135" s="864"/>
      <c r="Z135" s="864"/>
      <c r="AA135" s="864"/>
      <c r="AB135" s="864"/>
      <c r="AC135" s="864"/>
      <c r="AD135" s="864"/>
      <c r="AE135" s="864"/>
      <c r="AF135" s="864"/>
      <c r="AG135" s="864"/>
      <c r="AH135" s="864"/>
      <c r="AI135" s="864"/>
      <c r="AJ135" s="864"/>
      <c r="AK135" s="864"/>
      <c r="AL135" s="864"/>
      <c r="AM135" s="864"/>
      <c r="AN135" s="864"/>
      <c r="AO135" s="864"/>
      <c r="AP135" s="864"/>
      <c r="AQ135" s="864"/>
      <c r="AR135" s="864"/>
      <c r="AS135" s="864"/>
      <c r="AT135" s="864"/>
      <c r="AU135" s="864"/>
      <c r="AV135" s="864"/>
      <c r="AW135" s="864"/>
      <c r="AX135" s="864"/>
      <c r="AY135" s="864"/>
      <c r="AZ135" s="864"/>
      <c r="BA135" s="864"/>
      <c r="BB135" s="864"/>
      <c r="BC135" s="864"/>
      <c r="BD135" s="864"/>
      <c r="BE135" s="864"/>
      <c r="BF135" s="864"/>
      <c r="BG135" s="864"/>
      <c r="BH135" s="864"/>
      <c r="BI135" s="864"/>
      <c r="BJ135" s="864"/>
      <c r="BK135" s="864"/>
      <c r="BL135" s="864"/>
      <c r="BM135" s="864"/>
      <c r="BN135" s="864"/>
      <c r="BO135" s="864"/>
      <c r="BP135" s="864"/>
      <c r="BQ135" s="864"/>
      <c r="BR135" s="864"/>
      <c r="BS135" s="864"/>
      <c r="BT135" s="864"/>
      <c r="BU135" s="864"/>
      <c r="BV135" s="864"/>
      <c r="BW135" s="864"/>
      <c r="BX135" s="864"/>
      <c r="BY135" s="864"/>
      <c r="BZ135" s="864"/>
      <c r="CA135" s="864"/>
      <c r="CB135" s="864"/>
      <c r="CC135" s="864"/>
      <c r="CD135" s="864"/>
      <c r="CE135" s="864"/>
      <c r="CF135" s="864"/>
      <c r="CG135" s="864"/>
      <c r="CH135" s="864"/>
      <c r="CI135" s="864"/>
      <c r="CJ135" s="864"/>
      <c r="CK135" s="864"/>
      <c r="CL135" s="864"/>
      <c r="CM135" s="864"/>
      <c r="CN135" s="864"/>
      <c r="CO135" s="864"/>
      <c r="CP135" s="864"/>
      <c r="CQ135" s="864"/>
      <c r="CR135" s="864"/>
      <c r="CS135" s="864"/>
      <c r="CT135" s="864"/>
      <c r="CU135" s="864"/>
      <c r="CV135" s="864"/>
    </row>
    <row r="136" spans="1:100" s="865" customFormat="1">
      <c r="A136" s="1463"/>
      <c r="B136" s="1464"/>
      <c r="C136" s="1465"/>
      <c r="D136" s="1466"/>
      <c r="E136" s="1467"/>
      <c r="F136" s="1468"/>
      <c r="G136" s="1469"/>
      <c r="H136" s="1470"/>
      <c r="I136" s="1460"/>
      <c r="J136" s="1460"/>
      <c r="K136" s="864"/>
      <c r="L136" s="864"/>
      <c r="M136" s="864"/>
      <c r="N136" s="864"/>
      <c r="O136" s="864"/>
      <c r="P136" s="866"/>
      <c r="Q136" s="867"/>
      <c r="R136" s="864"/>
      <c r="S136" s="864"/>
      <c r="T136" s="864"/>
      <c r="U136" s="864"/>
      <c r="V136" s="864"/>
      <c r="W136" s="864"/>
      <c r="X136" s="864"/>
      <c r="Y136" s="864"/>
      <c r="Z136" s="864"/>
      <c r="AA136" s="864"/>
      <c r="AB136" s="864"/>
      <c r="AC136" s="864"/>
      <c r="AD136" s="864"/>
      <c r="AE136" s="864"/>
      <c r="AF136" s="864"/>
      <c r="AG136" s="864"/>
      <c r="AH136" s="864"/>
      <c r="AI136" s="864"/>
      <c r="AJ136" s="864"/>
      <c r="AK136" s="864"/>
      <c r="AL136" s="864"/>
      <c r="AM136" s="864"/>
      <c r="AN136" s="864"/>
      <c r="AO136" s="864"/>
      <c r="AP136" s="864"/>
      <c r="AQ136" s="864"/>
      <c r="AR136" s="864"/>
      <c r="AS136" s="864"/>
      <c r="AT136" s="864"/>
      <c r="AU136" s="864"/>
      <c r="AV136" s="864"/>
      <c r="AW136" s="864"/>
      <c r="AX136" s="864"/>
      <c r="AY136" s="864"/>
      <c r="AZ136" s="864"/>
      <c r="BA136" s="864"/>
      <c r="BB136" s="864"/>
      <c r="BC136" s="864"/>
      <c r="BD136" s="864"/>
      <c r="BE136" s="864"/>
      <c r="BF136" s="864"/>
      <c r="BG136" s="864"/>
      <c r="BH136" s="864"/>
      <c r="BI136" s="864"/>
      <c r="BJ136" s="864"/>
      <c r="BK136" s="864"/>
      <c r="BL136" s="864"/>
      <c r="BM136" s="864"/>
      <c r="BN136" s="864"/>
      <c r="BO136" s="864"/>
      <c r="BP136" s="864"/>
      <c r="BQ136" s="864"/>
      <c r="BR136" s="864"/>
      <c r="BS136" s="864"/>
      <c r="BT136" s="864"/>
      <c r="BU136" s="864"/>
      <c r="BV136" s="864"/>
      <c r="BW136" s="864"/>
      <c r="BX136" s="864"/>
      <c r="BY136" s="864"/>
      <c r="BZ136" s="864"/>
      <c r="CA136" s="864"/>
      <c r="CB136" s="864"/>
      <c r="CC136" s="864"/>
      <c r="CD136" s="864"/>
      <c r="CE136" s="864"/>
      <c r="CF136" s="864"/>
      <c r="CG136" s="864"/>
      <c r="CH136" s="864"/>
      <c r="CI136" s="864"/>
      <c r="CJ136" s="864"/>
      <c r="CK136" s="864"/>
      <c r="CL136" s="864"/>
      <c r="CM136" s="864"/>
      <c r="CN136" s="864"/>
      <c r="CO136" s="864"/>
      <c r="CP136" s="864"/>
      <c r="CQ136" s="864"/>
      <c r="CR136" s="864"/>
      <c r="CS136" s="864"/>
      <c r="CT136" s="864"/>
      <c r="CU136" s="864"/>
      <c r="CV136" s="864"/>
    </row>
    <row r="137" spans="1:100" s="865" customFormat="1">
      <c r="A137" s="1463"/>
      <c r="B137" s="1464"/>
      <c r="C137" s="1465"/>
      <c r="D137" s="1466"/>
      <c r="E137" s="1467"/>
      <c r="F137" s="1468"/>
      <c r="G137" s="1469"/>
      <c r="H137" s="1470"/>
      <c r="I137" s="1460"/>
      <c r="J137" s="1460"/>
      <c r="K137" s="864"/>
      <c r="L137" s="864"/>
      <c r="M137" s="864"/>
      <c r="N137" s="864"/>
      <c r="O137" s="864"/>
      <c r="P137" s="866"/>
      <c r="Q137" s="867"/>
      <c r="R137" s="864"/>
      <c r="S137" s="864"/>
      <c r="T137" s="864"/>
      <c r="U137" s="864"/>
      <c r="V137" s="864"/>
      <c r="W137" s="864"/>
      <c r="X137" s="864"/>
      <c r="Y137" s="864"/>
      <c r="Z137" s="864"/>
      <c r="AA137" s="864"/>
      <c r="AB137" s="864"/>
      <c r="AC137" s="864"/>
      <c r="AD137" s="864"/>
      <c r="AE137" s="864"/>
      <c r="AF137" s="864"/>
      <c r="AG137" s="864"/>
      <c r="AH137" s="864"/>
      <c r="AI137" s="864"/>
      <c r="AJ137" s="864"/>
      <c r="AK137" s="864"/>
      <c r="AL137" s="864"/>
      <c r="AM137" s="864"/>
      <c r="AN137" s="864"/>
      <c r="AO137" s="864"/>
      <c r="AP137" s="864"/>
      <c r="AQ137" s="864"/>
      <c r="AR137" s="864"/>
      <c r="AS137" s="864"/>
      <c r="AT137" s="864"/>
      <c r="AU137" s="864"/>
      <c r="AV137" s="864"/>
      <c r="AW137" s="864"/>
      <c r="AX137" s="864"/>
      <c r="AY137" s="864"/>
      <c r="AZ137" s="864"/>
      <c r="BA137" s="864"/>
      <c r="BB137" s="864"/>
      <c r="BC137" s="864"/>
      <c r="BD137" s="864"/>
      <c r="BE137" s="864"/>
      <c r="BF137" s="864"/>
      <c r="BG137" s="864"/>
      <c r="BH137" s="864"/>
      <c r="BI137" s="864"/>
      <c r="BJ137" s="864"/>
      <c r="BK137" s="864"/>
      <c r="BL137" s="864"/>
      <c r="BM137" s="864"/>
      <c r="BN137" s="864"/>
      <c r="BO137" s="864"/>
      <c r="BP137" s="864"/>
      <c r="BQ137" s="864"/>
      <c r="BR137" s="864"/>
      <c r="BS137" s="864"/>
      <c r="BT137" s="864"/>
      <c r="BU137" s="864"/>
      <c r="BV137" s="864"/>
      <c r="BW137" s="864"/>
      <c r="BX137" s="864"/>
      <c r="BY137" s="864"/>
      <c r="BZ137" s="864"/>
      <c r="CA137" s="864"/>
      <c r="CB137" s="864"/>
      <c r="CC137" s="864"/>
      <c r="CD137" s="864"/>
      <c r="CE137" s="864"/>
      <c r="CF137" s="864"/>
      <c r="CG137" s="864"/>
      <c r="CH137" s="864"/>
      <c r="CI137" s="864"/>
      <c r="CJ137" s="864"/>
      <c r="CK137" s="864"/>
      <c r="CL137" s="864"/>
      <c r="CM137" s="864"/>
      <c r="CN137" s="864"/>
      <c r="CO137" s="864"/>
      <c r="CP137" s="864"/>
      <c r="CQ137" s="864"/>
      <c r="CR137" s="864"/>
      <c r="CS137" s="864"/>
      <c r="CT137" s="864"/>
      <c r="CU137" s="864"/>
      <c r="CV137" s="864"/>
    </row>
    <row r="138" spans="1:100" s="865" customFormat="1">
      <c r="A138" s="1463"/>
      <c r="B138" s="1464"/>
      <c r="C138" s="1465"/>
      <c r="D138" s="1466"/>
      <c r="E138" s="1467"/>
      <c r="F138" s="1468"/>
      <c r="G138" s="1469"/>
      <c r="H138" s="1470"/>
      <c r="I138" s="1460"/>
      <c r="J138" s="1460"/>
      <c r="K138" s="864"/>
      <c r="L138" s="864"/>
      <c r="M138" s="864"/>
      <c r="N138" s="864"/>
      <c r="O138" s="864"/>
      <c r="P138" s="866"/>
      <c r="Q138" s="867"/>
      <c r="R138" s="864"/>
      <c r="S138" s="864"/>
      <c r="T138" s="864"/>
      <c r="U138" s="864"/>
      <c r="V138" s="864"/>
      <c r="W138" s="864"/>
      <c r="X138" s="864"/>
      <c r="Y138" s="864"/>
      <c r="Z138" s="864"/>
      <c r="AA138" s="864"/>
      <c r="AB138" s="864"/>
      <c r="AC138" s="864"/>
      <c r="AD138" s="864"/>
      <c r="AE138" s="864"/>
      <c r="AF138" s="864"/>
      <c r="AG138" s="864"/>
      <c r="AH138" s="864"/>
      <c r="AI138" s="864"/>
      <c r="AJ138" s="864"/>
      <c r="AK138" s="864"/>
      <c r="AL138" s="864"/>
      <c r="AM138" s="864"/>
      <c r="AN138" s="864"/>
      <c r="AO138" s="864"/>
      <c r="AP138" s="864"/>
      <c r="AQ138" s="864"/>
      <c r="AR138" s="864"/>
      <c r="AS138" s="864"/>
      <c r="AT138" s="864"/>
      <c r="AU138" s="864"/>
      <c r="AV138" s="864"/>
      <c r="AW138" s="864"/>
      <c r="AX138" s="864"/>
      <c r="AY138" s="864"/>
      <c r="AZ138" s="864"/>
      <c r="BA138" s="864"/>
      <c r="BB138" s="864"/>
      <c r="BC138" s="864"/>
      <c r="BD138" s="864"/>
      <c r="BE138" s="864"/>
      <c r="BF138" s="864"/>
      <c r="BG138" s="864"/>
      <c r="BH138" s="864"/>
      <c r="BI138" s="864"/>
      <c r="BJ138" s="864"/>
      <c r="BK138" s="864"/>
      <c r="BL138" s="864"/>
      <c r="BM138" s="864"/>
      <c r="BN138" s="864"/>
      <c r="BO138" s="864"/>
      <c r="BP138" s="864"/>
      <c r="BQ138" s="864"/>
      <c r="BR138" s="864"/>
      <c r="BS138" s="864"/>
      <c r="BT138" s="864"/>
      <c r="BU138" s="864"/>
      <c r="BV138" s="864"/>
      <c r="BW138" s="864"/>
      <c r="BX138" s="864"/>
      <c r="BY138" s="864"/>
      <c r="BZ138" s="864"/>
      <c r="CA138" s="864"/>
      <c r="CB138" s="864"/>
      <c r="CC138" s="864"/>
      <c r="CD138" s="864"/>
      <c r="CE138" s="864"/>
      <c r="CF138" s="864"/>
      <c r="CG138" s="864"/>
      <c r="CH138" s="864"/>
      <c r="CI138" s="864"/>
      <c r="CJ138" s="864"/>
      <c r="CK138" s="864"/>
      <c r="CL138" s="864"/>
      <c r="CM138" s="864"/>
      <c r="CN138" s="864"/>
      <c r="CO138" s="864"/>
      <c r="CP138" s="864"/>
      <c r="CQ138" s="864"/>
      <c r="CR138" s="864"/>
      <c r="CS138" s="864"/>
      <c r="CT138" s="864"/>
      <c r="CU138" s="864"/>
      <c r="CV138" s="864"/>
    </row>
    <row r="139" spans="1:100" s="865" customFormat="1">
      <c r="A139" s="1463"/>
      <c r="B139" s="1464"/>
      <c r="C139" s="1465"/>
      <c r="D139" s="1466"/>
      <c r="E139" s="1467"/>
      <c r="F139" s="1468"/>
      <c r="G139" s="1469"/>
      <c r="H139" s="1470"/>
      <c r="I139" s="1460"/>
      <c r="J139" s="1460"/>
      <c r="K139" s="864"/>
      <c r="L139" s="864"/>
      <c r="M139" s="864"/>
      <c r="N139" s="864"/>
      <c r="O139" s="864"/>
      <c r="P139" s="866"/>
      <c r="Q139" s="867"/>
      <c r="R139" s="864"/>
      <c r="S139" s="864"/>
      <c r="T139" s="864"/>
      <c r="U139" s="864"/>
      <c r="V139" s="864"/>
      <c r="W139" s="864"/>
      <c r="X139" s="864"/>
      <c r="Y139" s="864"/>
      <c r="Z139" s="864"/>
      <c r="AA139" s="864"/>
      <c r="AB139" s="864"/>
      <c r="AC139" s="864"/>
      <c r="AD139" s="864"/>
      <c r="AE139" s="864"/>
      <c r="AF139" s="864"/>
      <c r="AG139" s="864"/>
      <c r="AH139" s="864"/>
      <c r="AI139" s="864"/>
      <c r="AJ139" s="864"/>
      <c r="AK139" s="864"/>
      <c r="AL139" s="864"/>
      <c r="AM139" s="864"/>
      <c r="AN139" s="864"/>
      <c r="AO139" s="864"/>
      <c r="AP139" s="864"/>
      <c r="AQ139" s="864"/>
      <c r="AR139" s="864"/>
      <c r="AS139" s="864"/>
      <c r="AT139" s="864"/>
      <c r="AU139" s="864"/>
      <c r="AV139" s="864"/>
      <c r="AW139" s="864"/>
      <c r="AX139" s="864"/>
      <c r="AY139" s="864"/>
      <c r="AZ139" s="864"/>
      <c r="BA139" s="864"/>
      <c r="BB139" s="864"/>
      <c r="BC139" s="864"/>
      <c r="BD139" s="864"/>
      <c r="BE139" s="864"/>
      <c r="BF139" s="864"/>
      <c r="BG139" s="864"/>
      <c r="BH139" s="864"/>
      <c r="BI139" s="864"/>
      <c r="BJ139" s="864"/>
      <c r="BK139" s="864"/>
      <c r="BL139" s="864"/>
      <c r="BM139" s="864"/>
      <c r="BN139" s="864"/>
      <c r="BO139" s="864"/>
      <c r="BP139" s="864"/>
      <c r="BQ139" s="864"/>
      <c r="BR139" s="864"/>
      <c r="BS139" s="864"/>
      <c r="BT139" s="864"/>
      <c r="BU139" s="864"/>
      <c r="BV139" s="864"/>
      <c r="BW139" s="864"/>
      <c r="BX139" s="864"/>
      <c r="BY139" s="864"/>
      <c r="BZ139" s="864"/>
      <c r="CA139" s="864"/>
      <c r="CB139" s="864"/>
      <c r="CC139" s="864"/>
      <c r="CD139" s="864"/>
      <c r="CE139" s="864"/>
      <c r="CF139" s="864"/>
      <c r="CG139" s="864"/>
      <c r="CH139" s="864"/>
      <c r="CI139" s="864"/>
      <c r="CJ139" s="864"/>
      <c r="CK139" s="864"/>
      <c r="CL139" s="864"/>
      <c r="CM139" s="864"/>
      <c r="CN139" s="864"/>
      <c r="CO139" s="864"/>
      <c r="CP139" s="864"/>
      <c r="CQ139" s="864"/>
      <c r="CR139" s="864"/>
      <c r="CS139" s="864"/>
      <c r="CT139" s="864"/>
      <c r="CU139" s="864"/>
      <c r="CV139" s="864"/>
    </row>
    <row r="140" spans="1:100" s="865" customFormat="1">
      <c r="A140" s="1463"/>
      <c r="B140" s="1464"/>
      <c r="C140" s="1465"/>
      <c r="D140" s="1466"/>
      <c r="E140" s="1467"/>
      <c r="F140" s="1468"/>
      <c r="G140" s="1469"/>
      <c r="H140" s="1470"/>
      <c r="I140" s="1460"/>
      <c r="J140" s="1460"/>
      <c r="K140" s="864"/>
      <c r="L140" s="864"/>
      <c r="M140" s="864"/>
      <c r="N140" s="864"/>
      <c r="O140" s="864"/>
      <c r="P140" s="866"/>
      <c r="Q140" s="867"/>
      <c r="R140" s="864"/>
      <c r="S140" s="864"/>
      <c r="T140" s="864"/>
      <c r="U140" s="864"/>
      <c r="V140" s="864"/>
      <c r="W140" s="864"/>
      <c r="X140" s="864"/>
      <c r="Y140" s="864"/>
      <c r="Z140" s="864"/>
      <c r="AA140" s="864"/>
      <c r="AB140" s="864"/>
      <c r="AC140" s="864"/>
      <c r="AD140" s="864"/>
      <c r="AE140" s="864"/>
      <c r="AF140" s="864"/>
      <c r="AG140" s="864"/>
      <c r="AH140" s="864"/>
      <c r="AI140" s="864"/>
      <c r="AJ140" s="864"/>
      <c r="AK140" s="864"/>
      <c r="AL140" s="864"/>
      <c r="AM140" s="864"/>
      <c r="AN140" s="864"/>
      <c r="AO140" s="864"/>
      <c r="AP140" s="864"/>
      <c r="AQ140" s="864"/>
      <c r="AR140" s="864"/>
      <c r="AS140" s="864"/>
      <c r="AT140" s="864"/>
      <c r="AU140" s="864"/>
      <c r="AV140" s="864"/>
      <c r="AW140" s="864"/>
      <c r="AX140" s="864"/>
      <c r="AY140" s="864"/>
      <c r="AZ140" s="864"/>
      <c r="BA140" s="864"/>
      <c r="BB140" s="864"/>
      <c r="BC140" s="864"/>
      <c r="BD140" s="864"/>
      <c r="BE140" s="864"/>
      <c r="BF140" s="864"/>
      <c r="BG140" s="864"/>
      <c r="BH140" s="864"/>
      <c r="BI140" s="864"/>
      <c r="BJ140" s="864"/>
      <c r="BK140" s="864"/>
      <c r="BL140" s="864"/>
      <c r="BM140" s="864"/>
      <c r="BN140" s="864"/>
      <c r="BO140" s="864"/>
      <c r="BP140" s="864"/>
      <c r="BQ140" s="864"/>
      <c r="BR140" s="864"/>
      <c r="BS140" s="864"/>
      <c r="BT140" s="864"/>
      <c r="BU140" s="864"/>
      <c r="BV140" s="864"/>
      <c r="BW140" s="864"/>
      <c r="BX140" s="864"/>
      <c r="BY140" s="864"/>
      <c r="BZ140" s="864"/>
      <c r="CA140" s="864"/>
      <c r="CB140" s="864"/>
      <c r="CC140" s="864"/>
      <c r="CD140" s="864"/>
      <c r="CE140" s="864"/>
      <c r="CF140" s="864"/>
      <c r="CG140" s="864"/>
      <c r="CH140" s="864"/>
      <c r="CI140" s="864"/>
      <c r="CJ140" s="864"/>
      <c r="CK140" s="864"/>
      <c r="CL140" s="864"/>
      <c r="CM140" s="864"/>
      <c r="CN140" s="864"/>
      <c r="CO140" s="864"/>
      <c r="CP140" s="864"/>
      <c r="CQ140" s="864"/>
      <c r="CR140" s="864"/>
      <c r="CS140" s="864"/>
      <c r="CT140" s="864"/>
      <c r="CU140" s="864"/>
      <c r="CV140" s="864"/>
    </row>
    <row r="141" spans="1:100" s="865" customFormat="1">
      <c r="A141" s="1463"/>
      <c r="B141" s="1464"/>
      <c r="C141" s="1465"/>
      <c r="D141" s="1466"/>
      <c r="E141" s="1467"/>
      <c r="F141" s="1468"/>
      <c r="G141" s="1469"/>
      <c r="H141" s="1470"/>
      <c r="I141" s="1460"/>
      <c r="J141" s="1460"/>
      <c r="K141" s="864"/>
      <c r="L141" s="864"/>
      <c r="M141" s="864"/>
      <c r="N141" s="864"/>
      <c r="O141" s="864"/>
      <c r="P141" s="866"/>
      <c r="Q141" s="867"/>
      <c r="R141" s="864"/>
      <c r="S141" s="864"/>
      <c r="T141" s="864"/>
      <c r="U141" s="864"/>
      <c r="V141" s="864"/>
      <c r="W141" s="864"/>
      <c r="X141" s="864"/>
      <c r="Y141" s="864"/>
      <c r="Z141" s="864"/>
      <c r="AA141" s="864"/>
      <c r="AB141" s="864"/>
      <c r="AC141" s="864"/>
      <c r="AD141" s="864"/>
      <c r="AE141" s="864"/>
      <c r="AF141" s="864"/>
      <c r="AG141" s="864"/>
      <c r="AH141" s="864"/>
      <c r="AI141" s="864"/>
      <c r="AJ141" s="864"/>
      <c r="AK141" s="864"/>
      <c r="AL141" s="864"/>
      <c r="AM141" s="864"/>
      <c r="AN141" s="864"/>
      <c r="AO141" s="864"/>
      <c r="AP141" s="864"/>
      <c r="AQ141" s="864"/>
      <c r="AR141" s="864"/>
      <c r="AS141" s="864"/>
      <c r="AT141" s="864"/>
      <c r="AU141" s="864"/>
      <c r="AV141" s="864"/>
      <c r="AW141" s="864"/>
      <c r="AX141" s="864"/>
      <c r="AY141" s="864"/>
      <c r="AZ141" s="864"/>
      <c r="BA141" s="864"/>
      <c r="BB141" s="864"/>
      <c r="BC141" s="864"/>
      <c r="BD141" s="864"/>
      <c r="BE141" s="864"/>
      <c r="BF141" s="864"/>
      <c r="BG141" s="864"/>
      <c r="BH141" s="864"/>
      <c r="BI141" s="864"/>
      <c r="BJ141" s="864"/>
      <c r="BK141" s="864"/>
      <c r="BL141" s="864"/>
      <c r="BM141" s="864"/>
      <c r="BN141" s="864"/>
      <c r="BO141" s="864"/>
      <c r="BP141" s="864"/>
      <c r="BQ141" s="864"/>
      <c r="BR141" s="864"/>
      <c r="BS141" s="864"/>
      <c r="BT141" s="864"/>
      <c r="BU141" s="864"/>
      <c r="BV141" s="864"/>
      <c r="BW141" s="864"/>
      <c r="BX141" s="864"/>
      <c r="BY141" s="864"/>
      <c r="BZ141" s="864"/>
      <c r="CA141" s="864"/>
      <c r="CB141" s="864"/>
      <c r="CC141" s="864"/>
      <c r="CD141" s="864"/>
      <c r="CE141" s="864"/>
      <c r="CF141" s="864"/>
      <c r="CG141" s="864"/>
      <c r="CH141" s="864"/>
      <c r="CI141" s="864"/>
      <c r="CJ141" s="864"/>
      <c r="CK141" s="864"/>
      <c r="CL141" s="864"/>
      <c r="CM141" s="864"/>
      <c r="CN141" s="864"/>
      <c r="CO141" s="864"/>
      <c r="CP141" s="864"/>
      <c r="CQ141" s="864"/>
      <c r="CR141" s="864"/>
      <c r="CS141" s="864"/>
      <c r="CT141" s="864"/>
      <c r="CU141" s="864"/>
      <c r="CV141" s="864"/>
    </row>
    <row r="142" spans="1:100" s="865" customFormat="1">
      <c r="A142" s="1463"/>
      <c r="B142" s="1464"/>
      <c r="C142" s="1465"/>
      <c r="D142" s="1466"/>
      <c r="E142" s="1467"/>
      <c r="F142" s="1468"/>
      <c r="G142" s="1469"/>
      <c r="H142" s="1470"/>
      <c r="I142" s="1460"/>
      <c r="J142" s="1460"/>
      <c r="K142" s="864"/>
      <c r="L142" s="864"/>
      <c r="M142" s="864"/>
      <c r="N142" s="864"/>
      <c r="O142" s="864"/>
      <c r="P142" s="866"/>
      <c r="Q142" s="867"/>
      <c r="R142" s="864"/>
      <c r="S142" s="864"/>
      <c r="T142" s="864"/>
      <c r="U142" s="864"/>
      <c r="V142" s="864"/>
      <c r="W142" s="864"/>
      <c r="X142" s="864"/>
      <c r="Y142" s="864"/>
      <c r="Z142" s="864"/>
      <c r="AA142" s="864"/>
      <c r="AB142" s="864"/>
      <c r="AC142" s="864"/>
      <c r="AD142" s="864"/>
      <c r="AE142" s="864"/>
      <c r="AF142" s="864"/>
      <c r="AG142" s="864"/>
      <c r="AH142" s="864"/>
      <c r="AI142" s="864"/>
      <c r="AJ142" s="864"/>
      <c r="AK142" s="864"/>
      <c r="AL142" s="864"/>
      <c r="AM142" s="864"/>
      <c r="AN142" s="864"/>
      <c r="AO142" s="864"/>
      <c r="AP142" s="864"/>
      <c r="AQ142" s="864"/>
      <c r="AR142" s="864"/>
      <c r="AS142" s="864"/>
      <c r="AT142" s="864"/>
      <c r="AU142" s="864"/>
      <c r="AV142" s="864"/>
      <c r="AW142" s="864"/>
      <c r="AX142" s="864"/>
      <c r="AY142" s="864"/>
      <c r="AZ142" s="864"/>
      <c r="BA142" s="864"/>
      <c r="BB142" s="864"/>
      <c r="BC142" s="864"/>
      <c r="BD142" s="864"/>
      <c r="BE142" s="864"/>
      <c r="BF142" s="864"/>
      <c r="BG142" s="864"/>
      <c r="BH142" s="864"/>
      <c r="BI142" s="864"/>
      <c r="BJ142" s="864"/>
      <c r="BK142" s="864"/>
      <c r="BL142" s="864"/>
      <c r="BM142" s="864"/>
      <c r="BN142" s="864"/>
      <c r="BO142" s="864"/>
      <c r="BP142" s="864"/>
      <c r="BQ142" s="864"/>
      <c r="BR142" s="864"/>
      <c r="BS142" s="864"/>
      <c r="BT142" s="864"/>
      <c r="BU142" s="864"/>
      <c r="BV142" s="864"/>
      <c r="BW142" s="864"/>
      <c r="BX142" s="864"/>
      <c r="BY142" s="864"/>
      <c r="BZ142" s="864"/>
      <c r="CA142" s="864"/>
      <c r="CB142" s="864"/>
      <c r="CC142" s="864"/>
      <c r="CD142" s="864"/>
      <c r="CE142" s="864"/>
      <c r="CF142" s="864"/>
      <c r="CG142" s="864"/>
      <c r="CH142" s="864"/>
      <c r="CI142" s="864"/>
      <c r="CJ142" s="864"/>
      <c r="CK142" s="864"/>
      <c r="CL142" s="864"/>
      <c r="CM142" s="864"/>
      <c r="CN142" s="864"/>
      <c r="CO142" s="864"/>
      <c r="CP142" s="864"/>
      <c r="CQ142" s="864"/>
      <c r="CR142" s="864"/>
      <c r="CS142" s="864"/>
      <c r="CT142" s="864"/>
      <c r="CU142" s="864"/>
      <c r="CV142" s="864"/>
    </row>
    <row r="143" spans="1:100" s="865" customFormat="1">
      <c r="A143" s="1463"/>
      <c r="B143" s="1464"/>
      <c r="C143" s="1465"/>
      <c r="D143" s="1466"/>
      <c r="E143" s="1467"/>
      <c r="F143" s="1468"/>
      <c r="G143" s="1469"/>
      <c r="H143" s="1470"/>
      <c r="I143" s="1460"/>
      <c r="J143" s="1460"/>
      <c r="K143" s="864"/>
      <c r="L143" s="864"/>
      <c r="M143" s="864"/>
      <c r="N143" s="864"/>
      <c r="O143" s="864"/>
      <c r="P143" s="866"/>
      <c r="Q143" s="867"/>
      <c r="R143" s="864"/>
      <c r="S143" s="864"/>
      <c r="T143" s="864"/>
      <c r="U143" s="864"/>
      <c r="V143" s="864"/>
      <c r="W143" s="864"/>
      <c r="X143" s="864"/>
      <c r="Y143" s="864"/>
      <c r="Z143" s="864"/>
      <c r="AA143" s="864"/>
      <c r="AB143" s="864"/>
      <c r="AC143" s="864"/>
      <c r="AD143" s="864"/>
      <c r="AE143" s="864"/>
      <c r="AF143" s="864"/>
      <c r="AG143" s="864"/>
      <c r="AH143" s="864"/>
      <c r="AI143" s="864"/>
      <c r="AJ143" s="864"/>
      <c r="AK143" s="864"/>
      <c r="AL143" s="864"/>
      <c r="AM143" s="864"/>
      <c r="AN143" s="864"/>
      <c r="AO143" s="864"/>
      <c r="AP143" s="864"/>
      <c r="AQ143" s="864"/>
      <c r="AR143" s="864"/>
      <c r="AS143" s="864"/>
      <c r="AT143" s="864"/>
      <c r="AU143" s="864"/>
      <c r="AV143" s="864"/>
      <c r="AW143" s="864"/>
      <c r="AX143" s="864"/>
      <c r="AY143" s="864"/>
      <c r="AZ143" s="864"/>
      <c r="BA143" s="864"/>
      <c r="BB143" s="864"/>
      <c r="BC143" s="864"/>
      <c r="BD143" s="864"/>
      <c r="BE143" s="864"/>
      <c r="BF143" s="864"/>
      <c r="BG143" s="864"/>
      <c r="BH143" s="864"/>
      <c r="BI143" s="864"/>
      <c r="BJ143" s="864"/>
      <c r="BK143" s="864"/>
      <c r="BL143" s="864"/>
      <c r="BM143" s="864"/>
      <c r="BN143" s="864"/>
      <c r="BO143" s="864"/>
      <c r="BP143" s="864"/>
      <c r="BQ143" s="864"/>
      <c r="BR143" s="864"/>
      <c r="BS143" s="864"/>
      <c r="BT143" s="864"/>
      <c r="BU143" s="864"/>
      <c r="BV143" s="864"/>
      <c r="BW143" s="864"/>
      <c r="BX143" s="864"/>
      <c r="BY143" s="864"/>
      <c r="BZ143" s="864"/>
      <c r="CA143" s="864"/>
      <c r="CB143" s="864"/>
      <c r="CC143" s="864"/>
      <c r="CD143" s="864"/>
      <c r="CE143" s="864"/>
      <c r="CF143" s="864"/>
      <c r="CG143" s="864"/>
      <c r="CH143" s="864"/>
      <c r="CI143" s="864"/>
      <c r="CJ143" s="864"/>
      <c r="CK143" s="864"/>
      <c r="CL143" s="864"/>
      <c r="CM143" s="864"/>
      <c r="CN143" s="864"/>
      <c r="CO143" s="864"/>
      <c r="CP143" s="864"/>
      <c r="CQ143" s="864"/>
      <c r="CR143" s="864"/>
      <c r="CS143" s="864"/>
      <c r="CT143" s="864"/>
      <c r="CU143" s="864"/>
      <c r="CV143" s="864"/>
    </row>
    <row r="144" spans="1:100" s="865" customFormat="1">
      <c r="A144" s="1463"/>
      <c r="B144" s="1464"/>
      <c r="C144" s="1465"/>
      <c r="D144" s="1466"/>
      <c r="E144" s="1467"/>
      <c r="F144" s="1468"/>
      <c r="G144" s="1469"/>
      <c r="H144" s="1470"/>
      <c r="I144" s="1460"/>
      <c r="J144" s="1460"/>
      <c r="K144" s="864"/>
      <c r="L144" s="864"/>
      <c r="M144" s="864"/>
      <c r="N144" s="864"/>
      <c r="O144" s="864"/>
      <c r="P144" s="866"/>
      <c r="Q144" s="867"/>
      <c r="R144" s="864"/>
      <c r="S144" s="864"/>
      <c r="T144" s="864"/>
      <c r="U144" s="864"/>
      <c r="V144" s="864"/>
      <c r="W144" s="864"/>
      <c r="X144" s="864"/>
      <c r="Y144" s="864"/>
      <c r="Z144" s="864"/>
      <c r="AA144" s="864"/>
      <c r="AB144" s="864"/>
      <c r="AC144" s="864"/>
      <c r="AD144" s="864"/>
      <c r="AE144" s="864"/>
      <c r="AF144" s="864"/>
      <c r="AG144" s="864"/>
      <c r="AH144" s="864"/>
      <c r="AI144" s="864"/>
      <c r="AJ144" s="864"/>
      <c r="AK144" s="864"/>
      <c r="AL144" s="864"/>
      <c r="AM144" s="864"/>
      <c r="AN144" s="864"/>
      <c r="AO144" s="864"/>
      <c r="AP144" s="864"/>
      <c r="AQ144" s="864"/>
      <c r="AR144" s="864"/>
      <c r="AS144" s="864"/>
      <c r="AT144" s="864"/>
      <c r="AU144" s="864"/>
      <c r="AV144" s="864"/>
      <c r="AW144" s="864"/>
      <c r="AX144" s="864"/>
      <c r="AY144" s="864"/>
      <c r="AZ144" s="864"/>
      <c r="BA144" s="864"/>
      <c r="BB144" s="864"/>
      <c r="BC144" s="864"/>
      <c r="BD144" s="864"/>
      <c r="BE144" s="864"/>
      <c r="BF144" s="864"/>
      <c r="BG144" s="864"/>
      <c r="BH144" s="864"/>
      <c r="BI144" s="864"/>
      <c r="BJ144" s="864"/>
      <c r="BK144" s="864"/>
      <c r="BL144" s="864"/>
      <c r="BM144" s="864"/>
      <c r="BN144" s="864"/>
      <c r="BO144" s="864"/>
      <c r="BP144" s="864"/>
      <c r="BQ144" s="864"/>
      <c r="BR144" s="864"/>
      <c r="BS144" s="864"/>
      <c r="BT144" s="864"/>
      <c r="BU144" s="864"/>
      <c r="BV144" s="864"/>
      <c r="BW144" s="864"/>
      <c r="BX144" s="864"/>
      <c r="BY144" s="864"/>
      <c r="BZ144" s="864"/>
      <c r="CA144" s="864"/>
      <c r="CB144" s="864"/>
      <c r="CC144" s="864"/>
      <c r="CD144" s="864"/>
      <c r="CE144" s="864"/>
      <c r="CF144" s="864"/>
      <c r="CG144" s="864"/>
      <c r="CH144" s="864"/>
      <c r="CI144" s="864"/>
      <c r="CJ144" s="864"/>
      <c r="CK144" s="864"/>
      <c r="CL144" s="864"/>
      <c r="CM144" s="864"/>
      <c r="CN144" s="864"/>
      <c r="CO144" s="864"/>
      <c r="CP144" s="864"/>
      <c r="CQ144" s="864"/>
      <c r="CR144" s="864"/>
      <c r="CS144" s="864"/>
      <c r="CT144" s="864"/>
      <c r="CU144" s="864"/>
      <c r="CV144" s="864"/>
    </row>
    <row r="145" spans="1:100" s="865" customFormat="1">
      <c r="A145" s="1463"/>
      <c r="B145" s="1464"/>
      <c r="C145" s="1465"/>
      <c r="D145" s="1466"/>
      <c r="E145" s="1467"/>
      <c r="F145" s="1468"/>
      <c r="G145" s="1469"/>
      <c r="H145" s="1470"/>
      <c r="I145" s="1460"/>
      <c r="J145" s="1460"/>
      <c r="K145" s="864"/>
      <c r="L145" s="864"/>
      <c r="M145" s="864"/>
      <c r="N145" s="864"/>
      <c r="O145" s="864"/>
      <c r="P145" s="866"/>
      <c r="Q145" s="867"/>
      <c r="R145" s="864"/>
      <c r="S145" s="864"/>
      <c r="T145" s="864"/>
      <c r="U145" s="864"/>
      <c r="V145" s="864"/>
      <c r="W145" s="864"/>
      <c r="X145" s="864"/>
      <c r="Y145" s="864"/>
      <c r="Z145" s="864"/>
      <c r="AA145" s="864"/>
      <c r="AB145" s="864"/>
      <c r="AC145" s="864"/>
      <c r="AD145" s="864"/>
      <c r="AE145" s="864"/>
      <c r="AF145" s="864"/>
      <c r="AG145" s="864"/>
      <c r="AH145" s="864"/>
      <c r="AI145" s="864"/>
      <c r="AJ145" s="864"/>
      <c r="AK145" s="864"/>
      <c r="AL145" s="864"/>
      <c r="AM145" s="864"/>
      <c r="AN145" s="864"/>
      <c r="AO145" s="864"/>
      <c r="AP145" s="864"/>
      <c r="AQ145" s="864"/>
      <c r="AR145" s="864"/>
      <c r="AS145" s="864"/>
      <c r="AT145" s="864"/>
      <c r="AU145" s="864"/>
      <c r="AV145" s="864"/>
      <c r="AW145" s="864"/>
      <c r="AX145" s="864"/>
      <c r="AY145" s="864"/>
      <c r="AZ145" s="864"/>
      <c r="BA145" s="864"/>
      <c r="BB145" s="864"/>
      <c r="BC145" s="864"/>
      <c r="BD145" s="864"/>
      <c r="BE145" s="864"/>
      <c r="BF145" s="864"/>
      <c r="BG145" s="864"/>
      <c r="BH145" s="864"/>
      <c r="BI145" s="864"/>
      <c r="BJ145" s="864"/>
      <c r="BK145" s="864"/>
      <c r="BL145" s="864"/>
      <c r="BM145" s="864"/>
      <c r="BN145" s="864"/>
      <c r="BO145" s="864"/>
      <c r="BP145" s="864"/>
      <c r="BQ145" s="864"/>
      <c r="BR145" s="864"/>
      <c r="BS145" s="864"/>
      <c r="BT145" s="864"/>
      <c r="BU145" s="864"/>
      <c r="BV145" s="864"/>
      <c r="BW145" s="864"/>
      <c r="BX145" s="864"/>
      <c r="BY145" s="864"/>
      <c r="BZ145" s="864"/>
      <c r="CA145" s="864"/>
      <c r="CB145" s="864"/>
      <c r="CC145" s="864"/>
      <c r="CD145" s="864"/>
      <c r="CE145" s="864"/>
      <c r="CF145" s="864"/>
      <c r="CG145" s="864"/>
      <c r="CH145" s="864"/>
      <c r="CI145" s="864"/>
      <c r="CJ145" s="864"/>
      <c r="CK145" s="864"/>
      <c r="CL145" s="864"/>
      <c r="CM145" s="864"/>
      <c r="CN145" s="864"/>
      <c r="CO145" s="864"/>
      <c r="CP145" s="864"/>
      <c r="CQ145" s="864"/>
      <c r="CR145" s="864"/>
      <c r="CS145" s="864"/>
      <c r="CT145" s="864"/>
      <c r="CU145" s="864"/>
      <c r="CV145" s="864"/>
    </row>
    <row r="146" spans="1:100" s="865" customFormat="1">
      <c r="A146" s="1463"/>
      <c r="B146" s="1464"/>
      <c r="C146" s="1465"/>
      <c r="D146" s="1466"/>
      <c r="E146" s="1467"/>
      <c r="F146" s="1468"/>
      <c r="G146" s="1469"/>
      <c r="H146" s="1470"/>
      <c r="I146" s="1460"/>
      <c r="J146" s="1460"/>
      <c r="K146" s="864"/>
      <c r="L146" s="864"/>
      <c r="M146" s="864"/>
      <c r="N146" s="864"/>
      <c r="O146" s="864"/>
      <c r="P146" s="866"/>
      <c r="Q146" s="867"/>
      <c r="R146" s="864"/>
      <c r="S146" s="864"/>
      <c r="T146" s="864"/>
      <c r="U146" s="864"/>
      <c r="V146" s="864"/>
      <c r="W146" s="864"/>
      <c r="X146" s="864"/>
      <c r="Y146" s="864"/>
      <c r="Z146" s="864"/>
      <c r="AA146" s="864"/>
      <c r="AB146" s="864"/>
      <c r="AC146" s="864"/>
      <c r="AD146" s="864"/>
      <c r="AE146" s="864"/>
      <c r="AF146" s="864"/>
      <c r="AG146" s="864"/>
      <c r="AH146" s="864"/>
      <c r="AI146" s="864"/>
      <c r="AJ146" s="864"/>
      <c r="AK146" s="864"/>
      <c r="AL146" s="864"/>
      <c r="AM146" s="864"/>
      <c r="AN146" s="864"/>
      <c r="AO146" s="864"/>
      <c r="AP146" s="864"/>
      <c r="AQ146" s="864"/>
      <c r="AR146" s="864"/>
      <c r="AS146" s="864"/>
      <c r="AT146" s="864"/>
      <c r="AU146" s="864"/>
      <c r="AV146" s="864"/>
      <c r="AW146" s="864"/>
      <c r="AX146" s="864"/>
      <c r="AY146" s="864"/>
      <c r="AZ146" s="864"/>
      <c r="BA146" s="864"/>
      <c r="BB146" s="864"/>
      <c r="BC146" s="864"/>
      <c r="BD146" s="864"/>
      <c r="BE146" s="864"/>
      <c r="BF146" s="864"/>
      <c r="BG146" s="864"/>
      <c r="BH146" s="864"/>
      <c r="BI146" s="864"/>
      <c r="BJ146" s="864"/>
      <c r="BK146" s="864"/>
      <c r="BL146" s="864"/>
      <c r="BM146" s="864"/>
      <c r="BN146" s="864"/>
      <c r="BO146" s="864"/>
      <c r="BP146" s="864"/>
      <c r="BQ146" s="864"/>
      <c r="BR146" s="864"/>
      <c r="BS146" s="864"/>
      <c r="BT146" s="864"/>
      <c r="BU146" s="864"/>
      <c r="BV146" s="864"/>
      <c r="BW146" s="864"/>
      <c r="BX146" s="864"/>
      <c r="BY146" s="864"/>
      <c r="BZ146" s="864"/>
      <c r="CA146" s="864"/>
      <c r="CB146" s="864"/>
      <c r="CC146" s="864"/>
      <c r="CD146" s="864"/>
      <c r="CE146" s="864"/>
      <c r="CF146" s="864"/>
      <c r="CG146" s="864"/>
      <c r="CH146" s="864"/>
      <c r="CI146" s="864"/>
      <c r="CJ146" s="864"/>
      <c r="CK146" s="864"/>
      <c r="CL146" s="864"/>
      <c r="CM146" s="864"/>
      <c r="CN146" s="864"/>
      <c r="CO146" s="864"/>
      <c r="CP146" s="864"/>
      <c r="CQ146" s="864"/>
      <c r="CR146" s="864"/>
      <c r="CS146" s="864"/>
      <c r="CT146" s="864"/>
      <c r="CU146" s="864"/>
      <c r="CV146" s="864"/>
    </row>
    <row r="147" spans="1:100" s="865" customFormat="1">
      <c r="A147" s="1463"/>
      <c r="B147" s="1464"/>
      <c r="C147" s="1465"/>
      <c r="D147" s="1466"/>
      <c r="E147" s="1467"/>
      <c r="F147" s="1468"/>
      <c r="G147" s="1469"/>
      <c r="H147" s="1470"/>
      <c r="I147" s="1460"/>
      <c r="J147" s="1460"/>
      <c r="K147" s="864"/>
      <c r="L147" s="864"/>
      <c r="M147" s="864"/>
      <c r="N147" s="864"/>
      <c r="O147" s="864"/>
      <c r="P147" s="866"/>
      <c r="Q147" s="867"/>
      <c r="R147" s="864"/>
      <c r="S147" s="864"/>
      <c r="T147" s="864"/>
      <c r="U147" s="864"/>
      <c r="V147" s="864"/>
      <c r="W147" s="864"/>
      <c r="X147" s="864"/>
      <c r="Y147" s="864"/>
      <c r="Z147" s="864"/>
      <c r="AA147" s="864"/>
      <c r="AB147" s="864"/>
      <c r="AC147" s="864"/>
      <c r="AD147" s="864"/>
      <c r="AE147" s="864"/>
      <c r="AF147" s="864"/>
      <c r="AG147" s="864"/>
      <c r="AH147" s="864"/>
      <c r="AI147" s="864"/>
      <c r="AJ147" s="864"/>
      <c r="AK147" s="864"/>
      <c r="AL147" s="864"/>
      <c r="AM147" s="864"/>
      <c r="AN147" s="864"/>
      <c r="AO147" s="864"/>
      <c r="AP147" s="864"/>
      <c r="AQ147" s="864"/>
      <c r="AR147" s="864"/>
      <c r="AS147" s="864"/>
      <c r="AT147" s="864"/>
      <c r="AU147" s="864"/>
      <c r="AV147" s="864"/>
      <c r="AW147" s="864"/>
      <c r="AX147" s="864"/>
      <c r="AY147" s="864"/>
      <c r="AZ147" s="864"/>
      <c r="BA147" s="864"/>
      <c r="BB147" s="864"/>
      <c r="BC147" s="864"/>
      <c r="BD147" s="864"/>
      <c r="BE147" s="864"/>
      <c r="BF147" s="864"/>
      <c r="BG147" s="864"/>
      <c r="BH147" s="864"/>
      <c r="BI147" s="864"/>
      <c r="BJ147" s="864"/>
      <c r="BK147" s="864"/>
      <c r="BL147" s="864"/>
      <c r="BM147" s="864"/>
      <c r="BN147" s="864"/>
      <c r="BO147" s="864"/>
      <c r="BP147" s="864"/>
      <c r="BQ147" s="864"/>
      <c r="BR147" s="864"/>
      <c r="BS147" s="864"/>
      <c r="BT147" s="864"/>
      <c r="BU147" s="864"/>
      <c r="BV147" s="864"/>
      <c r="BW147" s="864"/>
      <c r="BX147" s="864"/>
      <c r="BY147" s="864"/>
      <c r="BZ147" s="864"/>
      <c r="CA147" s="864"/>
      <c r="CB147" s="864"/>
      <c r="CC147" s="864"/>
      <c r="CD147" s="864"/>
      <c r="CE147" s="864"/>
      <c r="CF147" s="864"/>
      <c r="CG147" s="864"/>
      <c r="CH147" s="864"/>
      <c r="CI147" s="864"/>
      <c r="CJ147" s="864"/>
      <c r="CK147" s="864"/>
      <c r="CL147" s="864"/>
      <c r="CM147" s="864"/>
      <c r="CN147" s="864"/>
      <c r="CO147" s="864"/>
      <c r="CP147" s="864"/>
      <c r="CQ147" s="864"/>
      <c r="CR147" s="864"/>
      <c r="CS147" s="864"/>
      <c r="CT147" s="864"/>
      <c r="CU147" s="864"/>
      <c r="CV147" s="864"/>
    </row>
    <row r="148" spans="1:100" s="865" customFormat="1">
      <c r="A148" s="1463"/>
      <c r="B148" s="1464"/>
      <c r="C148" s="1465"/>
      <c r="D148" s="1466"/>
      <c r="E148" s="1467"/>
      <c r="F148" s="1468"/>
      <c r="G148" s="1469"/>
      <c r="H148" s="1470"/>
      <c r="I148" s="1460"/>
      <c r="J148" s="1460"/>
      <c r="K148" s="864"/>
      <c r="L148" s="864"/>
      <c r="M148" s="864"/>
      <c r="N148" s="864"/>
      <c r="O148" s="864"/>
      <c r="P148" s="864"/>
      <c r="Q148" s="864"/>
      <c r="R148" s="864"/>
      <c r="S148" s="864"/>
      <c r="T148" s="864"/>
      <c r="U148" s="864"/>
      <c r="V148" s="864"/>
      <c r="W148" s="864"/>
      <c r="X148" s="864"/>
      <c r="Y148" s="864"/>
      <c r="Z148" s="864"/>
      <c r="AA148" s="864"/>
      <c r="AB148" s="864"/>
      <c r="AC148" s="864"/>
      <c r="AD148" s="864"/>
      <c r="AE148" s="864"/>
      <c r="AF148" s="864"/>
      <c r="AG148" s="864"/>
      <c r="AH148" s="864"/>
      <c r="AI148" s="864"/>
      <c r="AJ148" s="864"/>
      <c r="AK148" s="864"/>
      <c r="AL148" s="864"/>
      <c r="AM148" s="864"/>
      <c r="AN148" s="864"/>
      <c r="AO148" s="864"/>
      <c r="AP148" s="864"/>
      <c r="AQ148" s="864"/>
      <c r="AR148" s="864"/>
      <c r="AS148" s="864"/>
      <c r="AT148" s="864"/>
      <c r="AU148" s="864"/>
      <c r="AV148" s="864"/>
      <c r="AW148" s="864"/>
      <c r="AX148" s="864"/>
      <c r="AY148" s="864"/>
      <c r="AZ148" s="864"/>
      <c r="BA148" s="864"/>
      <c r="BB148" s="864"/>
      <c r="BC148" s="864"/>
      <c r="BD148" s="864"/>
      <c r="BE148" s="864"/>
      <c r="BF148" s="864"/>
      <c r="BG148" s="864"/>
      <c r="BH148" s="864"/>
      <c r="BI148" s="864"/>
      <c r="BJ148" s="864"/>
      <c r="BK148" s="864"/>
      <c r="BL148" s="864"/>
      <c r="BM148" s="864"/>
      <c r="BN148" s="864"/>
      <c r="BO148" s="864"/>
      <c r="BP148" s="864"/>
      <c r="BQ148" s="864"/>
      <c r="BR148" s="864"/>
      <c r="BS148" s="864"/>
      <c r="BT148" s="864"/>
      <c r="BU148" s="864"/>
      <c r="BV148" s="864"/>
      <c r="BW148" s="864"/>
      <c r="BX148" s="864"/>
      <c r="BY148" s="864"/>
      <c r="BZ148" s="864"/>
      <c r="CA148" s="864"/>
      <c r="CB148" s="864"/>
      <c r="CC148" s="864"/>
      <c r="CD148" s="864"/>
      <c r="CE148" s="864"/>
      <c r="CF148" s="864"/>
      <c r="CG148" s="864"/>
      <c r="CH148" s="864"/>
      <c r="CI148" s="864"/>
      <c r="CJ148" s="864"/>
      <c r="CK148" s="864"/>
      <c r="CL148" s="864"/>
      <c r="CM148" s="864"/>
      <c r="CN148" s="864"/>
      <c r="CO148" s="864"/>
      <c r="CP148" s="864"/>
      <c r="CQ148" s="864"/>
      <c r="CR148" s="864"/>
      <c r="CS148" s="864"/>
      <c r="CT148" s="864"/>
      <c r="CU148" s="864"/>
      <c r="CV148" s="864"/>
    </row>
    <row r="149" spans="1:100" s="865" customFormat="1">
      <c r="A149" s="1456"/>
      <c r="B149" s="1464"/>
      <c r="C149" s="1465"/>
      <c r="D149" s="1466"/>
      <c r="E149" s="1467"/>
      <c r="F149" s="1468"/>
      <c r="G149" s="1469"/>
      <c r="H149" s="1470"/>
      <c r="I149" s="1460"/>
      <c r="J149" s="1460"/>
      <c r="K149" s="864"/>
      <c r="L149" s="864"/>
      <c r="M149" s="864"/>
      <c r="N149" s="864"/>
      <c r="O149" s="864"/>
      <c r="P149" s="866"/>
      <c r="Q149" s="867"/>
      <c r="R149" s="864"/>
      <c r="S149" s="864"/>
      <c r="T149" s="864"/>
      <c r="U149" s="864"/>
      <c r="V149" s="864"/>
      <c r="W149" s="864"/>
      <c r="X149" s="864"/>
      <c r="Y149" s="864"/>
      <c r="Z149" s="864"/>
      <c r="AA149" s="864"/>
      <c r="AB149" s="864"/>
      <c r="AC149" s="864"/>
      <c r="AD149" s="864"/>
      <c r="AE149" s="864"/>
      <c r="AF149" s="864"/>
      <c r="AG149" s="864"/>
      <c r="AH149" s="864"/>
      <c r="AI149" s="864"/>
      <c r="AJ149" s="864"/>
      <c r="AK149" s="864"/>
      <c r="AL149" s="864"/>
      <c r="AM149" s="864"/>
      <c r="AN149" s="864"/>
      <c r="AO149" s="864"/>
      <c r="AP149" s="864"/>
      <c r="AQ149" s="864"/>
      <c r="AR149" s="864"/>
      <c r="AS149" s="864"/>
      <c r="AT149" s="864"/>
      <c r="AU149" s="864"/>
      <c r="AV149" s="864"/>
      <c r="AW149" s="864"/>
      <c r="AX149" s="864"/>
      <c r="AY149" s="864"/>
      <c r="AZ149" s="864"/>
      <c r="BA149" s="864"/>
      <c r="BB149" s="864"/>
      <c r="BC149" s="864"/>
      <c r="BD149" s="864"/>
      <c r="BE149" s="864"/>
      <c r="BF149" s="864"/>
      <c r="BG149" s="864"/>
      <c r="BH149" s="864"/>
      <c r="BI149" s="864"/>
      <c r="BJ149" s="864"/>
      <c r="BK149" s="864"/>
      <c r="BL149" s="864"/>
      <c r="BM149" s="864"/>
      <c r="BN149" s="864"/>
      <c r="BO149" s="864"/>
      <c r="BP149" s="864"/>
      <c r="BQ149" s="864"/>
      <c r="BR149" s="864"/>
      <c r="BS149" s="864"/>
      <c r="BT149" s="864"/>
      <c r="BU149" s="864"/>
      <c r="BV149" s="864"/>
      <c r="BW149" s="864"/>
      <c r="BX149" s="864"/>
      <c r="BY149" s="864"/>
      <c r="BZ149" s="864"/>
      <c r="CA149" s="864"/>
      <c r="CB149" s="864"/>
      <c r="CC149" s="864"/>
      <c r="CD149" s="864"/>
      <c r="CE149" s="864"/>
      <c r="CF149" s="864"/>
      <c r="CG149" s="864"/>
      <c r="CH149" s="864"/>
      <c r="CI149" s="864"/>
      <c r="CJ149" s="864"/>
      <c r="CK149" s="864"/>
      <c r="CL149" s="864"/>
      <c r="CM149" s="864"/>
      <c r="CN149" s="864"/>
      <c r="CO149" s="864"/>
      <c r="CP149" s="864"/>
      <c r="CQ149" s="864"/>
      <c r="CR149" s="864"/>
      <c r="CS149" s="864"/>
      <c r="CT149" s="864"/>
      <c r="CU149" s="864"/>
      <c r="CV149" s="864"/>
    </row>
    <row r="150" spans="1:100" s="865" customFormat="1">
      <c r="A150" s="1456"/>
      <c r="B150" s="1464"/>
      <c r="C150" s="1465"/>
      <c r="D150" s="1466"/>
      <c r="E150" s="1467"/>
      <c r="F150" s="1468"/>
      <c r="G150" s="1469"/>
      <c r="H150" s="1470"/>
      <c r="I150" s="1460"/>
      <c r="J150" s="1460"/>
      <c r="K150" s="864"/>
      <c r="L150" s="864"/>
      <c r="M150" s="864"/>
      <c r="N150" s="864"/>
      <c r="O150" s="864"/>
      <c r="P150" s="866"/>
      <c r="Q150" s="867"/>
      <c r="R150" s="864"/>
      <c r="S150" s="864"/>
      <c r="T150" s="864"/>
      <c r="U150" s="864"/>
      <c r="V150" s="864"/>
      <c r="W150" s="864"/>
      <c r="X150" s="864"/>
      <c r="Y150" s="864"/>
      <c r="Z150" s="864"/>
      <c r="AA150" s="864"/>
      <c r="AB150" s="864"/>
      <c r="AC150" s="864"/>
      <c r="AD150" s="864"/>
      <c r="AE150" s="864"/>
      <c r="AF150" s="864"/>
      <c r="AG150" s="864"/>
      <c r="AH150" s="864"/>
      <c r="AI150" s="864"/>
      <c r="AJ150" s="864"/>
      <c r="AK150" s="864"/>
      <c r="AL150" s="864"/>
      <c r="AM150" s="864"/>
      <c r="AN150" s="864"/>
      <c r="AO150" s="864"/>
      <c r="AP150" s="864"/>
      <c r="AQ150" s="864"/>
      <c r="AR150" s="864"/>
      <c r="AS150" s="864"/>
      <c r="AT150" s="864"/>
      <c r="AU150" s="864"/>
      <c r="AV150" s="864"/>
      <c r="AW150" s="864"/>
      <c r="AX150" s="864"/>
      <c r="AY150" s="864"/>
      <c r="AZ150" s="864"/>
      <c r="BA150" s="864"/>
      <c r="BB150" s="864"/>
      <c r="BC150" s="864"/>
      <c r="BD150" s="864"/>
      <c r="BE150" s="864"/>
      <c r="BF150" s="864"/>
      <c r="BG150" s="864"/>
      <c r="BH150" s="864"/>
      <c r="BI150" s="864"/>
      <c r="BJ150" s="864"/>
      <c r="BK150" s="864"/>
      <c r="BL150" s="864"/>
      <c r="BM150" s="864"/>
      <c r="BN150" s="864"/>
      <c r="BO150" s="864"/>
      <c r="BP150" s="864"/>
      <c r="BQ150" s="864"/>
      <c r="BR150" s="864"/>
      <c r="BS150" s="864"/>
      <c r="BT150" s="864"/>
      <c r="BU150" s="864"/>
      <c r="BV150" s="864"/>
      <c r="BW150" s="864"/>
      <c r="BX150" s="864"/>
      <c r="BY150" s="864"/>
      <c r="BZ150" s="864"/>
      <c r="CA150" s="864"/>
      <c r="CB150" s="864"/>
      <c r="CC150" s="864"/>
      <c r="CD150" s="864"/>
      <c r="CE150" s="864"/>
      <c r="CF150" s="864"/>
      <c r="CG150" s="864"/>
      <c r="CH150" s="864"/>
      <c r="CI150" s="864"/>
      <c r="CJ150" s="864"/>
      <c r="CK150" s="864"/>
      <c r="CL150" s="864"/>
      <c r="CM150" s="864"/>
      <c r="CN150" s="864"/>
      <c r="CO150" s="864"/>
      <c r="CP150" s="864"/>
      <c r="CQ150" s="864"/>
      <c r="CR150" s="864"/>
      <c r="CS150" s="864"/>
      <c r="CT150" s="864"/>
      <c r="CU150" s="864"/>
      <c r="CV150" s="864"/>
    </row>
    <row r="151" spans="1:100" s="865" customFormat="1">
      <c r="A151" s="1456"/>
      <c r="B151" s="1464"/>
      <c r="C151" s="1465"/>
      <c r="D151" s="1466"/>
      <c r="E151" s="1467"/>
      <c r="F151" s="1468"/>
      <c r="G151" s="1469"/>
      <c r="H151" s="1470"/>
      <c r="I151" s="1460"/>
      <c r="J151" s="1460"/>
      <c r="K151" s="864"/>
      <c r="L151" s="864"/>
      <c r="M151" s="864"/>
      <c r="N151" s="864"/>
      <c r="O151" s="864"/>
      <c r="P151" s="866"/>
      <c r="Q151" s="867"/>
      <c r="R151" s="864"/>
      <c r="S151" s="864"/>
      <c r="T151" s="864"/>
      <c r="U151" s="864"/>
      <c r="V151" s="864"/>
      <c r="W151" s="864"/>
      <c r="X151" s="864"/>
      <c r="Y151" s="864"/>
      <c r="Z151" s="864"/>
      <c r="AA151" s="864"/>
      <c r="AB151" s="864"/>
      <c r="AC151" s="864"/>
      <c r="AD151" s="864"/>
      <c r="AE151" s="864"/>
      <c r="AF151" s="864"/>
      <c r="AG151" s="864"/>
      <c r="AH151" s="864"/>
      <c r="AI151" s="864"/>
      <c r="AJ151" s="864"/>
      <c r="AK151" s="864"/>
      <c r="AL151" s="864"/>
      <c r="AM151" s="864"/>
      <c r="AN151" s="864"/>
      <c r="AO151" s="864"/>
      <c r="AP151" s="864"/>
      <c r="AQ151" s="864"/>
      <c r="AR151" s="864"/>
      <c r="AS151" s="864"/>
      <c r="AT151" s="864"/>
      <c r="AU151" s="864"/>
      <c r="AV151" s="864"/>
      <c r="AW151" s="864"/>
      <c r="AX151" s="864"/>
      <c r="AY151" s="864"/>
      <c r="AZ151" s="864"/>
      <c r="BA151" s="864"/>
      <c r="BB151" s="864"/>
      <c r="BC151" s="864"/>
      <c r="BD151" s="864"/>
      <c r="BE151" s="864"/>
      <c r="BF151" s="864"/>
      <c r="BG151" s="864"/>
      <c r="BH151" s="864"/>
      <c r="BI151" s="864"/>
      <c r="BJ151" s="864"/>
      <c r="BK151" s="864"/>
      <c r="BL151" s="864"/>
      <c r="BM151" s="864"/>
      <c r="BN151" s="864"/>
      <c r="BO151" s="864"/>
      <c r="BP151" s="864"/>
      <c r="BQ151" s="864"/>
      <c r="BR151" s="864"/>
      <c r="BS151" s="864"/>
      <c r="BT151" s="864"/>
      <c r="BU151" s="864"/>
      <c r="BV151" s="864"/>
      <c r="BW151" s="864"/>
      <c r="BX151" s="864"/>
      <c r="BY151" s="864"/>
      <c r="BZ151" s="864"/>
      <c r="CA151" s="864"/>
      <c r="CB151" s="864"/>
      <c r="CC151" s="864"/>
      <c r="CD151" s="864"/>
      <c r="CE151" s="864"/>
      <c r="CF151" s="864"/>
      <c r="CG151" s="864"/>
      <c r="CH151" s="864"/>
      <c r="CI151" s="864"/>
      <c r="CJ151" s="864"/>
      <c r="CK151" s="864"/>
      <c r="CL151" s="864"/>
      <c r="CM151" s="864"/>
      <c r="CN151" s="864"/>
      <c r="CO151" s="864"/>
      <c r="CP151" s="864"/>
      <c r="CQ151" s="864"/>
      <c r="CR151" s="864"/>
      <c r="CS151" s="864"/>
      <c r="CT151" s="864"/>
      <c r="CU151" s="864"/>
      <c r="CV151" s="864"/>
    </row>
    <row r="152" spans="1:100" s="865" customFormat="1">
      <c r="A152" s="1456"/>
      <c r="B152" s="1464"/>
      <c r="C152" s="1465"/>
      <c r="D152" s="1466"/>
      <c r="E152" s="1467"/>
      <c r="F152" s="1468"/>
      <c r="G152" s="1469"/>
      <c r="H152" s="1470"/>
      <c r="I152" s="1460"/>
      <c r="J152" s="1460"/>
      <c r="K152" s="864"/>
      <c r="L152" s="864"/>
      <c r="M152" s="864"/>
      <c r="N152" s="864"/>
      <c r="O152" s="864"/>
      <c r="P152" s="866"/>
      <c r="Q152" s="867"/>
      <c r="R152" s="864"/>
      <c r="S152" s="864"/>
      <c r="T152" s="864"/>
      <c r="U152" s="864"/>
      <c r="V152" s="864"/>
      <c r="W152" s="864"/>
      <c r="X152" s="864"/>
      <c r="Y152" s="864"/>
      <c r="Z152" s="864"/>
      <c r="AA152" s="864"/>
      <c r="AB152" s="864"/>
      <c r="AC152" s="864"/>
      <c r="AD152" s="864"/>
      <c r="AE152" s="864"/>
      <c r="AF152" s="864"/>
      <c r="AG152" s="864"/>
      <c r="AH152" s="864"/>
      <c r="AI152" s="864"/>
      <c r="AJ152" s="864"/>
      <c r="AK152" s="864"/>
      <c r="AL152" s="864"/>
      <c r="AM152" s="864"/>
      <c r="AN152" s="864"/>
      <c r="AO152" s="864"/>
      <c r="AP152" s="864"/>
      <c r="AQ152" s="864"/>
      <c r="AR152" s="864"/>
      <c r="AS152" s="864"/>
      <c r="AT152" s="864"/>
      <c r="AU152" s="864"/>
      <c r="AV152" s="864"/>
      <c r="AW152" s="864"/>
      <c r="AX152" s="864"/>
      <c r="AY152" s="864"/>
      <c r="AZ152" s="864"/>
      <c r="BA152" s="864"/>
      <c r="BB152" s="864"/>
      <c r="BC152" s="864"/>
      <c r="BD152" s="864"/>
      <c r="BE152" s="864"/>
      <c r="BF152" s="864"/>
      <c r="BG152" s="864"/>
      <c r="BH152" s="864"/>
      <c r="BI152" s="864"/>
      <c r="BJ152" s="864"/>
      <c r="BK152" s="864"/>
      <c r="BL152" s="864"/>
      <c r="BM152" s="864"/>
      <c r="BN152" s="864"/>
      <c r="BO152" s="864"/>
      <c r="BP152" s="864"/>
      <c r="BQ152" s="864"/>
      <c r="BR152" s="864"/>
      <c r="BS152" s="864"/>
      <c r="BT152" s="864"/>
      <c r="BU152" s="864"/>
      <c r="BV152" s="864"/>
      <c r="BW152" s="864"/>
      <c r="BX152" s="864"/>
      <c r="BY152" s="864"/>
      <c r="BZ152" s="864"/>
      <c r="CA152" s="864"/>
      <c r="CB152" s="864"/>
      <c r="CC152" s="864"/>
      <c r="CD152" s="864"/>
      <c r="CE152" s="864"/>
      <c r="CF152" s="864"/>
      <c r="CG152" s="864"/>
      <c r="CH152" s="864"/>
      <c r="CI152" s="864"/>
      <c r="CJ152" s="864"/>
      <c r="CK152" s="864"/>
      <c r="CL152" s="864"/>
      <c r="CM152" s="864"/>
      <c r="CN152" s="864"/>
      <c r="CO152" s="864"/>
      <c r="CP152" s="864"/>
      <c r="CQ152" s="864"/>
      <c r="CR152" s="864"/>
      <c r="CS152" s="864"/>
      <c r="CT152" s="864"/>
      <c r="CU152" s="864"/>
      <c r="CV152" s="864"/>
    </row>
    <row r="153" spans="1:100" s="865" customFormat="1">
      <c r="A153" s="1463"/>
      <c r="B153" s="1464"/>
      <c r="C153" s="1465"/>
      <c r="D153" s="1466"/>
      <c r="E153" s="1467"/>
      <c r="F153" s="1468"/>
      <c r="G153" s="1469"/>
      <c r="H153" s="1470"/>
      <c r="I153" s="1460"/>
      <c r="J153" s="1460"/>
      <c r="K153" s="864"/>
      <c r="L153" s="864"/>
      <c r="M153" s="864"/>
      <c r="N153" s="864"/>
      <c r="O153" s="864"/>
      <c r="P153" s="866"/>
      <c r="Q153" s="867"/>
      <c r="R153" s="864"/>
      <c r="S153" s="864"/>
      <c r="T153" s="864"/>
      <c r="U153" s="864"/>
      <c r="V153" s="864"/>
      <c r="W153" s="864"/>
      <c r="X153" s="864"/>
      <c r="Y153" s="864"/>
      <c r="Z153" s="864"/>
      <c r="AA153" s="864"/>
      <c r="AB153" s="864"/>
      <c r="AC153" s="864"/>
      <c r="AD153" s="864"/>
      <c r="AE153" s="864"/>
      <c r="AF153" s="864"/>
      <c r="AG153" s="864"/>
      <c r="AH153" s="864"/>
      <c r="AI153" s="864"/>
      <c r="AJ153" s="864"/>
      <c r="AK153" s="864"/>
      <c r="AL153" s="864"/>
      <c r="AM153" s="864"/>
      <c r="AN153" s="864"/>
      <c r="AO153" s="864"/>
      <c r="AP153" s="864"/>
      <c r="AQ153" s="864"/>
      <c r="AR153" s="864"/>
      <c r="AS153" s="864"/>
      <c r="AT153" s="864"/>
      <c r="AU153" s="864"/>
      <c r="AV153" s="864"/>
      <c r="AW153" s="864"/>
      <c r="AX153" s="864"/>
      <c r="AY153" s="864"/>
      <c r="AZ153" s="864"/>
      <c r="BA153" s="864"/>
      <c r="BB153" s="864"/>
      <c r="BC153" s="864"/>
      <c r="BD153" s="864"/>
      <c r="BE153" s="864"/>
      <c r="BF153" s="864"/>
      <c r="BG153" s="864"/>
      <c r="BH153" s="864"/>
      <c r="BI153" s="864"/>
      <c r="BJ153" s="864"/>
      <c r="BK153" s="864"/>
      <c r="BL153" s="864"/>
      <c r="BM153" s="864"/>
      <c r="BN153" s="864"/>
      <c r="BO153" s="864"/>
      <c r="BP153" s="864"/>
      <c r="BQ153" s="864"/>
      <c r="BR153" s="864"/>
      <c r="BS153" s="864"/>
      <c r="BT153" s="864"/>
      <c r="BU153" s="864"/>
      <c r="BV153" s="864"/>
      <c r="BW153" s="864"/>
      <c r="BX153" s="864"/>
      <c r="BY153" s="864"/>
      <c r="BZ153" s="864"/>
      <c r="CA153" s="864"/>
      <c r="CB153" s="864"/>
      <c r="CC153" s="864"/>
      <c r="CD153" s="864"/>
      <c r="CE153" s="864"/>
      <c r="CF153" s="864"/>
      <c r="CG153" s="864"/>
      <c r="CH153" s="864"/>
      <c r="CI153" s="864"/>
      <c r="CJ153" s="864"/>
      <c r="CK153" s="864"/>
      <c r="CL153" s="864"/>
      <c r="CM153" s="864"/>
      <c r="CN153" s="864"/>
      <c r="CO153" s="864"/>
      <c r="CP153" s="864"/>
      <c r="CQ153" s="864"/>
      <c r="CR153" s="864"/>
      <c r="CS153" s="864"/>
      <c r="CT153" s="864"/>
      <c r="CU153" s="864"/>
      <c r="CV153" s="864"/>
    </row>
    <row r="154" spans="1:100" s="865" customFormat="1">
      <c r="A154" s="1456"/>
      <c r="B154" s="1464"/>
      <c r="C154" s="1465"/>
      <c r="D154" s="1466"/>
      <c r="E154" s="1467"/>
      <c r="F154" s="1468"/>
      <c r="G154" s="1469"/>
      <c r="H154" s="1470"/>
      <c r="I154" s="1460"/>
      <c r="J154" s="1460"/>
      <c r="K154" s="864"/>
      <c r="L154" s="864"/>
      <c r="M154" s="864"/>
      <c r="N154" s="864"/>
      <c r="O154" s="864"/>
      <c r="P154" s="866"/>
      <c r="Q154" s="867"/>
      <c r="R154" s="864"/>
      <c r="S154" s="864"/>
      <c r="T154" s="864"/>
      <c r="U154" s="864"/>
      <c r="V154" s="864"/>
      <c r="W154" s="864"/>
      <c r="X154" s="864"/>
      <c r="Y154" s="864"/>
      <c r="Z154" s="864"/>
      <c r="AA154" s="864"/>
      <c r="AB154" s="864"/>
      <c r="AC154" s="864"/>
      <c r="AD154" s="864"/>
      <c r="AE154" s="864"/>
      <c r="AF154" s="864"/>
      <c r="AG154" s="864"/>
      <c r="AH154" s="864"/>
      <c r="AI154" s="864"/>
      <c r="AJ154" s="864"/>
      <c r="AK154" s="864"/>
      <c r="AL154" s="864"/>
      <c r="AM154" s="864"/>
      <c r="AN154" s="864"/>
      <c r="AO154" s="864"/>
      <c r="AP154" s="864"/>
      <c r="AQ154" s="864"/>
      <c r="AR154" s="864"/>
      <c r="AS154" s="864"/>
      <c r="AT154" s="864"/>
      <c r="AU154" s="864"/>
      <c r="AV154" s="864"/>
      <c r="AW154" s="864"/>
      <c r="AX154" s="864"/>
      <c r="AY154" s="864"/>
      <c r="AZ154" s="864"/>
      <c r="BA154" s="864"/>
      <c r="BB154" s="864"/>
      <c r="BC154" s="864"/>
      <c r="BD154" s="864"/>
      <c r="BE154" s="864"/>
      <c r="BF154" s="864"/>
      <c r="BG154" s="864"/>
      <c r="BH154" s="864"/>
      <c r="BI154" s="864"/>
      <c r="BJ154" s="864"/>
      <c r="BK154" s="864"/>
      <c r="BL154" s="864"/>
      <c r="BM154" s="864"/>
      <c r="BN154" s="864"/>
      <c r="BO154" s="864"/>
      <c r="BP154" s="864"/>
      <c r="BQ154" s="864"/>
      <c r="BR154" s="864"/>
      <c r="BS154" s="864"/>
      <c r="BT154" s="864"/>
      <c r="BU154" s="864"/>
      <c r="BV154" s="864"/>
      <c r="BW154" s="864"/>
      <c r="BX154" s="864"/>
      <c r="BY154" s="864"/>
      <c r="BZ154" s="864"/>
      <c r="CA154" s="864"/>
      <c r="CB154" s="864"/>
      <c r="CC154" s="864"/>
      <c r="CD154" s="864"/>
      <c r="CE154" s="864"/>
      <c r="CF154" s="864"/>
      <c r="CG154" s="864"/>
      <c r="CH154" s="864"/>
      <c r="CI154" s="864"/>
      <c r="CJ154" s="864"/>
      <c r="CK154" s="864"/>
      <c r="CL154" s="864"/>
      <c r="CM154" s="864"/>
      <c r="CN154" s="864"/>
      <c r="CO154" s="864"/>
      <c r="CP154" s="864"/>
      <c r="CQ154" s="864"/>
      <c r="CR154" s="864"/>
      <c r="CS154" s="864"/>
      <c r="CT154" s="864"/>
      <c r="CU154" s="864"/>
      <c r="CV154" s="864"/>
    </row>
    <row r="155" spans="1:100" s="865" customFormat="1">
      <c r="A155" s="1456"/>
      <c r="B155" s="1464"/>
      <c r="C155" s="1465"/>
      <c r="D155" s="1466"/>
      <c r="E155" s="1467"/>
      <c r="F155" s="1468"/>
      <c r="G155" s="1469"/>
      <c r="H155" s="1470"/>
      <c r="I155" s="1460"/>
      <c r="J155" s="1460"/>
      <c r="K155" s="864"/>
      <c r="L155" s="864"/>
      <c r="M155" s="864"/>
      <c r="N155" s="864"/>
      <c r="O155" s="864"/>
      <c r="P155" s="864"/>
      <c r="Q155" s="864"/>
      <c r="R155" s="864"/>
      <c r="S155" s="864"/>
      <c r="T155" s="864"/>
      <c r="U155" s="864"/>
      <c r="V155" s="864"/>
      <c r="W155" s="864"/>
      <c r="X155" s="864"/>
      <c r="Y155" s="864"/>
      <c r="Z155" s="864"/>
      <c r="AA155" s="864"/>
      <c r="AB155" s="864"/>
      <c r="AC155" s="864"/>
      <c r="AD155" s="864"/>
      <c r="AE155" s="864"/>
      <c r="AF155" s="864"/>
      <c r="AG155" s="864"/>
      <c r="AH155" s="864"/>
      <c r="AI155" s="864"/>
      <c r="AJ155" s="864"/>
      <c r="AK155" s="864"/>
      <c r="AL155" s="864"/>
      <c r="AM155" s="864"/>
      <c r="AN155" s="864"/>
      <c r="AO155" s="864"/>
      <c r="AP155" s="864"/>
      <c r="AQ155" s="864"/>
      <c r="AR155" s="864"/>
      <c r="AS155" s="864"/>
      <c r="AT155" s="864"/>
      <c r="AU155" s="864"/>
      <c r="AV155" s="864"/>
      <c r="AW155" s="864"/>
      <c r="AX155" s="864"/>
      <c r="AY155" s="864"/>
      <c r="AZ155" s="864"/>
      <c r="BA155" s="864"/>
      <c r="BB155" s="864"/>
      <c r="BC155" s="864"/>
      <c r="BD155" s="864"/>
      <c r="BE155" s="864"/>
      <c r="BF155" s="864"/>
      <c r="BG155" s="864"/>
      <c r="BH155" s="864"/>
      <c r="BI155" s="864"/>
      <c r="BJ155" s="864"/>
      <c r="BK155" s="864"/>
      <c r="BL155" s="864"/>
      <c r="BM155" s="864"/>
      <c r="BN155" s="864"/>
      <c r="BO155" s="864"/>
      <c r="BP155" s="864"/>
      <c r="BQ155" s="864"/>
      <c r="BR155" s="864"/>
      <c r="BS155" s="864"/>
      <c r="BT155" s="864"/>
      <c r="BU155" s="864"/>
      <c r="BV155" s="864"/>
      <c r="BW155" s="864"/>
      <c r="BX155" s="864"/>
      <c r="BY155" s="864"/>
      <c r="BZ155" s="864"/>
      <c r="CA155" s="864"/>
      <c r="CB155" s="864"/>
      <c r="CC155" s="864"/>
      <c r="CD155" s="864"/>
      <c r="CE155" s="864"/>
      <c r="CF155" s="864"/>
      <c r="CG155" s="864"/>
      <c r="CH155" s="864"/>
      <c r="CI155" s="864"/>
      <c r="CJ155" s="864"/>
      <c r="CK155" s="864"/>
      <c r="CL155" s="864"/>
      <c r="CM155" s="864"/>
      <c r="CN155" s="864"/>
      <c r="CO155" s="864"/>
      <c r="CP155" s="864"/>
      <c r="CQ155" s="864"/>
      <c r="CR155" s="864"/>
      <c r="CS155" s="864"/>
      <c r="CT155" s="864"/>
      <c r="CU155" s="864"/>
      <c r="CV155" s="864"/>
    </row>
    <row r="156" spans="1:100" s="865" customFormat="1">
      <c r="A156" s="1456"/>
      <c r="B156" s="1464"/>
      <c r="C156" s="1465"/>
      <c r="D156" s="1466"/>
      <c r="E156" s="1467"/>
      <c r="F156" s="1468"/>
      <c r="G156" s="1469"/>
      <c r="H156" s="1470"/>
      <c r="I156" s="1460"/>
      <c r="J156" s="1460"/>
      <c r="K156" s="864"/>
      <c r="L156" s="864"/>
      <c r="M156" s="864"/>
      <c r="N156" s="864"/>
      <c r="O156" s="864"/>
      <c r="P156" s="866"/>
      <c r="Q156" s="867"/>
      <c r="R156" s="864"/>
      <c r="S156" s="864"/>
      <c r="T156" s="864"/>
      <c r="U156" s="864"/>
      <c r="V156" s="864"/>
      <c r="W156" s="864"/>
      <c r="X156" s="864"/>
      <c r="Y156" s="864"/>
      <c r="Z156" s="864"/>
      <c r="AA156" s="864"/>
      <c r="AB156" s="864"/>
      <c r="AC156" s="864"/>
      <c r="AD156" s="864"/>
      <c r="AE156" s="864"/>
      <c r="AF156" s="864"/>
      <c r="AG156" s="864"/>
      <c r="AH156" s="864"/>
      <c r="AI156" s="864"/>
      <c r="AJ156" s="864"/>
      <c r="AK156" s="864"/>
      <c r="AL156" s="864"/>
      <c r="AM156" s="864"/>
      <c r="AN156" s="864"/>
      <c r="AO156" s="864"/>
      <c r="AP156" s="864"/>
      <c r="AQ156" s="864"/>
      <c r="AR156" s="864"/>
      <c r="AS156" s="864"/>
      <c r="AT156" s="864"/>
      <c r="AU156" s="864"/>
      <c r="AV156" s="864"/>
      <c r="AW156" s="864"/>
      <c r="AX156" s="864"/>
      <c r="AY156" s="864"/>
      <c r="AZ156" s="864"/>
      <c r="BA156" s="864"/>
      <c r="BB156" s="864"/>
      <c r="BC156" s="864"/>
      <c r="BD156" s="864"/>
      <c r="BE156" s="864"/>
      <c r="BF156" s="864"/>
      <c r="BG156" s="864"/>
      <c r="BH156" s="864"/>
      <c r="BI156" s="864"/>
      <c r="BJ156" s="864"/>
      <c r="BK156" s="864"/>
      <c r="BL156" s="864"/>
      <c r="BM156" s="864"/>
      <c r="BN156" s="864"/>
      <c r="BO156" s="864"/>
      <c r="BP156" s="864"/>
      <c r="BQ156" s="864"/>
      <c r="BR156" s="864"/>
      <c r="BS156" s="864"/>
      <c r="BT156" s="864"/>
      <c r="BU156" s="864"/>
      <c r="BV156" s="864"/>
      <c r="BW156" s="864"/>
      <c r="BX156" s="864"/>
      <c r="BY156" s="864"/>
      <c r="BZ156" s="864"/>
      <c r="CA156" s="864"/>
      <c r="CB156" s="864"/>
      <c r="CC156" s="864"/>
      <c r="CD156" s="864"/>
      <c r="CE156" s="864"/>
      <c r="CF156" s="864"/>
      <c r="CG156" s="864"/>
      <c r="CH156" s="864"/>
      <c r="CI156" s="864"/>
      <c r="CJ156" s="864"/>
      <c r="CK156" s="864"/>
      <c r="CL156" s="864"/>
      <c r="CM156" s="864"/>
      <c r="CN156" s="864"/>
      <c r="CO156" s="864"/>
      <c r="CP156" s="864"/>
      <c r="CQ156" s="864"/>
      <c r="CR156" s="864"/>
      <c r="CS156" s="864"/>
      <c r="CT156" s="864"/>
      <c r="CU156" s="864"/>
      <c r="CV156" s="864"/>
    </row>
    <row r="157" spans="1:100" s="865" customFormat="1">
      <c r="A157" s="1456"/>
      <c r="B157" s="1464"/>
      <c r="C157" s="1465"/>
      <c r="D157" s="1466"/>
      <c r="E157" s="1467"/>
      <c r="F157" s="1468"/>
      <c r="G157" s="1469"/>
      <c r="H157" s="1470"/>
      <c r="I157" s="1460"/>
      <c r="J157" s="1460"/>
      <c r="K157" s="864"/>
      <c r="L157" s="864"/>
      <c r="M157" s="864"/>
      <c r="N157" s="864"/>
      <c r="O157" s="864"/>
      <c r="P157" s="866"/>
      <c r="Q157" s="867"/>
      <c r="R157" s="864"/>
      <c r="S157" s="864"/>
      <c r="T157" s="864"/>
      <c r="U157" s="864"/>
      <c r="V157" s="864"/>
      <c r="W157" s="864"/>
      <c r="X157" s="864"/>
      <c r="Y157" s="864"/>
      <c r="Z157" s="864"/>
      <c r="AA157" s="864"/>
      <c r="AB157" s="864"/>
      <c r="AC157" s="864"/>
      <c r="AD157" s="864"/>
      <c r="AE157" s="864"/>
      <c r="AF157" s="864"/>
      <c r="AG157" s="864"/>
      <c r="AH157" s="864"/>
      <c r="AI157" s="864"/>
      <c r="AJ157" s="864"/>
      <c r="AK157" s="864"/>
      <c r="AL157" s="864"/>
      <c r="AM157" s="864"/>
      <c r="AN157" s="864"/>
      <c r="AO157" s="864"/>
      <c r="AP157" s="864"/>
      <c r="AQ157" s="864"/>
      <c r="AR157" s="864"/>
      <c r="AS157" s="864"/>
      <c r="AT157" s="864"/>
      <c r="AU157" s="864"/>
      <c r="AV157" s="864"/>
      <c r="AW157" s="864"/>
      <c r="AX157" s="864"/>
      <c r="AY157" s="864"/>
      <c r="AZ157" s="864"/>
      <c r="BA157" s="864"/>
      <c r="BB157" s="864"/>
      <c r="BC157" s="864"/>
      <c r="BD157" s="864"/>
      <c r="BE157" s="864"/>
      <c r="BF157" s="864"/>
      <c r="BG157" s="864"/>
      <c r="BH157" s="864"/>
      <c r="BI157" s="864"/>
      <c r="BJ157" s="864"/>
      <c r="BK157" s="864"/>
      <c r="BL157" s="864"/>
      <c r="BM157" s="864"/>
      <c r="BN157" s="864"/>
      <c r="BO157" s="864"/>
      <c r="BP157" s="864"/>
      <c r="BQ157" s="864"/>
      <c r="BR157" s="864"/>
      <c r="BS157" s="864"/>
      <c r="BT157" s="864"/>
      <c r="BU157" s="864"/>
      <c r="BV157" s="864"/>
      <c r="BW157" s="864"/>
      <c r="BX157" s="864"/>
      <c r="BY157" s="864"/>
      <c r="BZ157" s="864"/>
      <c r="CA157" s="864"/>
      <c r="CB157" s="864"/>
      <c r="CC157" s="864"/>
      <c r="CD157" s="864"/>
      <c r="CE157" s="864"/>
      <c r="CF157" s="864"/>
      <c r="CG157" s="864"/>
      <c r="CH157" s="864"/>
      <c r="CI157" s="864"/>
      <c r="CJ157" s="864"/>
      <c r="CK157" s="864"/>
      <c r="CL157" s="864"/>
      <c r="CM157" s="864"/>
      <c r="CN157" s="864"/>
      <c r="CO157" s="864"/>
      <c r="CP157" s="864"/>
      <c r="CQ157" s="864"/>
      <c r="CR157" s="864"/>
      <c r="CS157" s="864"/>
      <c r="CT157" s="864"/>
      <c r="CU157" s="864"/>
      <c r="CV157" s="864"/>
    </row>
    <row r="158" spans="1:100" s="865" customFormat="1">
      <c r="A158" s="1456"/>
      <c r="B158" s="1464"/>
      <c r="C158" s="1465"/>
      <c r="D158" s="1466"/>
      <c r="E158" s="1467"/>
      <c r="F158" s="1468"/>
      <c r="G158" s="1469"/>
      <c r="H158" s="1470"/>
      <c r="I158" s="1460"/>
      <c r="J158" s="1460"/>
      <c r="K158" s="864"/>
      <c r="L158" s="864"/>
      <c r="M158" s="864"/>
      <c r="N158" s="864"/>
      <c r="O158" s="864"/>
      <c r="P158" s="866"/>
      <c r="Q158" s="867"/>
      <c r="R158" s="864"/>
      <c r="S158" s="864"/>
      <c r="T158" s="864"/>
      <c r="U158" s="864"/>
      <c r="V158" s="864"/>
      <c r="W158" s="864"/>
      <c r="X158" s="864"/>
      <c r="Y158" s="864"/>
      <c r="Z158" s="864"/>
      <c r="AA158" s="864"/>
      <c r="AB158" s="864"/>
      <c r="AC158" s="864"/>
      <c r="AD158" s="864"/>
      <c r="AE158" s="864"/>
      <c r="AF158" s="864"/>
      <c r="AG158" s="864"/>
      <c r="AH158" s="864"/>
      <c r="AI158" s="864"/>
      <c r="AJ158" s="864"/>
      <c r="AK158" s="864"/>
      <c r="AL158" s="864"/>
      <c r="AM158" s="864"/>
      <c r="AN158" s="864"/>
      <c r="AO158" s="864"/>
      <c r="AP158" s="864"/>
      <c r="AQ158" s="864"/>
      <c r="AR158" s="864"/>
      <c r="AS158" s="864"/>
      <c r="AT158" s="864"/>
      <c r="AU158" s="864"/>
      <c r="AV158" s="864"/>
      <c r="AW158" s="864"/>
      <c r="AX158" s="864"/>
      <c r="AY158" s="864"/>
      <c r="AZ158" s="864"/>
      <c r="BA158" s="864"/>
      <c r="BB158" s="864"/>
      <c r="BC158" s="864"/>
      <c r="BD158" s="864"/>
      <c r="BE158" s="864"/>
      <c r="BF158" s="864"/>
      <c r="BG158" s="864"/>
      <c r="BH158" s="864"/>
      <c r="BI158" s="864"/>
      <c r="BJ158" s="864"/>
      <c r="BK158" s="864"/>
      <c r="BL158" s="864"/>
      <c r="BM158" s="864"/>
      <c r="BN158" s="864"/>
      <c r="BO158" s="864"/>
      <c r="BP158" s="864"/>
      <c r="BQ158" s="864"/>
      <c r="BR158" s="864"/>
      <c r="BS158" s="864"/>
      <c r="BT158" s="864"/>
      <c r="BU158" s="864"/>
      <c r="BV158" s="864"/>
      <c r="BW158" s="864"/>
      <c r="BX158" s="864"/>
      <c r="BY158" s="864"/>
      <c r="BZ158" s="864"/>
      <c r="CA158" s="864"/>
      <c r="CB158" s="864"/>
      <c r="CC158" s="864"/>
      <c r="CD158" s="864"/>
      <c r="CE158" s="864"/>
      <c r="CF158" s="864"/>
      <c r="CG158" s="864"/>
      <c r="CH158" s="864"/>
      <c r="CI158" s="864"/>
      <c r="CJ158" s="864"/>
      <c r="CK158" s="864"/>
      <c r="CL158" s="864"/>
      <c r="CM158" s="864"/>
      <c r="CN158" s="864"/>
      <c r="CO158" s="864"/>
      <c r="CP158" s="864"/>
      <c r="CQ158" s="864"/>
      <c r="CR158" s="864"/>
      <c r="CS158" s="864"/>
      <c r="CT158" s="864"/>
      <c r="CU158" s="864"/>
      <c r="CV158" s="864"/>
    </row>
    <row r="159" spans="1:100" s="865" customFormat="1">
      <c r="A159" s="1456"/>
      <c r="B159" s="1464"/>
      <c r="C159" s="1465"/>
      <c r="D159" s="1466"/>
      <c r="E159" s="1467"/>
      <c r="F159" s="1468"/>
      <c r="G159" s="1469"/>
      <c r="H159" s="1470"/>
      <c r="I159" s="1460"/>
      <c r="J159" s="1460"/>
      <c r="K159" s="864"/>
      <c r="L159" s="864"/>
      <c r="M159" s="864"/>
      <c r="N159" s="864"/>
      <c r="O159" s="864"/>
      <c r="P159" s="866"/>
      <c r="Q159" s="867"/>
      <c r="R159" s="864"/>
      <c r="S159" s="864"/>
      <c r="T159" s="864"/>
      <c r="U159" s="864"/>
      <c r="V159" s="864"/>
      <c r="W159" s="864"/>
      <c r="X159" s="864"/>
      <c r="Y159" s="864"/>
      <c r="Z159" s="864"/>
      <c r="AA159" s="864"/>
      <c r="AB159" s="864"/>
      <c r="AC159" s="864"/>
      <c r="AD159" s="864"/>
      <c r="AE159" s="864"/>
      <c r="AF159" s="864"/>
      <c r="AG159" s="864"/>
      <c r="AH159" s="864"/>
      <c r="AI159" s="864"/>
      <c r="AJ159" s="864"/>
      <c r="AK159" s="864"/>
      <c r="AL159" s="864"/>
      <c r="AM159" s="864"/>
      <c r="AN159" s="864"/>
      <c r="AO159" s="864"/>
      <c r="AP159" s="864"/>
      <c r="AQ159" s="864"/>
      <c r="AR159" s="864"/>
      <c r="AS159" s="864"/>
      <c r="AT159" s="864"/>
      <c r="AU159" s="864"/>
      <c r="AV159" s="864"/>
      <c r="AW159" s="864"/>
      <c r="AX159" s="864"/>
      <c r="AY159" s="864"/>
      <c r="AZ159" s="864"/>
      <c r="BA159" s="864"/>
      <c r="BB159" s="864"/>
      <c r="BC159" s="864"/>
      <c r="BD159" s="864"/>
      <c r="BE159" s="864"/>
      <c r="BF159" s="864"/>
      <c r="BG159" s="864"/>
      <c r="BH159" s="864"/>
      <c r="BI159" s="864"/>
      <c r="BJ159" s="864"/>
      <c r="BK159" s="864"/>
      <c r="BL159" s="864"/>
      <c r="BM159" s="864"/>
      <c r="BN159" s="864"/>
      <c r="BO159" s="864"/>
      <c r="BP159" s="864"/>
      <c r="BQ159" s="864"/>
      <c r="BR159" s="864"/>
      <c r="BS159" s="864"/>
      <c r="BT159" s="864"/>
      <c r="BU159" s="864"/>
      <c r="BV159" s="864"/>
      <c r="BW159" s="864"/>
      <c r="BX159" s="864"/>
      <c r="BY159" s="864"/>
      <c r="BZ159" s="864"/>
      <c r="CA159" s="864"/>
      <c r="CB159" s="864"/>
      <c r="CC159" s="864"/>
      <c r="CD159" s="864"/>
      <c r="CE159" s="864"/>
      <c r="CF159" s="864"/>
      <c r="CG159" s="864"/>
      <c r="CH159" s="864"/>
      <c r="CI159" s="864"/>
      <c r="CJ159" s="864"/>
      <c r="CK159" s="864"/>
      <c r="CL159" s="864"/>
      <c r="CM159" s="864"/>
      <c r="CN159" s="864"/>
      <c r="CO159" s="864"/>
      <c r="CP159" s="864"/>
      <c r="CQ159" s="864"/>
      <c r="CR159" s="864"/>
      <c r="CS159" s="864"/>
      <c r="CT159" s="864"/>
      <c r="CU159" s="864"/>
      <c r="CV159" s="864"/>
    </row>
    <row r="160" spans="1:100" s="865" customFormat="1">
      <c r="A160" s="1456"/>
      <c r="B160" s="1464"/>
      <c r="C160" s="1465"/>
      <c r="D160" s="1466"/>
      <c r="E160" s="1467"/>
      <c r="F160" s="1468"/>
      <c r="G160" s="1469"/>
      <c r="H160" s="1470"/>
      <c r="I160" s="1460"/>
      <c r="J160" s="1460"/>
      <c r="K160" s="864"/>
      <c r="L160" s="864"/>
      <c r="M160" s="864"/>
      <c r="N160" s="864"/>
      <c r="O160" s="864"/>
      <c r="P160" s="866"/>
      <c r="Q160" s="867"/>
      <c r="R160" s="864"/>
      <c r="S160" s="864"/>
      <c r="T160" s="864"/>
      <c r="U160" s="864"/>
      <c r="V160" s="864"/>
      <c r="W160" s="864"/>
      <c r="X160" s="864"/>
      <c r="Y160" s="864"/>
      <c r="Z160" s="864"/>
      <c r="AA160" s="864"/>
      <c r="AB160" s="864"/>
      <c r="AC160" s="864"/>
      <c r="AD160" s="864"/>
      <c r="AE160" s="864"/>
      <c r="AF160" s="864"/>
      <c r="AG160" s="864"/>
      <c r="AH160" s="864"/>
      <c r="AI160" s="864"/>
      <c r="AJ160" s="864"/>
      <c r="AK160" s="864"/>
      <c r="AL160" s="864"/>
      <c r="AM160" s="864"/>
      <c r="AN160" s="864"/>
      <c r="AO160" s="864"/>
      <c r="AP160" s="864"/>
      <c r="AQ160" s="864"/>
      <c r="AR160" s="864"/>
      <c r="AS160" s="864"/>
      <c r="AT160" s="864"/>
      <c r="AU160" s="864"/>
      <c r="AV160" s="864"/>
      <c r="AW160" s="864"/>
      <c r="AX160" s="864"/>
      <c r="AY160" s="864"/>
      <c r="AZ160" s="864"/>
      <c r="BA160" s="864"/>
      <c r="BB160" s="864"/>
      <c r="BC160" s="864"/>
      <c r="BD160" s="864"/>
      <c r="BE160" s="864"/>
      <c r="BF160" s="864"/>
      <c r="BG160" s="864"/>
      <c r="BH160" s="864"/>
      <c r="BI160" s="864"/>
      <c r="BJ160" s="864"/>
      <c r="BK160" s="864"/>
      <c r="BL160" s="864"/>
      <c r="BM160" s="864"/>
      <c r="BN160" s="864"/>
      <c r="BO160" s="864"/>
      <c r="BP160" s="864"/>
      <c r="BQ160" s="864"/>
      <c r="BR160" s="864"/>
      <c r="BS160" s="864"/>
      <c r="BT160" s="864"/>
      <c r="BU160" s="864"/>
      <c r="BV160" s="864"/>
      <c r="BW160" s="864"/>
      <c r="BX160" s="864"/>
      <c r="BY160" s="864"/>
      <c r="BZ160" s="864"/>
      <c r="CA160" s="864"/>
      <c r="CB160" s="864"/>
      <c r="CC160" s="864"/>
      <c r="CD160" s="864"/>
      <c r="CE160" s="864"/>
      <c r="CF160" s="864"/>
      <c r="CG160" s="864"/>
      <c r="CH160" s="864"/>
      <c r="CI160" s="864"/>
      <c r="CJ160" s="864"/>
      <c r="CK160" s="864"/>
      <c r="CL160" s="864"/>
      <c r="CM160" s="864"/>
      <c r="CN160" s="864"/>
      <c r="CO160" s="864"/>
      <c r="CP160" s="864"/>
      <c r="CQ160" s="864"/>
      <c r="CR160" s="864"/>
      <c r="CS160" s="864"/>
      <c r="CT160" s="864"/>
      <c r="CU160" s="864"/>
      <c r="CV160" s="864"/>
    </row>
    <row r="161" spans="1:100" s="865" customFormat="1">
      <c r="A161" s="1456"/>
      <c r="B161" s="1464"/>
      <c r="C161" s="1465"/>
      <c r="D161" s="1466"/>
      <c r="E161" s="1467"/>
      <c r="F161" s="1468"/>
      <c r="G161" s="1469"/>
      <c r="H161" s="1470"/>
      <c r="I161" s="1460"/>
      <c r="J161" s="1460"/>
      <c r="K161" s="864"/>
      <c r="L161" s="864"/>
      <c r="M161" s="864"/>
      <c r="N161" s="864"/>
      <c r="O161" s="864"/>
      <c r="P161" s="866"/>
      <c r="Q161" s="867"/>
      <c r="R161" s="864"/>
      <c r="S161" s="864"/>
      <c r="T161" s="864"/>
      <c r="U161" s="864"/>
      <c r="V161" s="864"/>
      <c r="W161" s="864"/>
      <c r="X161" s="864"/>
      <c r="Y161" s="864"/>
      <c r="Z161" s="864"/>
      <c r="AA161" s="864"/>
      <c r="AB161" s="864"/>
      <c r="AC161" s="864"/>
      <c r="AD161" s="864"/>
      <c r="AE161" s="864"/>
      <c r="AF161" s="864"/>
      <c r="AG161" s="864"/>
      <c r="AH161" s="864"/>
      <c r="AI161" s="864"/>
      <c r="AJ161" s="864"/>
      <c r="AK161" s="864"/>
      <c r="AL161" s="864"/>
      <c r="AM161" s="864"/>
      <c r="AN161" s="864"/>
      <c r="AO161" s="864"/>
      <c r="AP161" s="864"/>
      <c r="AQ161" s="864"/>
      <c r="AR161" s="864"/>
      <c r="AS161" s="864"/>
      <c r="AT161" s="864"/>
      <c r="AU161" s="864"/>
      <c r="AV161" s="864"/>
      <c r="AW161" s="864"/>
      <c r="AX161" s="864"/>
      <c r="AY161" s="864"/>
      <c r="AZ161" s="864"/>
      <c r="BA161" s="864"/>
      <c r="BB161" s="864"/>
      <c r="BC161" s="864"/>
      <c r="BD161" s="864"/>
      <c r="BE161" s="864"/>
      <c r="BF161" s="864"/>
      <c r="BG161" s="864"/>
      <c r="BH161" s="864"/>
      <c r="BI161" s="864"/>
      <c r="BJ161" s="864"/>
      <c r="BK161" s="864"/>
      <c r="BL161" s="864"/>
      <c r="BM161" s="864"/>
      <c r="BN161" s="864"/>
      <c r="BO161" s="864"/>
      <c r="BP161" s="864"/>
      <c r="BQ161" s="864"/>
      <c r="BR161" s="864"/>
      <c r="BS161" s="864"/>
      <c r="BT161" s="864"/>
      <c r="BU161" s="864"/>
      <c r="BV161" s="864"/>
      <c r="BW161" s="864"/>
      <c r="BX161" s="864"/>
      <c r="BY161" s="864"/>
      <c r="BZ161" s="864"/>
      <c r="CA161" s="864"/>
      <c r="CB161" s="864"/>
      <c r="CC161" s="864"/>
      <c r="CD161" s="864"/>
      <c r="CE161" s="864"/>
      <c r="CF161" s="864"/>
      <c r="CG161" s="864"/>
      <c r="CH161" s="864"/>
      <c r="CI161" s="864"/>
      <c r="CJ161" s="864"/>
      <c r="CK161" s="864"/>
      <c r="CL161" s="864"/>
      <c r="CM161" s="864"/>
      <c r="CN161" s="864"/>
      <c r="CO161" s="864"/>
      <c r="CP161" s="864"/>
      <c r="CQ161" s="864"/>
      <c r="CR161" s="864"/>
      <c r="CS161" s="864"/>
      <c r="CT161" s="864"/>
      <c r="CU161" s="864"/>
      <c r="CV161" s="864"/>
    </row>
    <row r="162" spans="1:100" s="865" customFormat="1">
      <c r="A162" s="1456"/>
      <c r="B162" s="1464"/>
      <c r="C162" s="1465"/>
      <c r="D162" s="1466"/>
      <c r="E162" s="1467"/>
      <c r="F162" s="1468"/>
      <c r="G162" s="1469"/>
      <c r="H162" s="1470"/>
      <c r="I162" s="1460"/>
      <c r="J162" s="1460"/>
      <c r="K162" s="864"/>
      <c r="L162" s="864"/>
      <c r="M162" s="864"/>
      <c r="N162" s="864"/>
      <c r="O162" s="864"/>
      <c r="P162" s="866"/>
      <c r="Q162" s="867"/>
      <c r="R162" s="864"/>
      <c r="S162" s="864"/>
      <c r="T162" s="864"/>
      <c r="U162" s="864"/>
      <c r="V162" s="864"/>
      <c r="W162" s="864"/>
      <c r="X162" s="864"/>
      <c r="Y162" s="864"/>
      <c r="Z162" s="864"/>
      <c r="AA162" s="864"/>
      <c r="AB162" s="864"/>
      <c r="AC162" s="864"/>
      <c r="AD162" s="864"/>
      <c r="AE162" s="864"/>
      <c r="AF162" s="864"/>
      <c r="AG162" s="864"/>
      <c r="AH162" s="864"/>
      <c r="AI162" s="864"/>
      <c r="AJ162" s="864"/>
      <c r="AK162" s="864"/>
      <c r="AL162" s="864"/>
      <c r="AM162" s="864"/>
      <c r="AN162" s="864"/>
      <c r="AO162" s="864"/>
      <c r="AP162" s="864"/>
      <c r="AQ162" s="864"/>
      <c r="AR162" s="864"/>
      <c r="AS162" s="864"/>
      <c r="AT162" s="864"/>
      <c r="AU162" s="864"/>
      <c r="AV162" s="864"/>
      <c r="AW162" s="864"/>
      <c r="AX162" s="864"/>
      <c r="AY162" s="864"/>
      <c r="AZ162" s="864"/>
      <c r="BA162" s="864"/>
      <c r="BB162" s="864"/>
      <c r="BC162" s="864"/>
      <c r="BD162" s="864"/>
      <c r="BE162" s="864"/>
      <c r="BF162" s="864"/>
      <c r="BG162" s="864"/>
      <c r="BH162" s="864"/>
      <c r="BI162" s="864"/>
      <c r="BJ162" s="864"/>
      <c r="BK162" s="864"/>
      <c r="BL162" s="864"/>
      <c r="BM162" s="864"/>
      <c r="BN162" s="864"/>
      <c r="BO162" s="864"/>
      <c r="BP162" s="864"/>
      <c r="BQ162" s="864"/>
      <c r="BR162" s="864"/>
      <c r="BS162" s="864"/>
      <c r="BT162" s="864"/>
      <c r="BU162" s="864"/>
      <c r="BV162" s="864"/>
      <c r="BW162" s="864"/>
      <c r="BX162" s="864"/>
      <c r="BY162" s="864"/>
      <c r="BZ162" s="864"/>
      <c r="CA162" s="864"/>
      <c r="CB162" s="864"/>
      <c r="CC162" s="864"/>
      <c r="CD162" s="864"/>
      <c r="CE162" s="864"/>
      <c r="CF162" s="864"/>
      <c r="CG162" s="864"/>
      <c r="CH162" s="864"/>
      <c r="CI162" s="864"/>
      <c r="CJ162" s="864"/>
      <c r="CK162" s="864"/>
      <c r="CL162" s="864"/>
      <c r="CM162" s="864"/>
      <c r="CN162" s="864"/>
      <c r="CO162" s="864"/>
      <c r="CP162" s="864"/>
      <c r="CQ162" s="864"/>
      <c r="CR162" s="864"/>
      <c r="CS162" s="864"/>
      <c r="CT162" s="864"/>
      <c r="CU162" s="864"/>
      <c r="CV162" s="864"/>
    </row>
    <row r="163" spans="1:100" s="865" customFormat="1">
      <c r="A163" s="1456"/>
      <c r="B163" s="1473"/>
      <c r="C163" s="1465"/>
      <c r="D163" s="1466"/>
      <c r="E163" s="1467"/>
      <c r="F163" s="1468"/>
      <c r="G163" s="1469"/>
      <c r="H163" s="1470"/>
      <c r="I163" s="1460"/>
      <c r="J163" s="1460"/>
      <c r="K163" s="864"/>
      <c r="L163" s="864"/>
      <c r="M163" s="864"/>
      <c r="N163" s="864"/>
      <c r="O163" s="864"/>
      <c r="P163" s="866"/>
      <c r="Q163" s="867"/>
      <c r="R163" s="864"/>
      <c r="S163" s="864"/>
      <c r="T163" s="864"/>
      <c r="U163" s="864"/>
      <c r="V163" s="864"/>
      <c r="W163" s="864"/>
      <c r="X163" s="864"/>
      <c r="Y163" s="864"/>
      <c r="Z163" s="864"/>
      <c r="AA163" s="864"/>
      <c r="AB163" s="864"/>
      <c r="AC163" s="864"/>
      <c r="AD163" s="864"/>
      <c r="AE163" s="864"/>
      <c r="AF163" s="864"/>
      <c r="AG163" s="864"/>
      <c r="AH163" s="864"/>
      <c r="AI163" s="864"/>
      <c r="AJ163" s="864"/>
      <c r="AK163" s="864"/>
      <c r="AL163" s="864"/>
      <c r="AM163" s="864"/>
      <c r="AN163" s="864"/>
      <c r="AO163" s="864"/>
      <c r="AP163" s="864"/>
      <c r="AQ163" s="864"/>
      <c r="AR163" s="864"/>
      <c r="AS163" s="864"/>
      <c r="AT163" s="864"/>
      <c r="AU163" s="864"/>
      <c r="AV163" s="864"/>
      <c r="AW163" s="864"/>
      <c r="AX163" s="864"/>
      <c r="AY163" s="864"/>
      <c r="AZ163" s="864"/>
      <c r="BA163" s="864"/>
      <c r="BB163" s="864"/>
      <c r="BC163" s="864"/>
      <c r="BD163" s="864"/>
      <c r="BE163" s="864"/>
      <c r="BF163" s="864"/>
      <c r="BG163" s="864"/>
      <c r="BH163" s="864"/>
      <c r="BI163" s="864"/>
      <c r="BJ163" s="864"/>
      <c r="BK163" s="864"/>
      <c r="BL163" s="864"/>
      <c r="BM163" s="864"/>
      <c r="BN163" s="864"/>
      <c r="BO163" s="864"/>
      <c r="BP163" s="864"/>
      <c r="BQ163" s="864"/>
      <c r="BR163" s="864"/>
      <c r="BS163" s="864"/>
      <c r="BT163" s="864"/>
      <c r="BU163" s="864"/>
      <c r="BV163" s="864"/>
      <c r="BW163" s="864"/>
      <c r="BX163" s="864"/>
      <c r="BY163" s="864"/>
      <c r="BZ163" s="864"/>
      <c r="CA163" s="864"/>
      <c r="CB163" s="864"/>
      <c r="CC163" s="864"/>
      <c r="CD163" s="864"/>
      <c r="CE163" s="864"/>
      <c r="CF163" s="864"/>
      <c r="CG163" s="864"/>
      <c r="CH163" s="864"/>
      <c r="CI163" s="864"/>
      <c r="CJ163" s="864"/>
      <c r="CK163" s="864"/>
      <c r="CL163" s="864"/>
      <c r="CM163" s="864"/>
      <c r="CN163" s="864"/>
      <c r="CO163" s="864"/>
      <c r="CP163" s="864"/>
      <c r="CQ163" s="864"/>
      <c r="CR163" s="864"/>
      <c r="CS163" s="864"/>
      <c r="CT163" s="864"/>
      <c r="CU163" s="864"/>
      <c r="CV163" s="864"/>
    </row>
    <row r="164" spans="1:100" s="865" customFormat="1">
      <c r="A164" s="1456"/>
      <c r="B164" s="1464"/>
      <c r="C164" s="1465"/>
      <c r="D164" s="1466"/>
      <c r="E164" s="1467"/>
      <c r="F164" s="1468"/>
      <c r="G164" s="1469"/>
      <c r="H164" s="1470"/>
      <c r="I164" s="1460"/>
      <c r="J164" s="1460"/>
      <c r="K164" s="864"/>
      <c r="L164" s="864"/>
      <c r="M164" s="864"/>
      <c r="N164" s="864"/>
      <c r="O164" s="864"/>
      <c r="P164" s="866"/>
      <c r="Q164" s="867"/>
      <c r="R164" s="864"/>
      <c r="S164" s="864"/>
      <c r="T164" s="864"/>
      <c r="U164" s="864"/>
      <c r="V164" s="864"/>
      <c r="W164" s="864"/>
      <c r="X164" s="864"/>
      <c r="Y164" s="864"/>
      <c r="Z164" s="864"/>
      <c r="AA164" s="864"/>
      <c r="AB164" s="864"/>
      <c r="AC164" s="864"/>
      <c r="AD164" s="864"/>
      <c r="AE164" s="864"/>
      <c r="AF164" s="864"/>
      <c r="AG164" s="864"/>
      <c r="AH164" s="864"/>
      <c r="AI164" s="864"/>
      <c r="AJ164" s="864"/>
      <c r="AK164" s="864"/>
      <c r="AL164" s="864"/>
      <c r="AM164" s="864"/>
      <c r="AN164" s="864"/>
      <c r="AO164" s="864"/>
      <c r="AP164" s="864"/>
      <c r="AQ164" s="864"/>
      <c r="AR164" s="864"/>
      <c r="AS164" s="864"/>
      <c r="AT164" s="864"/>
      <c r="AU164" s="864"/>
      <c r="AV164" s="864"/>
      <c r="AW164" s="864"/>
      <c r="AX164" s="864"/>
      <c r="AY164" s="864"/>
      <c r="AZ164" s="864"/>
      <c r="BA164" s="864"/>
      <c r="BB164" s="864"/>
      <c r="BC164" s="864"/>
      <c r="BD164" s="864"/>
      <c r="BE164" s="864"/>
      <c r="BF164" s="864"/>
      <c r="BG164" s="864"/>
      <c r="BH164" s="864"/>
      <c r="BI164" s="864"/>
      <c r="BJ164" s="864"/>
      <c r="BK164" s="864"/>
      <c r="BL164" s="864"/>
      <c r="BM164" s="864"/>
      <c r="BN164" s="864"/>
      <c r="BO164" s="864"/>
      <c r="BP164" s="864"/>
      <c r="BQ164" s="864"/>
      <c r="BR164" s="864"/>
      <c r="BS164" s="864"/>
      <c r="BT164" s="864"/>
      <c r="BU164" s="864"/>
      <c r="BV164" s="864"/>
      <c r="BW164" s="864"/>
      <c r="BX164" s="864"/>
      <c r="BY164" s="864"/>
      <c r="BZ164" s="864"/>
      <c r="CA164" s="864"/>
      <c r="CB164" s="864"/>
      <c r="CC164" s="864"/>
      <c r="CD164" s="864"/>
      <c r="CE164" s="864"/>
      <c r="CF164" s="864"/>
      <c r="CG164" s="864"/>
      <c r="CH164" s="864"/>
      <c r="CI164" s="864"/>
      <c r="CJ164" s="864"/>
      <c r="CK164" s="864"/>
      <c r="CL164" s="864"/>
      <c r="CM164" s="864"/>
      <c r="CN164" s="864"/>
      <c r="CO164" s="864"/>
      <c r="CP164" s="864"/>
      <c r="CQ164" s="864"/>
      <c r="CR164" s="864"/>
      <c r="CS164" s="864"/>
      <c r="CT164" s="864"/>
      <c r="CU164" s="864"/>
      <c r="CV164" s="864"/>
    </row>
    <row r="165" spans="1:100" s="865" customFormat="1">
      <c r="A165" s="1456"/>
      <c r="B165" s="1464"/>
      <c r="C165" s="1465"/>
      <c r="D165" s="1466"/>
      <c r="E165" s="1467"/>
      <c r="F165" s="1468"/>
      <c r="G165" s="1469"/>
      <c r="H165" s="1470"/>
      <c r="I165" s="1460"/>
      <c r="J165" s="1460"/>
      <c r="K165" s="864"/>
      <c r="L165" s="864"/>
      <c r="M165" s="864"/>
      <c r="N165" s="864"/>
      <c r="O165" s="864"/>
      <c r="P165" s="866"/>
      <c r="Q165" s="867"/>
      <c r="R165" s="864"/>
      <c r="S165" s="864"/>
      <c r="T165" s="864"/>
      <c r="U165" s="864"/>
      <c r="V165" s="864"/>
      <c r="W165" s="864"/>
      <c r="X165" s="864"/>
      <c r="Y165" s="864"/>
      <c r="Z165" s="864"/>
      <c r="AA165" s="864"/>
      <c r="AB165" s="864"/>
      <c r="AC165" s="864"/>
      <c r="AD165" s="864"/>
      <c r="AE165" s="864"/>
      <c r="AF165" s="864"/>
      <c r="AG165" s="864"/>
      <c r="AH165" s="864"/>
      <c r="AI165" s="864"/>
      <c r="AJ165" s="864"/>
      <c r="AK165" s="864"/>
      <c r="AL165" s="864"/>
      <c r="AM165" s="864"/>
      <c r="AN165" s="864"/>
      <c r="AO165" s="864"/>
      <c r="AP165" s="864"/>
      <c r="AQ165" s="864"/>
      <c r="AR165" s="864"/>
      <c r="AS165" s="864"/>
      <c r="AT165" s="864"/>
      <c r="AU165" s="864"/>
      <c r="AV165" s="864"/>
      <c r="AW165" s="864"/>
      <c r="AX165" s="864"/>
      <c r="AY165" s="864"/>
      <c r="AZ165" s="864"/>
      <c r="BA165" s="864"/>
      <c r="BB165" s="864"/>
      <c r="BC165" s="864"/>
      <c r="BD165" s="864"/>
      <c r="BE165" s="864"/>
      <c r="BF165" s="864"/>
      <c r="BG165" s="864"/>
      <c r="BH165" s="864"/>
      <c r="BI165" s="864"/>
      <c r="BJ165" s="864"/>
      <c r="BK165" s="864"/>
      <c r="BL165" s="864"/>
      <c r="BM165" s="864"/>
      <c r="BN165" s="864"/>
      <c r="BO165" s="864"/>
      <c r="BP165" s="864"/>
      <c r="BQ165" s="864"/>
      <c r="BR165" s="864"/>
      <c r="BS165" s="864"/>
      <c r="BT165" s="864"/>
      <c r="BU165" s="864"/>
      <c r="BV165" s="864"/>
      <c r="BW165" s="864"/>
      <c r="BX165" s="864"/>
      <c r="BY165" s="864"/>
      <c r="BZ165" s="864"/>
      <c r="CA165" s="864"/>
      <c r="CB165" s="864"/>
      <c r="CC165" s="864"/>
      <c r="CD165" s="864"/>
      <c r="CE165" s="864"/>
      <c r="CF165" s="864"/>
      <c r="CG165" s="864"/>
      <c r="CH165" s="864"/>
      <c r="CI165" s="864"/>
      <c r="CJ165" s="864"/>
      <c r="CK165" s="864"/>
      <c r="CL165" s="864"/>
      <c r="CM165" s="864"/>
      <c r="CN165" s="864"/>
      <c r="CO165" s="864"/>
      <c r="CP165" s="864"/>
      <c r="CQ165" s="864"/>
      <c r="CR165" s="864"/>
      <c r="CS165" s="864"/>
      <c r="CT165" s="864"/>
      <c r="CU165" s="864"/>
      <c r="CV165" s="864"/>
    </row>
    <row r="166" spans="1:100" s="865" customFormat="1">
      <c r="A166" s="1463"/>
      <c r="B166" s="1464"/>
      <c r="C166" s="1465"/>
      <c r="D166" s="1466"/>
      <c r="E166" s="1467"/>
      <c r="F166" s="1468"/>
      <c r="G166" s="1469"/>
      <c r="H166" s="1470"/>
      <c r="I166" s="1460"/>
      <c r="J166" s="1460"/>
      <c r="K166" s="864"/>
      <c r="L166" s="864"/>
      <c r="M166" s="864"/>
      <c r="N166" s="864"/>
      <c r="O166" s="864"/>
      <c r="P166" s="866"/>
      <c r="Q166" s="867"/>
      <c r="R166" s="864"/>
      <c r="S166" s="864"/>
      <c r="T166" s="864"/>
      <c r="U166" s="864"/>
      <c r="V166" s="864"/>
      <c r="W166" s="864"/>
      <c r="X166" s="864"/>
      <c r="Y166" s="864"/>
      <c r="Z166" s="864"/>
      <c r="AA166" s="864"/>
      <c r="AB166" s="864"/>
      <c r="AC166" s="864"/>
      <c r="AD166" s="864"/>
      <c r="AE166" s="864"/>
      <c r="AF166" s="864"/>
      <c r="AG166" s="864"/>
      <c r="AH166" s="864"/>
      <c r="AI166" s="864"/>
      <c r="AJ166" s="864"/>
      <c r="AK166" s="864"/>
      <c r="AL166" s="864"/>
      <c r="AM166" s="864"/>
      <c r="AN166" s="864"/>
      <c r="AO166" s="864"/>
      <c r="AP166" s="864"/>
      <c r="AQ166" s="864"/>
      <c r="AR166" s="864"/>
      <c r="AS166" s="864"/>
      <c r="AT166" s="864"/>
      <c r="AU166" s="864"/>
      <c r="AV166" s="864"/>
      <c r="AW166" s="864"/>
      <c r="AX166" s="864"/>
      <c r="AY166" s="864"/>
      <c r="AZ166" s="864"/>
      <c r="BA166" s="864"/>
      <c r="BB166" s="864"/>
      <c r="BC166" s="864"/>
      <c r="BD166" s="864"/>
      <c r="BE166" s="864"/>
      <c r="BF166" s="864"/>
      <c r="BG166" s="864"/>
      <c r="BH166" s="864"/>
      <c r="BI166" s="864"/>
      <c r="BJ166" s="864"/>
      <c r="BK166" s="864"/>
      <c r="BL166" s="864"/>
      <c r="BM166" s="864"/>
      <c r="BN166" s="864"/>
      <c r="BO166" s="864"/>
      <c r="BP166" s="864"/>
      <c r="BQ166" s="864"/>
      <c r="BR166" s="864"/>
      <c r="BS166" s="864"/>
      <c r="BT166" s="864"/>
      <c r="BU166" s="864"/>
      <c r="BV166" s="864"/>
      <c r="BW166" s="864"/>
      <c r="BX166" s="864"/>
      <c r="BY166" s="864"/>
      <c r="BZ166" s="864"/>
      <c r="CA166" s="864"/>
      <c r="CB166" s="864"/>
      <c r="CC166" s="864"/>
      <c r="CD166" s="864"/>
      <c r="CE166" s="864"/>
      <c r="CF166" s="864"/>
      <c r="CG166" s="864"/>
      <c r="CH166" s="864"/>
      <c r="CI166" s="864"/>
      <c r="CJ166" s="864"/>
      <c r="CK166" s="864"/>
      <c r="CL166" s="864"/>
      <c r="CM166" s="864"/>
      <c r="CN166" s="864"/>
      <c r="CO166" s="864"/>
      <c r="CP166" s="864"/>
      <c r="CQ166" s="864"/>
      <c r="CR166" s="864"/>
      <c r="CS166" s="864"/>
      <c r="CT166" s="864"/>
      <c r="CU166" s="864"/>
      <c r="CV166" s="864"/>
    </row>
    <row r="167" spans="1:100" s="865" customFormat="1">
      <c r="A167" s="1463"/>
      <c r="B167" s="1473"/>
      <c r="C167" s="1465"/>
      <c r="D167" s="1466"/>
      <c r="E167" s="1467"/>
      <c r="F167" s="1468"/>
      <c r="G167" s="1469"/>
      <c r="H167" s="1470"/>
      <c r="I167" s="1460"/>
      <c r="J167" s="1460"/>
      <c r="K167" s="864"/>
      <c r="L167" s="864"/>
      <c r="M167" s="864"/>
      <c r="N167" s="864"/>
      <c r="O167" s="864"/>
      <c r="P167" s="866"/>
      <c r="Q167" s="867"/>
      <c r="R167" s="864"/>
      <c r="S167" s="864"/>
      <c r="T167" s="864"/>
      <c r="U167" s="864"/>
      <c r="V167" s="864"/>
      <c r="W167" s="864"/>
      <c r="X167" s="864"/>
      <c r="Y167" s="864"/>
      <c r="Z167" s="864"/>
      <c r="AA167" s="864"/>
      <c r="AB167" s="864"/>
      <c r="AC167" s="864"/>
      <c r="AD167" s="864"/>
      <c r="AE167" s="864"/>
      <c r="AF167" s="864"/>
      <c r="AG167" s="864"/>
      <c r="AH167" s="864"/>
      <c r="AI167" s="864"/>
      <c r="AJ167" s="864"/>
      <c r="AK167" s="864"/>
      <c r="AL167" s="864"/>
      <c r="AM167" s="864"/>
      <c r="AN167" s="864"/>
      <c r="AO167" s="864"/>
      <c r="AP167" s="864"/>
      <c r="AQ167" s="864"/>
      <c r="AR167" s="864"/>
      <c r="AS167" s="864"/>
      <c r="AT167" s="864"/>
      <c r="AU167" s="864"/>
      <c r="AV167" s="864"/>
      <c r="AW167" s="864"/>
      <c r="AX167" s="864"/>
      <c r="AY167" s="864"/>
      <c r="AZ167" s="864"/>
      <c r="BA167" s="864"/>
      <c r="BB167" s="864"/>
      <c r="BC167" s="864"/>
      <c r="BD167" s="864"/>
      <c r="BE167" s="864"/>
      <c r="BF167" s="864"/>
      <c r="BG167" s="864"/>
      <c r="BH167" s="864"/>
      <c r="BI167" s="864"/>
      <c r="BJ167" s="864"/>
      <c r="BK167" s="864"/>
      <c r="BL167" s="864"/>
      <c r="BM167" s="864"/>
      <c r="BN167" s="864"/>
      <c r="BO167" s="864"/>
      <c r="BP167" s="864"/>
      <c r="BQ167" s="864"/>
      <c r="BR167" s="864"/>
      <c r="BS167" s="864"/>
      <c r="BT167" s="864"/>
      <c r="BU167" s="864"/>
      <c r="BV167" s="864"/>
      <c r="BW167" s="864"/>
      <c r="BX167" s="864"/>
      <c r="BY167" s="864"/>
      <c r="BZ167" s="864"/>
      <c r="CA167" s="864"/>
      <c r="CB167" s="864"/>
      <c r="CC167" s="864"/>
      <c r="CD167" s="864"/>
      <c r="CE167" s="864"/>
      <c r="CF167" s="864"/>
      <c r="CG167" s="864"/>
      <c r="CH167" s="864"/>
      <c r="CI167" s="864"/>
      <c r="CJ167" s="864"/>
      <c r="CK167" s="864"/>
      <c r="CL167" s="864"/>
      <c r="CM167" s="864"/>
      <c r="CN167" s="864"/>
      <c r="CO167" s="864"/>
      <c r="CP167" s="864"/>
      <c r="CQ167" s="864"/>
      <c r="CR167" s="864"/>
      <c r="CS167" s="864"/>
      <c r="CT167" s="864"/>
      <c r="CU167" s="864"/>
      <c r="CV167" s="864"/>
    </row>
    <row r="168" spans="1:100" s="865" customFormat="1">
      <c r="A168" s="1456"/>
      <c r="B168" s="1464"/>
      <c r="C168" s="1465"/>
      <c r="D168" s="1466"/>
      <c r="E168" s="1467"/>
      <c r="F168" s="1468"/>
      <c r="G168" s="1469"/>
      <c r="H168" s="1470"/>
      <c r="I168" s="1460"/>
      <c r="J168" s="1460"/>
      <c r="K168" s="864"/>
      <c r="L168" s="864"/>
      <c r="M168" s="864"/>
      <c r="N168" s="864"/>
      <c r="O168" s="864"/>
      <c r="P168" s="866"/>
      <c r="Q168" s="867"/>
      <c r="R168" s="864"/>
      <c r="S168" s="864"/>
      <c r="T168" s="864"/>
      <c r="U168" s="864"/>
      <c r="V168" s="864"/>
      <c r="W168" s="864"/>
      <c r="X168" s="864"/>
      <c r="Y168" s="864"/>
      <c r="Z168" s="864"/>
      <c r="AA168" s="864"/>
      <c r="AB168" s="864"/>
      <c r="AC168" s="864"/>
      <c r="AD168" s="864"/>
      <c r="AE168" s="864"/>
      <c r="AF168" s="864"/>
      <c r="AG168" s="864"/>
      <c r="AH168" s="864"/>
      <c r="AI168" s="864"/>
      <c r="AJ168" s="864"/>
      <c r="AK168" s="864"/>
      <c r="AL168" s="864"/>
      <c r="AM168" s="864"/>
      <c r="AN168" s="864"/>
      <c r="AO168" s="864"/>
      <c r="AP168" s="864"/>
      <c r="AQ168" s="864"/>
      <c r="AR168" s="864"/>
      <c r="AS168" s="864"/>
      <c r="AT168" s="864"/>
      <c r="AU168" s="864"/>
      <c r="AV168" s="864"/>
      <c r="AW168" s="864"/>
      <c r="AX168" s="864"/>
      <c r="AY168" s="864"/>
      <c r="AZ168" s="864"/>
      <c r="BA168" s="864"/>
      <c r="BB168" s="864"/>
      <c r="BC168" s="864"/>
      <c r="BD168" s="864"/>
      <c r="BE168" s="864"/>
      <c r="BF168" s="864"/>
      <c r="BG168" s="864"/>
      <c r="BH168" s="864"/>
      <c r="BI168" s="864"/>
      <c r="BJ168" s="864"/>
      <c r="BK168" s="864"/>
      <c r="BL168" s="864"/>
      <c r="BM168" s="864"/>
      <c r="BN168" s="864"/>
      <c r="BO168" s="864"/>
      <c r="BP168" s="864"/>
      <c r="BQ168" s="864"/>
      <c r="BR168" s="864"/>
      <c r="BS168" s="864"/>
      <c r="BT168" s="864"/>
      <c r="BU168" s="864"/>
      <c r="BV168" s="864"/>
      <c r="BW168" s="864"/>
      <c r="BX168" s="864"/>
      <c r="BY168" s="864"/>
      <c r="BZ168" s="864"/>
      <c r="CA168" s="864"/>
      <c r="CB168" s="864"/>
      <c r="CC168" s="864"/>
      <c r="CD168" s="864"/>
      <c r="CE168" s="864"/>
      <c r="CF168" s="864"/>
      <c r="CG168" s="864"/>
      <c r="CH168" s="864"/>
      <c r="CI168" s="864"/>
      <c r="CJ168" s="864"/>
      <c r="CK168" s="864"/>
      <c r="CL168" s="864"/>
      <c r="CM168" s="864"/>
      <c r="CN168" s="864"/>
      <c r="CO168" s="864"/>
      <c r="CP168" s="864"/>
      <c r="CQ168" s="864"/>
      <c r="CR168" s="864"/>
      <c r="CS168" s="864"/>
      <c r="CT168" s="864"/>
      <c r="CU168" s="864"/>
      <c r="CV168" s="864"/>
    </row>
    <row r="169" spans="1:100" s="865" customFormat="1">
      <c r="A169" s="1456"/>
      <c r="B169" s="1464"/>
      <c r="C169" s="1465"/>
      <c r="D169" s="1466"/>
      <c r="E169" s="1467"/>
      <c r="F169" s="1468"/>
      <c r="G169" s="1469"/>
      <c r="H169" s="1470"/>
      <c r="I169" s="1460"/>
      <c r="J169" s="1460"/>
      <c r="K169" s="864"/>
      <c r="L169" s="864"/>
      <c r="M169" s="864"/>
      <c r="N169" s="864"/>
      <c r="O169" s="864"/>
      <c r="P169" s="866"/>
      <c r="Q169" s="867"/>
      <c r="R169" s="864"/>
      <c r="S169" s="864"/>
      <c r="T169" s="864"/>
      <c r="U169" s="864"/>
      <c r="V169" s="864"/>
      <c r="W169" s="864"/>
      <c r="X169" s="864"/>
      <c r="Y169" s="864"/>
      <c r="Z169" s="864"/>
      <c r="AA169" s="864"/>
      <c r="AB169" s="864"/>
      <c r="AC169" s="864"/>
      <c r="AD169" s="864"/>
      <c r="AE169" s="864"/>
      <c r="AF169" s="864"/>
      <c r="AG169" s="864"/>
      <c r="AH169" s="864"/>
      <c r="AI169" s="864"/>
      <c r="AJ169" s="864"/>
      <c r="AK169" s="864"/>
      <c r="AL169" s="864"/>
      <c r="AM169" s="864"/>
      <c r="AN169" s="864"/>
      <c r="AO169" s="864"/>
      <c r="AP169" s="864"/>
      <c r="AQ169" s="864"/>
      <c r="AR169" s="864"/>
      <c r="AS169" s="864"/>
      <c r="AT169" s="864"/>
      <c r="AU169" s="864"/>
      <c r="AV169" s="864"/>
      <c r="AW169" s="864"/>
      <c r="AX169" s="864"/>
      <c r="AY169" s="864"/>
      <c r="AZ169" s="864"/>
      <c r="BA169" s="864"/>
      <c r="BB169" s="864"/>
      <c r="BC169" s="864"/>
      <c r="BD169" s="864"/>
      <c r="BE169" s="864"/>
      <c r="BF169" s="864"/>
      <c r="BG169" s="864"/>
      <c r="BH169" s="864"/>
      <c r="BI169" s="864"/>
      <c r="BJ169" s="864"/>
      <c r="BK169" s="864"/>
      <c r="BL169" s="864"/>
      <c r="BM169" s="864"/>
      <c r="BN169" s="864"/>
      <c r="BO169" s="864"/>
      <c r="BP169" s="864"/>
      <c r="BQ169" s="864"/>
      <c r="BR169" s="864"/>
      <c r="BS169" s="864"/>
      <c r="BT169" s="864"/>
      <c r="BU169" s="864"/>
      <c r="BV169" s="864"/>
      <c r="BW169" s="864"/>
      <c r="BX169" s="864"/>
      <c r="BY169" s="864"/>
      <c r="BZ169" s="864"/>
      <c r="CA169" s="864"/>
      <c r="CB169" s="864"/>
      <c r="CC169" s="864"/>
      <c r="CD169" s="864"/>
      <c r="CE169" s="864"/>
      <c r="CF169" s="864"/>
      <c r="CG169" s="864"/>
      <c r="CH169" s="864"/>
      <c r="CI169" s="864"/>
      <c r="CJ169" s="864"/>
      <c r="CK169" s="864"/>
      <c r="CL169" s="864"/>
      <c r="CM169" s="864"/>
      <c r="CN169" s="864"/>
      <c r="CO169" s="864"/>
      <c r="CP169" s="864"/>
      <c r="CQ169" s="864"/>
      <c r="CR169" s="864"/>
      <c r="CS169" s="864"/>
      <c r="CT169" s="864"/>
      <c r="CU169" s="864"/>
      <c r="CV169" s="864"/>
    </row>
    <row r="170" spans="1:100" s="865" customFormat="1">
      <c r="A170" s="1456"/>
      <c r="B170" s="1464"/>
      <c r="C170" s="1465"/>
      <c r="D170" s="1466"/>
      <c r="E170" s="1467"/>
      <c r="F170" s="1468"/>
      <c r="G170" s="1469"/>
      <c r="H170" s="1470"/>
      <c r="I170" s="1460"/>
      <c r="J170" s="1460"/>
      <c r="K170" s="864"/>
      <c r="L170" s="864"/>
      <c r="M170" s="864"/>
      <c r="N170" s="864"/>
      <c r="O170" s="864"/>
      <c r="P170" s="866"/>
      <c r="Q170" s="867"/>
      <c r="R170" s="864"/>
      <c r="S170" s="864"/>
      <c r="T170" s="864"/>
      <c r="U170" s="864"/>
      <c r="V170" s="864"/>
      <c r="W170" s="864"/>
      <c r="X170" s="864"/>
      <c r="Y170" s="864"/>
      <c r="Z170" s="864"/>
      <c r="AA170" s="864"/>
      <c r="AB170" s="864"/>
      <c r="AC170" s="864"/>
      <c r="AD170" s="864"/>
      <c r="AE170" s="864"/>
      <c r="AF170" s="864"/>
      <c r="AG170" s="864"/>
      <c r="AH170" s="864"/>
      <c r="AI170" s="864"/>
      <c r="AJ170" s="864"/>
      <c r="AK170" s="864"/>
      <c r="AL170" s="864"/>
      <c r="AM170" s="864"/>
      <c r="AN170" s="864"/>
      <c r="AO170" s="864"/>
      <c r="AP170" s="864"/>
      <c r="AQ170" s="864"/>
      <c r="AR170" s="864"/>
      <c r="AS170" s="864"/>
      <c r="AT170" s="864"/>
      <c r="AU170" s="864"/>
      <c r="AV170" s="864"/>
      <c r="AW170" s="864"/>
      <c r="AX170" s="864"/>
      <c r="AY170" s="864"/>
      <c r="AZ170" s="864"/>
      <c r="BA170" s="864"/>
      <c r="BB170" s="864"/>
      <c r="BC170" s="864"/>
      <c r="BD170" s="864"/>
      <c r="BE170" s="864"/>
      <c r="BF170" s="864"/>
      <c r="BG170" s="864"/>
      <c r="BH170" s="864"/>
      <c r="BI170" s="864"/>
      <c r="BJ170" s="864"/>
      <c r="BK170" s="864"/>
      <c r="BL170" s="864"/>
      <c r="BM170" s="864"/>
      <c r="BN170" s="864"/>
      <c r="BO170" s="864"/>
      <c r="BP170" s="864"/>
      <c r="BQ170" s="864"/>
      <c r="BR170" s="864"/>
      <c r="BS170" s="864"/>
      <c r="BT170" s="864"/>
      <c r="BU170" s="864"/>
      <c r="BV170" s="864"/>
      <c r="BW170" s="864"/>
      <c r="BX170" s="864"/>
      <c r="BY170" s="864"/>
      <c r="BZ170" s="864"/>
      <c r="CA170" s="864"/>
      <c r="CB170" s="864"/>
      <c r="CC170" s="864"/>
      <c r="CD170" s="864"/>
      <c r="CE170" s="864"/>
      <c r="CF170" s="864"/>
      <c r="CG170" s="864"/>
      <c r="CH170" s="864"/>
      <c r="CI170" s="864"/>
      <c r="CJ170" s="864"/>
      <c r="CK170" s="864"/>
      <c r="CL170" s="864"/>
      <c r="CM170" s="864"/>
      <c r="CN170" s="864"/>
      <c r="CO170" s="864"/>
      <c r="CP170" s="864"/>
      <c r="CQ170" s="864"/>
      <c r="CR170" s="864"/>
      <c r="CS170" s="864"/>
      <c r="CT170" s="864"/>
      <c r="CU170" s="864"/>
      <c r="CV170" s="864"/>
    </row>
    <row r="171" spans="1:100" s="865" customFormat="1">
      <c r="A171" s="1456"/>
      <c r="B171" s="1464"/>
      <c r="C171" s="1465"/>
      <c r="D171" s="1466"/>
      <c r="E171" s="1467"/>
      <c r="F171" s="1468"/>
      <c r="G171" s="1469"/>
      <c r="H171" s="1470"/>
      <c r="I171" s="1460"/>
      <c r="J171" s="1460"/>
      <c r="K171" s="864"/>
      <c r="L171" s="864"/>
      <c r="M171" s="864"/>
      <c r="N171" s="864"/>
      <c r="O171" s="864"/>
      <c r="P171" s="864"/>
      <c r="Q171" s="864"/>
      <c r="R171" s="864"/>
      <c r="S171" s="864"/>
      <c r="T171" s="864"/>
      <c r="U171" s="864"/>
      <c r="V171" s="864"/>
      <c r="W171" s="864"/>
      <c r="X171" s="864"/>
      <c r="Y171" s="864"/>
      <c r="Z171" s="864"/>
      <c r="AA171" s="864"/>
      <c r="AB171" s="864"/>
      <c r="AC171" s="864"/>
      <c r="AD171" s="864"/>
      <c r="AE171" s="864"/>
      <c r="AF171" s="864"/>
      <c r="AG171" s="864"/>
      <c r="AH171" s="864"/>
      <c r="AI171" s="864"/>
      <c r="AJ171" s="864"/>
      <c r="AK171" s="864"/>
      <c r="AL171" s="864"/>
      <c r="AM171" s="864"/>
      <c r="AN171" s="864"/>
      <c r="AO171" s="864"/>
      <c r="AP171" s="864"/>
      <c r="AQ171" s="864"/>
      <c r="AR171" s="864"/>
      <c r="AS171" s="864"/>
      <c r="AT171" s="864"/>
      <c r="AU171" s="864"/>
      <c r="AV171" s="864"/>
      <c r="AW171" s="864"/>
      <c r="AX171" s="864"/>
      <c r="AY171" s="864"/>
      <c r="AZ171" s="864"/>
      <c r="BA171" s="864"/>
      <c r="BB171" s="864"/>
      <c r="BC171" s="864"/>
      <c r="BD171" s="864"/>
      <c r="BE171" s="864"/>
      <c r="BF171" s="864"/>
      <c r="BG171" s="864"/>
      <c r="BH171" s="864"/>
      <c r="BI171" s="864"/>
      <c r="BJ171" s="864"/>
      <c r="BK171" s="864"/>
      <c r="BL171" s="864"/>
      <c r="BM171" s="864"/>
      <c r="BN171" s="864"/>
      <c r="BO171" s="864"/>
      <c r="BP171" s="864"/>
      <c r="BQ171" s="864"/>
      <c r="BR171" s="864"/>
      <c r="BS171" s="864"/>
      <c r="BT171" s="864"/>
      <c r="BU171" s="864"/>
      <c r="BV171" s="864"/>
      <c r="BW171" s="864"/>
      <c r="BX171" s="864"/>
      <c r="BY171" s="864"/>
      <c r="BZ171" s="864"/>
      <c r="CA171" s="864"/>
      <c r="CB171" s="864"/>
      <c r="CC171" s="864"/>
      <c r="CD171" s="864"/>
      <c r="CE171" s="864"/>
      <c r="CF171" s="864"/>
      <c r="CG171" s="864"/>
      <c r="CH171" s="864"/>
      <c r="CI171" s="864"/>
      <c r="CJ171" s="864"/>
      <c r="CK171" s="864"/>
      <c r="CL171" s="864"/>
      <c r="CM171" s="864"/>
      <c r="CN171" s="864"/>
      <c r="CO171" s="864"/>
      <c r="CP171" s="864"/>
      <c r="CQ171" s="864"/>
      <c r="CR171" s="864"/>
      <c r="CS171" s="864"/>
      <c r="CT171" s="864"/>
      <c r="CU171" s="864"/>
      <c r="CV171" s="864"/>
    </row>
    <row r="172" spans="1:100" s="865" customFormat="1">
      <c r="A172" s="1456"/>
      <c r="B172" s="1464"/>
      <c r="C172" s="1465"/>
      <c r="D172" s="1466"/>
      <c r="E172" s="1467"/>
      <c r="F172" s="1468"/>
      <c r="G172" s="1469"/>
      <c r="H172" s="1470"/>
      <c r="I172" s="1460"/>
      <c r="J172" s="1460"/>
      <c r="K172" s="864"/>
      <c r="L172" s="864"/>
      <c r="M172" s="864"/>
      <c r="N172" s="864"/>
      <c r="O172" s="864"/>
      <c r="P172" s="866"/>
      <c r="Q172" s="867"/>
      <c r="R172" s="864"/>
      <c r="S172" s="864"/>
      <c r="T172" s="864"/>
      <c r="U172" s="864"/>
      <c r="V172" s="864"/>
      <c r="W172" s="864"/>
      <c r="X172" s="864"/>
      <c r="Y172" s="864"/>
      <c r="Z172" s="864"/>
      <c r="AA172" s="864"/>
      <c r="AB172" s="864"/>
      <c r="AC172" s="864"/>
      <c r="AD172" s="864"/>
      <c r="AE172" s="864"/>
      <c r="AF172" s="864"/>
      <c r="AG172" s="864"/>
      <c r="AH172" s="864"/>
      <c r="AI172" s="864"/>
      <c r="AJ172" s="864"/>
      <c r="AK172" s="864"/>
      <c r="AL172" s="864"/>
      <c r="AM172" s="864"/>
      <c r="AN172" s="864"/>
      <c r="AO172" s="864"/>
      <c r="AP172" s="864"/>
      <c r="AQ172" s="864"/>
      <c r="AR172" s="864"/>
      <c r="AS172" s="864"/>
      <c r="AT172" s="864"/>
      <c r="AU172" s="864"/>
      <c r="AV172" s="864"/>
      <c r="AW172" s="864"/>
      <c r="AX172" s="864"/>
      <c r="AY172" s="864"/>
      <c r="AZ172" s="864"/>
      <c r="BA172" s="864"/>
      <c r="BB172" s="864"/>
      <c r="BC172" s="864"/>
      <c r="BD172" s="864"/>
      <c r="BE172" s="864"/>
      <c r="BF172" s="864"/>
      <c r="BG172" s="864"/>
      <c r="BH172" s="864"/>
      <c r="BI172" s="864"/>
      <c r="BJ172" s="864"/>
      <c r="BK172" s="864"/>
      <c r="BL172" s="864"/>
      <c r="BM172" s="864"/>
      <c r="BN172" s="864"/>
      <c r="BO172" s="864"/>
      <c r="BP172" s="864"/>
      <c r="BQ172" s="864"/>
      <c r="BR172" s="864"/>
      <c r="BS172" s="864"/>
      <c r="BT172" s="864"/>
      <c r="BU172" s="864"/>
      <c r="BV172" s="864"/>
      <c r="BW172" s="864"/>
      <c r="BX172" s="864"/>
      <c r="BY172" s="864"/>
      <c r="BZ172" s="864"/>
      <c r="CA172" s="864"/>
      <c r="CB172" s="864"/>
      <c r="CC172" s="864"/>
      <c r="CD172" s="864"/>
      <c r="CE172" s="864"/>
      <c r="CF172" s="864"/>
      <c r="CG172" s="864"/>
      <c r="CH172" s="864"/>
      <c r="CI172" s="864"/>
      <c r="CJ172" s="864"/>
      <c r="CK172" s="864"/>
      <c r="CL172" s="864"/>
      <c r="CM172" s="864"/>
      <c r="CN172" s="864"/>
      <c r="CO172" s="864"/>
      <c r="CP172" s="864"/>
      <c r="CQ172" s="864"/>
      <c r="CR172" s="864"/>
      <c r="CS172" s="864"/>
      <c r="CT172" s="864"/>
      <c r="CU172" s="864"/>
      <c r="CV172" s="864"/>
    </row>
    <row r="173" spans="1:100" s="865" customFormat="1">
      <c r="A173" s="1456"/>
      <c r="B173" s="1464"/>
      <c r="C173" s="1465"/>
      <c r="D173" s="1466"/>
      <c r="E173" s="1467"/>
      <c r="F173" s="1468"/>
      <c r="G173" s="1469"/>
      <c r="H173" s="1470"/>
      <c r="I173" s="1460"/>
      <c r="J173" s="1460"/>
      <c r="K173" s="864"/>
      <c r="L173" s="864"/>
      <c r="M173" s="864"/>
      <c r="N173" s="864"/>
      <c r="O173" s="864"/>
      <c r="P173" s="866"/>
      <c r="Q173" s="867"/>
      <c r="R173" s="864"/>
      <c r="S173" s="864"/>
      <c r="T173" s="864"/>
      <c r="U173" s="864"/>
      <c r="V173" s="864"/>
      <c r="W173" s="864"/>
      <c r="X173" s="864"/>
      <c r="Y173" s="864"/>
      <c r="Z173" s="864"/>
      <c r="AA173" s="864"/>
      <c r="AB173" s="864"/>
      <c r="AC173" s="864"/>
      <c r="AD173" s="864"/>
      <c r="AE173" s="864"/>
      <c r="AF173" s="864"/>
      <c r="AG173" s="864"/>
      <c r="AH173" s="864"/>
      <c r="AI173" s="864"/>
      <c r="AJ173" s="864"/>
      <c r="AK173" s="864"/>
      <c r="AL173" s="864"/>
      <c r="AM173" s="864"/>
      <c r="AN173" s="864"/>
      <c r="AO173" s="864"/>
      <c r="AP173" s="864"/>
      <c r="AQ173" s="864"/>
      <c r="AR173" s="864"/>
      <c r="AS173" s="864"/>
      <c r="AT173" s="864"/>
      <c r="AU173" s="864"/>
      <c r="AV173" s="864"/>
      <c r="AW173" s="864"/>
      <c r="AX173" s="864"/>
      <c r="AY173" s="864"/>
      <c r="AZ173" s="864"/>
      <c r="BA173" s="864"/>
      <c r="BB173" s="864"/>
      <c r="BC173" s="864"/>
      <c r="BD173" s="864"/>
      <c r="BE173" s="864"/>
      <c r="BF173" s="864"/>
      <c r="BG173" s="864"/>
      <c r="BH173" s="864"/>
      <c r="BI173" s="864"/>
      <c r="BJ173" s="864"/>
      <c r="BK173" s="864"/>
      <c r="BL173" s="864"/>
      <c r="BM173" s="864"/>
      <c r="BN173" s="864"/>
      <c r="BO173" s="864"/>
      <c r="BP173" s="864"/>
      <c r="BQ173" s="864"/>
      <c r="BR173" s="864"/>
      <c r="BS173" s="864"/>
      <c r="BT173" s="864"/>
      <c r="BU173" s="864"/>
      <c r="BV173" s="864"/>
      <c r="BW173" s="864"/>
      <c r="BX173" s="864"/>
      <c r="BY173" s="864"/>
      <c r="BZ173" s="864"/>
      <c r="CA173" s="864"/>
      <c r="CB173" s="864"/>
      <c r="CC173" s="864"/>
      <c r="CD173" s="864"/>
      <c r="CE173" s="864"/>
      <c r="CF173" s="864"/>
      <c r="CG173" s="864"/>
      <c r="CH173" s="864"/>
      <c r="CI173" s="864"/>
      <c r="CJ173" s="864"/>
      <c r="CK173" s="864"/>
      <c r="CL173" s="864"/>
      <c r="CM173" s="864"/>
      <c r="CN173" s="864"/>
      <c r="CO173" s="864"/>
      <c r="CP173" s="864"/>
      <c r="CQ173" s="864"/>
      <c r="CR173" s="864"/>
      <c r="CS173" s="864"/>
      <c r="CT173" s="864"/>
      <c r="CU173" s="864"/>
      <c r="CV173" s="864"/>
    </row>
    <row r="174" spans="1:100" s="865" customFormat="1">
      <c r="A174" s="1456"/>
      <c r="B174" s="1464"/>
      <c r="C174" s="1465"/>
      <c r="D174" s="1466"/>
      <c r="E174" s="1467"/>
      <c r="F174" s="1468"/>
      <c r="G174" s="1469"/>
      <c r="H174" s="1470"/>
      <c r="I174" s="1460"/>
      <c r="J174" s="1460"/>
      <c r="K174" s="864"/>
      <c r="L174" s="864"/>
      <c r="M174" s="864"/>
      <c r="N174" s="864"/>
      <c r="O174" s="864"/>
      <c r="P174" s="866"/>
      <c r="Q174" s="867"/>
      <c r="R174" s="864"/>
      <c r="S174" s="864"/>
      <c r="T174" s="864"/>
      <c r="U174" s="864"/>
      <c r="V174" s="864"/>
      <c r="W174" s="864"/>
      <c r="X174" s="864"/>
      <c r="Y174" s="864"/>
      <c r="Z174" s="864"/>
      <c r="AA174" s="864"/>
      <c r="AB174" s="864"/>
      <c r="AC174" s="864"/>
      <c r="AD174" s="864"/>
      <c r="AE174" s="864"/>
      <c r="AF174" s="864"/>
      <c r="AG174" s="864"/>
      <c r="AH174" s="864"/>
      <c r="AI174" s="864"/>
      <c r="AJ174" s="864"/>
      <c r="AK174" s="864"/>
      <c r="AL174" s="864"/>
      <c r="AM174" s="864"/>
      <c r="AN174" s="864"/>
      <c r="AO174" s="864"/>
      <c r="AP174" s="864"/>
      <c r="AQ174" s="864"/>
      <c r="AR174" s="864"/>
      <c r="AS174" s="864"/>
      <c r="AT174" s="864"/>
      <c r="AU174" s="864"/>
      <c r="AV174" s="864"/>
      <c r="AW174" s="864"/>
      <c r="AX174" s="864"/>
      <c r="AY174" s="864"/>
      <c r="AZ174" s="864"/>
      <c r="BA174" s="864"/>
      <c r="BB174" s="864"/>
      <c r="BC174" s="864"/>
      <c r="BD174" s="864"/>
      <c r="BE174" s="864"/>
      <c r="BF174" s="864"/>
      <c r="BG174" s="864"/>
      <c r="BH174" s="864"/>
      <c r="BI174" s="864"/>
      <c r="BJ174" s="864"/>
      <c r="BK174" s="864"/>
      <c r="BL174" s="864"/>
      <c r="BM174" s="864"/>
      <c r="BN174" s="864"/>
      <c r="BO174" s="864"/>
      <c r="BP174" s="864"/>
      <c r="BQ174" s="864"/>
      <c r="BR174" s="864"/>
      <c r="BS174" s="864"/>
      <c r="BT174" s="864"/>
      <c r="BU174" s="864"/>
      <c r="BV174" s="864"/>
      <c r="BW174" s="864"/>
      <c r="BX174" s="864"/>
      <c r="BY174" s="864"/>
      <c r="BZ174" s="864"/>
      <c r="CA174" s="864"/>
      <c r="CB174" s="864"/>
      <c r="CC174" s="864"/>
      <c r="CD174" s="864"/>
      <c r="CE174" s="864"/>
      <c r="CF174" s="864"/>
      <c r="CG174" s="864"/>
      <c r="CH174" s="864"/>
      <c r="CI174" s="864"/>
      <c r="CJ174" s="864"/>
      <c r="CK174" s="864"/>
      <c r="CL174" s="864"/>
      <c r="CM174" s="864"/>
      <c r="CN174" s="864"/>
      <c r="CO174" s="864"/>
      <c r="CP174" s="864"/>
      <c r="CQ174" s="864"/>
      <c r="CR174" s="864"/>
      <c r="CS174" s="864"/>
      <c r="CT174" s="864"/>
      <c r="CU174" s="864"/>
      <c r="CV174" s="864"/>
    </row>
    <row r="175" spans="1:100" s="865" customFormat="1">
      <c r="A175" s="1463"/>
      <c r="B175" s="1464"/>
      <c r="C175" s="1465"/>
      <c r="D175" s="1466"/>
      <c r="E175" s="1467"/>
      <c r="F175" s="1468"/>
      <c r="G175" s="1469"/>
      <c r="H175" s="1470"/>
      <c r="I175" s="1460"/>
      <c r="J175" s="1460"/>
      <c r="K175" s="864"/>
      <c r="L175" s="864"/>
      <c r="M175" s="864"/>
      <c r="N175" s="864"/>
      <c r="O175" s="864"/>
      <c r="P175" s="866"/>
      <c r="Q175" s="867"/>
      <c r="R175" s="864"/>
      <c r="S175" s="864"/>
      <c r="T175" s="864"/>
      <c r="U175" s="864"/>
      <c r="V175" s="864"/>
      <c r="W175" s="864"/>
      <c r="X175" s="864"/>
      <c r="Y175" s="864"/>
      <c r="Z175" s="864"/>
      <c r="AA175" s="864"/>
      <c r="AB175" s="864"/>
      <c r="AC175" s="864"/>
      <c r="AD175" s="864"/>
      <c r="AE175" s="864"/>
      <c r="AF175" s="864"/>
      <c r="AG175" s="864"/>
      <c r="AH175" s="864"/>
      <c r="AI175" s="864"/>
      <c r="AJ175" s="864"/>
      <c r="AK175" s="864"/>
      <c r="AL175" s="864"/>
      <c r="AM175" s="864"/>
      <c r="AN175" s="864"/>
      <c r="AO175" s="864"/>
      <c r="AP175" s="864"/>
      <c r="AQ175" s="864"/>
      <c r="AR175" s="864"/>
      <c r="AS175" s="864"/>
      <c r="AT175" s="864"/>
      <c r="AU175" s="864"/>
      <c r="AV175" s="864"/>
      <c r="AW175" s="864"/>
      <c r="AX175" s="864"/>
      <c r="AY175" s="864"/>
      <c r="AZ175" s="864"/>
      <c r="BA175" s="864"/>
      <c r="BB175" s="864"/>
      <c r="BC175" s="864"/>
      <c r="BD175" s="864"/>
      <c r="BE175" s="864"/>
      <c r="BF175" s="864"/>
      <c r="BG175" s="864"/>
      <c r="BH175" s="864"/>
      <c r="BI175" s="864"/>
      <c r="BJ175" s="864"/>
      <c r="BK175" s="864"/>
      <c r="BL175" s="864"/>
      <c r="BM175" s="864"/>
      <c r="BN175" s="864"/>
      <c r="BO175" s="864"/>
      <c r="BP175" s="864"/>
      <c r="BQ175" s="864"/>
      <c r="BR175" s="864"/>
      <c r="BS175" s="864"/>
      <c r="BT175" s="864"/>
      <c r="BU175" s="864"/>
      <c r="BV175" s="864"/>
      <c r="BW175" s="864"/>
      <c r="BX175" s="864"/>
      <c r="BY175" s="864"/>
      <c r="BZ175" s="864"/>
      <c r="CA175" s="864"/>
      <c r="CB175" s="864"/>
      <c r="CC175" s="864"/>
      <c r="CD175" s="864"/>
      <c r="CE175" s="864"/>
      <c r="CF175" s="864"/>
      <c r="CG175" s="864"/>
      <c r="CH175" s="864"/>
      <c r="CI175" s="864"/>
      <c r="CJ175" s="864"/>
      <c r="CK175" s="864"/>
      <c r="CL175" s="864"/>
      <c r="CM175" s="864"/>
      <c r="CN175" s="864"/>
      <c r="CO175" s="864"/>
      <c r="CP175" s="864"/>
      <c r="CQ175" s="864"/>
      <c r="CR175" s="864"/>
      <c r="CS175" s="864"/>
      <c r="CT175" s="864"/>
      <c r="CU175" s="864"/>
      <c r="CV175" s="864"/>
    </row>
    <row r="176" spans="1:100" s="865" customFormat="1">
      <c r="A176" s="1456"/>
      <c r="B176" s="1464"/>
      <c r="C176" s="1465"/>
      <c r="D176" s="1466"/>
      <c r="E176" s="1467"/>
      <c r="F176" s="1468"/>
      <c r="G176" s="1469"/>
      <c r="H176" s="1470"/>
      <c r="I176" s="1460"/>
      <c r="J176" s="1460"/>
      <c r="K176" s="864"/>
      <c r="L176" s="864"/>
      <c r="M176" s="864"/>
      <c r="N176" s="864"/>
      <c r="O176" s="864"/>
      <c r="P176" s="866"/>
      <c r="Q176" s="867"/>
      <c r="R176" s="864"/>
      <c r="S176" s="864"/>
      <c r="T176" s="864"/>
      <c r="U176" s="864"/>
      <c r="V176" s="864"/>
      <c r="W176" s="864"/>
      <c r="X176" s="864"/>
      <c r="Y176" s="864"/>
      <c r="Z176" s="864"/>
      <c r="AA176" s="864"/>
      <c r="AB176" s="864"/>
      <c r="AC176" s="864"/>
      <c r="AD176" s="864"/>
      <c r="AE176" s="864"/>
      <c r="AF176" s="864"/>
      <c r="AG176" s="864"/>
      <c r="AH176" s="864"/>
      <c r="AI176" s="864"/>
      <c r="AJ176" s="864"/>
      <c r="AK176" s="864"/>
      <c r="AL176" s="864"/>
      <c r="AM176" s="864"/>
      <c r="AN176" s="864"/>
      <c r="AO176" s="864"/>
      <c r="AP176" s="864"/>
      <c r="AQ176" s="864"/>
      <c r="AR176" s="864"/>
      <c r="AS176" s="864"/>
      <c r="AT176" s="864"/>
      <c r="AU176" s="864"/>
      <c r="AV176" s="864"/>
      <c r="AW176" s="864"/>
      <c r="AX176" s="864"/>
      <c r="AY176" s="864"/>
      <c r="AZ176" s="864"/>
      <c r="BA176" s="864"/>
      <c r="BB176" s="864"/>
      <c r="BC176" s="864"/>
      <c r="BD176" s="864"/>
      <c r="BE176" s="864"/>
      <c r="BF176" s="864"/>
      <c r="BG176" s="864"/>
      <c r="BH176" s="864"/>
      <c r="BI176" s="864"/>
      <c r="BJ176" s="864"/>
      <c r="BK176" s="864"/>
      <c r="BL176" s="864"/>
      <c r="BM176" s="864"/>
      <c r="BN176" s="864"/>
      <c r="BO176" s="864"/>
      <c r="BP176" s="864"/>
      <c r="BQ176" s="864"/>
      <c r="BR176" s="864"/>
      <c r="BS176" s="864"/>
      <c r="BT176" s="864"/>
      <c r="BU176" s="864"/>
      <c r="BV176" s="864"/>
      <c r="BW176" s="864"/>
      <c r="BX176" s="864"/>
      <c r="BY176" s="864"/>
      <c r="BZ176" s="864"/>
      <c r="CA176" s="864"/>
      <c r="CB176" s="864"/>
      <c r="CC176" s="864"/>
      <c r="CD176" s="864"/>
      <c r="CE176" s="864"/>
      <c r="CF176" s="864"/>
      <c r="CG176" s="864"/>
      <c r="CH176" s="864"/>
      <c r="CI176" s="864"/>
      <c r="CJ176" s="864"/>
      <c r="CK176" s="864"/>
      <c r="CL176" s="864"/>
      <c r="CM176" s="864"/>
      <c r="CN176" s="864"/>
      <c r="CO176" s="864"/>
      <c r="CP176" s="864"/>
      <c r="CQ176" s="864"/>
      <c r="CR176" s="864"/>
      <c r="CS176" s="864"/>
      <c r="CT176" s="864"/>
      <c r="CU176" s="864"/>
      <c r="CV176" s="864"/>
    </row>
    <row r="177" spans="1:100" s="865" customFormat="1">
      <c r="A177" s="1456"/>
      <c r="B177" s="1464"/>
      <c r="C177" s="1465"/>
      <c r="D177" s="1466"/>
      <c r="E177" s="1467"/>
      <c r="F177" s="1468"/>
      <c r="G177" s="1469"/>
      <c r="H177" s="1470"/>
      <c r="I177" s="1460"/>
      <c r="J177" s="1460"/>
      <c r="K177" s="864"/>
      <c r="L177" s="864"/>
      <c r="M177" s="864"/>
      <c r="N177" s="864"/>
      <c r="O177" s="864"/>
      <c r="P177" s="866"/>
      <c r="Q177" s="867"/>
      <c r="R177" s="864"/>
      <c r="S177" s="864"/>
      <c r="T177" s="864"/>
      <c r="U177" s="864"/>
      <c r="V177" s="864"/>
      <c r="W177" s="864"/>
      <c r="X177" s="864"/>
      <c r="Y177" s="864"/>
      <c r="Z177" s="864"/>
      <c r="AA177" s="864"/>
      <c r="AB177" s="864"/>
      <c r="AC177" s="864"/>
      <c r="AD177" s="864"/>
      <c r="AE177" s="864"/>
      <c r="AF177" s="864"/>
      <c r="AG177" s="864"/>
      <c r="AH177" s="864"/>
      <c r="AI177" s="864"/>
      <c r="AJ177" s="864"/>
      <c r="AK177" s="864"/>
      <c r="AL177" s="864"/>
      <c r="AM177" s="864"/>
      <c r="AN177" s="864"/>
      <c r="AO177" s="864"/>
      <c r="AP177" s="864"/>
      <c r="AQ177" s="864"/>
      <c r="AR177" s="864"/>
      <c r="AS177" s="864"/>
      <c r="AT177" s="864"/>
      <c r="AU177" s="864"/>
      <c r="AV177" s="864"/>
      <c r="AW177" s="864"/>
      <c r="AX177" s="864"/>
      <c r="AY177" s="864"/>
      <c r="AZ177" s="864"/>
      <c r="BA177" s="864"/>
      <c r="BB177" s="864"/>
      <c r="BC177" s="864"/>
      <c r="BD177" s="864"/>
      <c r="BE177" s="864"/>
      <c r="BF177" s="864"/>
      <c r="BG177" s="864"/>
      <c r="BH177" s="864"/>
      <c r="BI177" s="864"/>
      <c r="BJ177" s="864"/>
      <c r="BK177" s="864"/>
      <c r="BL177" s="864"/>
      <c r="BM177" s="864"/>
      <c r="BN177" s="864"/>
      <c r="BO177" s="864"/>
      <c r="BP177" s="864"/>
      <c r="BQ177" s="864"/>
      <c r="BR177" s="864"/>
      <c r="BS177" s="864"/>
      <c r="BT177" s="864"/>
      <c r="BU177" s="864"/>
      <c r="BV177" s="864"/>
      <c r="BW177" s="864"/>
      <c r="BX177" s="864"/>
      <c r="BY177" s="864"/>
      <c r="BZ177" s="864"/>
      <c r="CA177" s="864"/>
      <c r="CB177" s="864"/>
      <c r="CC177" s="864"/>
      <c r="CD177" s="864"/>
      <c r="CE177" s="864"/>
      <c r="CF177" s="864"/>
      <c r="CG177" s="864"/>
      <c r="CH177" s="864"/>
      <c r="CI177" s="864"/>
      <c r="CJ177" s="864"/>
      <c r="CK177" s="864"/>
      <c r="CL177" s="864"/>
      <c r="CM177" s="864"/>
      <c r="CN177" s="864"/>
      <c r="CO177" s="864"/>
      <c r="CP177" s="864"/>
      <c r="CQ177" s="864"/>
      <c r="CR177" s="864"/>
      <c r="CS177" s="864"/>
      <c r="CT177" s="864"/>
      <c r="CU177" s="864"/>
      <c r="CV177" s="864"/>
    </row>
    <row r="178" spans="1:100" s="865" customFormat="1">
      <c r="A178" s="1463"/>
      <c r="B178" s="1464"/>
      <c r="C178" s="1465"/>
      <c r="D178" s="1466"/>
      <c r="E178" s="1467"/>
      <c r="F178" s="1468"/>
      <c r="G178" s="1469"/>
      <c r="H178" s="1470"/>
      <c r="I178" s="1460"/>
      <c r="J178" s="1460"/>
      <c r="K178" s="864"/>
      <c r="L178" s="864"/>
      <c r="M178" s="864"/>
      <c r="N178" s="864"/>
      <c r="O178" s="864"/>
      <c r="P178" s="866"/>
      <c r="Q178" s="867"/>
      <c r="R178" s="864"/>
      <c r="S178" s="864"/>
      <c r="T178" s="864"/>
      <c r="U178" s="864"/>
      <c r="V178" s="864"/>
      <c r="W178" s="864"/>
      <c r="X178" s="864"/>
      <c r="Y178" s="864"/>
      <c r="Z178" s="864"/>
      <c r="AA178" s="864"/>
      <c r="AB178" s="864"/>
      <c r="AC178" s="864"/>
      <c r="AD178" s="864"/>
      <c r="AE178" s="864"/>
      <c r="AF178" s="864"/>
      <c r="AG178" s="864"/>
      <c r="AH178" s="864"/>
      <c r="AI178" s="864"/>
      <c r="AJ178" s="864"/>
      <c r="AK178" s="864"/>
      <c r="AL178" s="864"/>
      <c r="AM178" s="864"/>
      <c r="AN178" s="864"/>
      <c r="AO178" s="864"/>
      <c r="AP178" s="864"/>
      <c r="AQ178" s="864"/>
      <c r="AR178" s="864"/>
      <c r="AS178" s="864"/>
      <c r="AT178" s="864"/>
      <c r="AU178" s="864"/>
      <c r="AV178" s="864"/>
      <c r="AW178" s="864"/>
      <c r="AX178" s="864"/>
      <c r="AY178" s="864"/>
      <c r="AZ178" s="864"/>
      <c r="BA178" s="864"/>
      <c r="BB178" s="864"/>
      <c r="BC178" s="864"/>
      <c r="BD178" s="864"/>
      <c r="BE178" s="864"/>
      <c r="BF178" s="864"/>
      <c r="BG178" s="864"/>
      <c r="BH178" s="864"/>
      <c r="BI178" s="864"/>
      <c r="BJ178" s="864"/>
      <c r="BK178" s="864"/>
      <c r="BL178" s="864"/>
      <c r="BM178" s="864"/>
      <c r="BN178" s="864"/>
      <c r="BO178" s="864"/>
      <c r="BP178" s="864"/>
      <c r="BQ178" s="864"/>
      <c r="BR178" s="864"/>
      <c r="BS178" s="864"/>
      <c r="BT178" s="864"/>
      <c r="BU178" s="864"/>
      <c r="BV178" s="864"/>
      <c r="BW178" s="864"/>
      <c r="BX178" s="864"/>
      <c r="BY178" s="864"/>
      <c r="BZ178" s="864"/>
      <c r="CA178" s="864"/>
      <c r="CB178" s="864"/>
      <c r="CC178" s="864"/>
      <c r="CD178" s="864"/>
      <c r="CE178" s="864"/>
      <c r="CF178" s="864"/>
      <c r="CG178" s="864"/>
      <c r="CH178" s="864"/>
      <c r="CI178" s="864"/>
      <c r="CJ178" s="864"/>
      <c r="CK178" s="864"/>
      <c r="CL178" s="864"/>
      <c r="CM178" s="864"/>
      <c r="CN178" s="864"/>
      <c r="CO178" s="864"/>
      <c r="CP178" s="864"/>
      <c r="CQ178" s="864"/>
      <c r="CR178" s="864"/>
      <c r="CS178" s="864"/>
      <c r="CT178" s="864"/>
      <c r="CU178" s="864"/>
      <c r="CV178" s="864"/>
    </row>
    <row r="179" spans="1:100" s="865" customFormat="1">
      <c r="A179" s="1456"/>
      <c r="B179" s="1473"/>
      <c r="C179" s="1465"/>
      <c r="D179" s="1466"/>
      <c r="E179" s="1467"/>
      <c r="F179" s="1468"/>
      <c r="G179" s="1469"/>
      <c r="H179" s="1470"/>
      <c r="I179" s="1460"/>
      <c r="J179" s="1460"/>
      <c r="K179" s="864"/>
      <c r="L179" s="864"/>
      <c r="M179" s="864"/>
      <c r="N179" s="864"/>
      <c r="O179" s="864"/>
      <c r="P179" s="866"/>
      <c r="Q179" s="867"/>
      <c r="R179" s="864"/>
      <c r="S179" s="864"/>
      <c r="T179" s="864"/>
      <c r="U179" s="864"/>
      <c r="V179" s="864"/>
      <c r="W179" s="864"/>
      <c r="X179" s="864"/>
      <c r="Y179" s="864"/>
      <c r="Z179" s="864"/>
      <c r="AA179" s="864"/>
      <c r="AB179" s="864"/>
      <c r="AC179" s="864"/>
      <c r="AD179" s="864"/>
      <c r="AE179" s="864"/>
      <c r="AF179" s="864"/>
      <c r="AG179" s="864"/>
      <c r="AH179" s="864"/>
      <c r="AI179" s="864"/>
      <c r="AJ179" s="864"/>
      <c r="AK179" s="864"/>
      <c r="AL179" s="864"/>
      <c r="AM179" s="864"/>
      <c r="AN179" s="864"/>
      <c r="AO179" s="864"/>
      <c r="AP179" s="864"/>
      <c r="AQ179" s="864"/>
      <c r="AR179" s="864"/>
      <c r="AS179" s="864"/>
      <c r="AT179" s="864"/>
      <c r="AU179" s="864"/>
      <c r="AV179" s="864"/>
      <c r="AW179" s="864"/>
      <c r="AX179" s="864"/>
      <c r="AY179" s="864"/>
      <c r="AZ179" s="864"/>
      <c r="BA179" s="864"/>
      <c r="BB179" s="864"/>
      <c r="BC179" s="864"/>
      <c r="BD179" s="864"/>
      <c r="BE179" s="864"/>
      <c r="BF179" s="864"/>
      <c r="BG179" s="864"/>
      <c r="BH179" s="864"/>
      <c r="BI179" s="864"/>
      <c r="BJ179" s="864"/>
      <c r="BK179" s="864"/>
      <c r="BL179" s="864"/>
      <c r="BM179" s="864"/>
      <c r="BN179" s="864"/>
      <c r="BO179" s="864"/>
      <c r="BP179" s="864"/>
      <c r="BQ179" s="864"/>
      <c r="BR179" s="864"/>
      <c r="BS179" s="864"/>
      <c r="BT179" s="864"/>
      <c r="BU179" s="864"/>
      <c r="BV179" s="864"/>
      <c r="BW179" s="864"/>
      <c r="BX179" s="864"/>
      <c r="BY179" s="864"/>
      <c r="BZ179" s="864"/>
      <c r="CA179" s="864"/>
      <c r="CB179" s="864"/>
      <c r="CC179" s="864"/>
      <c r="CD179" s="864"/>
      <c r="CE179" s="864"/>
      <c r="CF179" s="864"/>
      <c r="CG179" s="864"/>
      <c r="CH179" s="864"/>
      <c r="CI179" s="864"/>
      <c r="CJ179" s="864"/>
      <c r="CK179" s="864"/>
      <c r="CL179" s="864"/>
      <c r="CM179" s="864"/>
      <c r="CN179" s="864"/>
      <c r="CO179" s="864"/>
      <c r="CP179" s="864"/>
      <c r="CQ179" s="864"/>
      <c r="CR179" s="864"/>
      <c r="CS179" s="864"/>
      <c r="CT179" s="864"/>
      <c r="CU179" s="864"/>
      <c r="CV179" s="864"/>
    </row>
    <row r="180" spans="1:100" s="865" customFormat="1">
      <c r="A180" s="1456"/>
      <c r="B180" s="1464"/>
      <c r="C180" s="1465"/>
      <c r="D180" s="1466"/>
      <c r="E180" s="1467"/>
      <c r="F180" s="1468"/>
      <c r="G180" s="1469"/>
      <c r="H180" s="1470"/>
      <c r="I180" s="1460"/>
      <c r="J180" s="1460"/>
      <c r="K180" s="864"/>
      <c r="L180" s="864"/>
      <c r="M180" s="864"/>
      <c r="N180" s="864"/>
      <c r="O180" s="864"/>
      <c r="P180" s="866"/>
      <c r="Q180" s="867"/>
      <c r="R180" s="864"/>
      <c r="S180" s="864"/>
      <c r="T180" s="864"/>
      <c r="U180" s="864"/>
      <c r="V180" s="864"/>
      <c r="W180" s="864"/>
      <c r="X180" s="864"/>
      <c r="Y180" s="864"/>
      <c r="Z180" s="864"/>
      <c r="AA180" s="864"/>
      <c r="AB180" s="864"/>
      <c r="AC180" s="864"/>
      <c r="AD180" s="864"/>
      <c r="AE180" s="864"/>
      <c r="AF180" s="864"/>
      <c r="AG180" s="864"/>
      <c r="AH180" s="864"/>
      <c r="AI180" s="864"/>
      <c r="AJ180" s="864"/>
      <c r="AK180" s="864"/>
      <c r="AL180" s="864"/>
      <c r="AM180" s="864"/>
      <c r="AN180" s="864"/>
      <c r="AO180" s="864"/>
      <c r="AP180" s="864"/>
      <c r="AQ180" s="864"/>
      <c r="AR180" s="864"/>
      <c r="AS180" s="864"/>
      <c r="AT180" s="864"/>
      <c r="AU180" s="864"/>
      <c r="AV180" s="864"/>
      <c r="AW180" s="864"/>
      <c r="AX180" s="864"/>
      <c r="AY180" s="864"/>
      <c r="AZ180" s="864"/>
      <c r="BA180" s="864"/>
      <c r="BB180" s="864"/>
      <c r="BC180" s="864"/>
      <c r="BD180" s="864"/>
      <c r="BE180" s="864"/>
      <c r="BF180" s="864"/>
      <c r="BG180" s="864"/>
      <c r="BH180" s="864"/>
      <c r="BI180" s="864"/>
      <c r="BJ180" s="864"/>
      <c r="BK180" s="864"/>
      <c r="BL180" s="864"/>
      <c r="BM180" s="864"/>
      <c r="BN180" s="864"/>
      <c r="BO180" s="864"/>
      <c r="BP180" s="864"/>
      <c r="BQ180" s="864"/>
      <c r="BR180" s="864"/>
      <c r="BS180" s="864"/>
      <c r="BT180" s="864"/>
      <c r="BU180" s="864"/>
      <c r="BV180" s="864"/>
      <c r="BW180" s="864"/>
      <c r="BX180" s="864"/>
      <c r="BY180" s="864"/>
      <c r="BZ180" s="864"/>
      <c r="CA180" s="864"/>
      <c r="CB180" s="864"/>
      <c r="CC180" s="864"/>
      <c r="CD180" s="864"/>
      <c r="CE180" s="864"/>
      <c r="CF180" s="864"/>
      <c r="CG180" s="864"/>
      <c r="CH180" s="864"/>
      <c r="CI180" s="864"/>
      <c r="CJ180" s="864"/>
      <c r="CK180" s="864"/>
      <c r="CL180" s="864"/>
      <c r="CM180" s="864"/>
      <c r="CN180" s="864"/>
      <c r="CO180" s="864"/>
      <c r="CP180" s="864"/>
      <c r="CQ180" s="864"/>
      <c r="CR180" s="864"/>
      <c r="CS180" s="864"/>
      <c r="CT180" s="864"/>
      <c r="CU180" s="864"/>
      <c r="CV180" s="864"/>
    </row>
    <row r="181" spans="1:100" s="865" customFormat="1">
      <c r="A181" s="1456"/>
      <c r="B181" s="1473"/>
      <c r="C181" s="1465"/>
      <c r="D181" s="1466"/>
      <c r="E181" s="1467"/>
      <c r="F181" s="1468"/>
      <c r="G181" s="1469"/>
      <c r="H181" s="1470"/>
      <c r="I181" s="1460"/>
      <c r="J181" s="1460"/>
      <c r="K181" s="864"/>
      <c r="L181" s="864"/>
      <c r="M181" s="864"/>
      <c r="N181" s="864"/>
      <c r="O181" s="864"/>
      <c r="P181" s="866"/>
      <c r="Q181" s="867"/>
      <c r="R181" s="864"/>
      <c r="S181" s="864"/>
      <c r="T181" s="864"/>
      <c r="U181" s="864"/>
      <c r="V181" s="864"/>
      <c r="W181" s="864"/>
      <c r="X181" s="864"/>
      <c r="Y181" s="864"/>
      <c r="Z181" s="864"/>
      <c r="AA181" s="864"/>
      <c r="AB181" s="864"/>
      <c r="AC181" s="864"/>
      <c r="AD181" s="864"/>
      <c r="AE181" s="864"/>
      <c r="AF181" s="864"/>
      <c r="AG181" s="864"/>
      <c r="AH181" s="864"/>
      <c r="AI181" s="864"/>
      <c r="AJ181" s="864"/>
      <c r="AK181" s="864"/>
      <c r="AL181" s="864"/>
      <c r="AM181" s="864"/>
      <c r="AN181" s="864"/>
      <c r="AO181" s="864"/>
      <c r="AP181" s="864"/>
      <c r="AQ181" s="864"/>
      <c r="AR181" s="864"/>
      <c r="AS181" s="864"/>
      <c r="AT181" s="864"/>
      <c r="AU181" s="864"/>
      <c r="AV181" s="864"/>
      <c r="AW181" s="864"/>
      <c r="AX181" s="864"/>
      <c r="AY181" s="864"/>
      <c r="AZ181" s="864"/>
      <c r="BA181" s="864"/>
      <c r="BB181" s="864"/>
      <c r="BC181" s="864"/>
      <c r="BD181" s="864"/>
      <c r="BE181" s="864"/>
      <c r="BF181" s="864"/>
      <c r="BG181" s="864"/>
      <c r="BH181" s="864"/>
      <c r="BI181" s="864"/>
      <c r="BJ181" s="864"/>
      <c r="BK181" s="864"/>
      <c r="BL181" s="864"/>
      <c r="BM181" s="864"/>
      <c r="BN181" s="864"/>
      <c r="BO181" s="864"/>
      <c r="BP181" s="864"/>
      <c r="BQ181" s="864"/>
      <c r="BR181" s="864"/>
      <c r="BS181" s="864"/>
      <c r="BT181" s="864"/>
      <c r="BU181" s="864"/>
      <c r="BV181" s="864"/>
      <c r="BW181" s="864"/>
      <c r="BX181" s="864"/>
      <c r="BY181" s="864"/>
      <c r="BZ181" s="864"/>
      <c r="CA181" s="864"/>
      <c r="CB181" s="864"/>
      <c r="CC181" s="864"/>
      <c r="CD181" s="864"/>
      <c r="CE181" s="864"/>
      <c r="CF181" s="864"/>
      <c r="CG181" s="864"/>
      <c r="CH181" s="864"/>
      <c r="CI181" s="864"/>
      <c r="CJ181" s="864"/>
      <c r="CK181" s="864"/>
      <c r="CL181" s="864"/>
      <c r="CM181" s="864"/>
      <c r="CN181" s="864"/>
      <c r="CO181" s="864"/>
      <c r="CP181" s="864"/>
      <c r="CQ181" s="864"/>
      <c r="CR181" s="864"/>
      <c r="CS181" s="864"/>
      <c r="CT181" s="864"/>
      <c r="CU181" s="864"/>
      <c r="CV181" s="864"/>
    </row>
    <row r="182" spans="1:100" s="865" customFormat="1">
      <c r="A182" s="1456"/>
      <c r="B182" s="1464"/>
      <c r="C182" s="1465"/>
      <c r="D182" s="1466"/>
      <c r="E182" s="1467"/>
      <c r="F182" s="1468"/>
      <c r="G182" s="1469"/>
      <c r="H182" s="1470"/>
      <c r="I182" s="1460"/>
      <c r="J182" s="1460"/>
      <c r="K182" s="864"/>
      <c r="L182" s="864"/>
      <c r="M182" s="864"/>
      <c r="N182" s="864"/>
      <c r="O182" s="864"/>
      <c r="P182" s="866"/>
      <c r="Q182" s="867"/>
      <c r="R182" s="864"/>
      <c r="S182" s="864"/>
      <c r="T182" s="864"/>
      <c r="U182" s="864"/>
      <c r="V182" s="864"/>
      <c r="W182" s="864"/>
      <c r="X182" s="864"/>
      <c r="Y182" s="864"/>
      <c r="Z182" s="864"/>
      <c r="AA182" s="864"/>
      <c r="AB182" s="864"/>
      <c r="AC182" s="864"/>
      <c r="AD182" s="864"/>
      <c r="AE182" s="864"/>
      <c r="AF182" s="864"/>
      <c r="AG182" s="864"/>
      <c r="AH182" s="864"/>
      <c r="AI182" s="864"/>
      <c r="AJ182" s="864"/>
      <c r="AK182" s="864"/>
      <c r="AL182" s="864"/>
      <c r="AM182" s="864"/>
      <c r="AN182" s="864"/>
      <c r="AO182" s="864"/>
      <c r="AP182" s="864"/>
      <c r="AQ182" s="864"/>
      <c r="AR182" s="864"/>
      <c r="AS182" s="864"/>
      <c r="AT182" s="864"/>
      <c r="AU182" s="864"/>
      <c r="AV182" s="864"/>
      <c r="AW182" s="864"/>
      <c r="AX182" s="864"/>
      <c r="AY182" s="864"/>
      <c r="AZ182" s="864"/>
      <c r="BA182" s="864"/>
      <c r="BB182" s="864"/>
      <c r="BC182" s="864"/>
      <c r="BD182" s="864"/>
      <c r="BE182" s="864"/>
      <c r="BF182" s="864"/>
      <c r="BG182" s="864"/>
      <c r="BH182" s="864"/>
      <c r="BI182" s="864"/>
      <c r="BJ182" s="864"/>
      <c r="BK182" s="864"/>
      <c r="BL182" s="864"/>
      <c r="BM182" s="864"/>
      <c r="BN182" s="864"/>
      <c r="BO182" s="864"/>
      <c r="BP182" s="864"/>
      <c r="BQ182" s="864"/>
      <c r="BR182" s="864"/>
      <c r="BS182" s="864"/>
      <c r="BT182" s="864"/>
      <c r="BU182" s="864"/>
      <c r="BV182" s="864"/>
      <c r="BW182" s="864"/>
      <c r="BX182" s="864"/>
      <c r="BY182" s="864"/>
      <c r="BZ182" s="864"/>
      <c r="CA182" s="864"/>
      <c r="CB182" s="864"/>
      <c r="CC182" s="864"/>
      <c r="CD182" s="864"/>
      <c r="CE182" s="864"/>
      <c r="CF182" s="864"/>
      <c r="CG182" s="864"/>
      <c r="CH182" s="864"/>
      <c r="CI182" s="864"/>
      <c r="CJ182" s="864"/>
      <c r="CK182" s="864"/>
      <c r="CL182" s="864"/>
      <c r="CM182" s="864"/>
      <c r="CN182" s="864"/>
      <c r="CO182" s="864"/>
      <c r="CP182" s="864"/>
      <c r="CQ182" s="864"/>
      <c r="CR182" s="864"/>
      <c r="CS182" s="864"/>
      <c r="CT182" s="864"/>
      <c r="CU182" s="864"/>
      <c r="CV182" s="864"/>
    </row>
    <row r="183" spans="1:100" s="865" customFormat="1">
      <c r="A183" s="1456"/>
      <c r="B183" s="1464"/>
      <c r="C183" s="1465"/>
      <c r="D183" s="1466"/>
      <c r="E183" s="1467"/>
      <c r="F183" s="1468"/>
      <c r="G183" s="1469"/>
      <c r="H183" s="1470"/>
      <c r="I183" s="1460"/>
      <c r="J183" s="1460"/>
      <c r="K183" s="864"/>
      <c r="L183" s="864"/>
      <c r="M183" s="864"/>
      <c r="N183" s="864"/>
      <c r="O183" s="864"/>
      <c r="P183" s="866"/>
      <c r="Q183" s="867"/>
      <c r="R183" s="864"/>
      <c r="S183" s="864"/>
      <c r="T183" s="864"/>
      <c r="U183" s="864"/>
      <c r="V183" s="864"/>
      <c r="W183" s="864"/>
      <c r="X183" s="864"/>
      <c r="Y183" s="864"/>
      <c r="Z183" s="864"/>
      <c r="AA183" s="864"/>
      <c r="AB183" s="864"/>
      <c r="AC183" s="864"/>
      <c r="AD183" s="864"/>
      <c r="AE183" s="864"/>
      <c r="AF183" s="864"/>
      <c r="AG183" s="864"/>
      <c r="AH183" s="864"/>
      <c r="AI183" s="864"/>
      <c r="AJ183" s="864"/>
      <c r="AK183" s="864"/>
      <c r="AL183" s="864"/>
      <c r="AM183" s="864"/>
      <c r="AN183" s="864"/>
      <c r="AO183" s="864"/>
      <c r="AP183" s="864"/>
      <c r="AQ183" s="864"/>
      <c r="AR183" s="864"/>
      <c r="AS183" s="864"/>
      <c r="AT183" s="864"/>
      <c r="AU183" s="864"/>
      <c r="AV183" s="864"/>
      <c r="AW183" s="864"/>
      <c r="AX183" s="864"/>
      <c r="AY183" s="864"/>
      <c r="AZ183" s="864"/>
      <c r="BA183" s="864"/>
      <c r="BB183" s="864"/>
      <c r="BC183" s="864"/>
      <c r="BD183" s="864"/>
      <c r="BE183" s="864"/>
      <c r="BF183" s="864"/>
      <c r="BG183" s="864"/>
      <c r="BH183" s="864"/>
      <c r="BI183" s="864"/>
      <c r="BJ183" s="864"/>
      <c r="BK183" s="864"/>
      <c r="BL183" s="864"/>
      <c r="BM183" s="864"/>
      <c r="BN183" s="864"/>
      <c r="BO183" s="864"/>
      <c r="BP183" s="864"/>
      <c r="BQ183" s="864"/>
      <c r="BR183" s="864"/>
      <c r="BS183" s="864"/>
      <c r="BT183" s="864"/>
      <c r="BU183" s="864"/>
      <c r="BV183" s="864"/>
      <c r="BW183" s="864"/>
      <c r="BX183" s="864"/>
      <c r="BY183" s="864"/>
      <c r="BZ183" s="864"/>
      <c r="CA183" s="864"/>
      <c r="CB183" s="864"/>
      <c r="CC183" s="864"/>
      <c r="CD183" s="864"/>
      <c r="CE183" s="864"/>
      <c r="CF183" s="864"/>
      <c r="CG183" s="864"/>
      <c r="CH183" s="864"/>
      <c r="CI183" s="864"/>
      <c r="CJ183" s="864"/>
      <c r="CK183" s="864"/>
      <c r="CL183" s="864"/>
      <c r="CM183" s="864"/>
      <c r="CN183" s="864"/>
      <c r="CO183" s="864"/>
      <c r="CP183" s="864"/>
      <c r="CQ183" s="864"/>
      <c r="CR183" s="864"/>
      <c r="CS183" s="864"/>
      <c r="CT183" s="864"/>
      <c r="CU183" s="864"/>
      <c r="CV183" s="864"/>
    </row>
    <row r="184" spans="1:100" s="865" customFormat="1">
      <c r="A184" s="1456"/>
      <c r="B184" s="1464"/>
      <c r="C184" s="1465"/>
      <c r="D184" s="1466"/>
      <c r="E184" s="1467"/>
      <c r="F184" s="1468"/>
      <c r="G184" s="1469"/>
      <c r="H184" s="1470"/>
      <c r="I184" s="1460"/>
      <c r="J184" s="1460"/>
      <c r="K184" s="864"/>
      <c r="L184" s="864"/>
      <c r="M184" s="864"/>
      <c r="N184" s="864"/>
      <c r="O184" s="864"/>
      <c r="P184" s="866"/>
      <c r="Q184" s="867"/>
      <c r="R184" s="864"/>
      <c r="S184" s="864"/>
      <c r="T184" s="864"/>
      <c r="U184" s="864"/>
      <c r="V184" s="864"/>
      <c r="W184" s="864"/>
      <c r="X184" s="864"/>
      <c r="Y184" s="864"/>
      <c r="Z184" s="864"/>
      <c r="AA184" s="864"/>
      <c r="AB184" s="864"/>
      <c r="AC184" s="864"/>
      <c r="AD184" s="864"/>
      <c r="AE184" s="864"/>
      <c r="AF184" s="864"/>
      <c r="AG184" s="864"/>
      <c r="AH184" s="864"/>
      <c r="AI184" s="864"/>
      <c r="AJ184" s="864"/>
      <c r="AK184" s="864"/>
      <c r="AL184" s="864"/>
      <c r="AM184" s="864"/>
      <c r="AN184" s="864"/>
      <c r="AO184" s="864"/>
      <c r="AP184" s="864"/>
      <c r="AQ184" s="864"/>
      <c r="AR184" s="864"/>
      <c r="AS184" s="864"/>
      <c r="AT184" s="864"/>
      <c r="AU184" s="864"/>
      <c r="AV184" s="864"/>
      <c r="AW184" s="864"/>
      <c r="AX184" s="864"/>
      <c r="AY184" s="864"/>
      <c r="AZ184" s="864"/>
      <c r="BA184" s="864"/>
      <c r="BB184" s="864"/>
      <c r="BC184" s="864"/>
      <c r="BD184" s="864"/>
      <c r="BE184" s="864"/>
      <c r="BF184" s="864"/>
      <c r="BG184" s="864"/>
      <c r="BH184" s="864"/>
      <c r="BI184" s="864"/>
      <c r="BJ184" s="864"/>
      <c r="BK184" s="864"/>
      <c r="BL184" s="864"/>
      <c r="BM184" s="864"/>
      <c r="BN184" s="864"/>
      <c r="BO184" s="864"/>
      <c r="BP184" s="864"/>
      <c r="BQ184" s="864"/>
      <c r="BR184" s="864"/>
      <c r="BS184" s="864"/>
      <c r="BT184" s="864"/>
      <c r="BU184" s="864"/>
      <c r="BV184" s="864"/>
      <c r="BW184" s="864"/>
      <c r="BX184" s="864"/>
      <c r="BY184" s="864"/>
      <c r="BZ184" s="864"/>
      <c r="CA184" s="864"/>
      <c r="CB184" s="864"/>
      <c r="CC184" s="864"/>
      <c r="CD184" s="864"/>
      <c r="CE184" s="864"/>
      <c r="CF184" s="864"/>
      <c r="CG184" s="864"/>
      <c r="CH184" s="864"/>
      <c r="CI184" s="864"/>
      <c r="CJ184" s="864"/>
      <c r="CK184" s="864"/>
      <c r="CL184" s="864"/>
      <c r="CM184" s="864"/>
      <c r="CN184" s="864"/>
      <c r="CO184" s="864"/>
      <c r="CP184" s="864"/>
      <c r="CQ184" s="864"/>
      <c r="CR184" s="864"/>
      <c r="CS184" s="864"/>
      <c r="CT184" s="864"/>
      <c r="CU184" s="864"/>
      <c r="CV184" s="864"/>
    </row>
    <row r="185" spans="1:100" s="865" customFormat="1">
      <c r="A185" s="1456"/>
      <c r="B185" s="1464"/>
      <c r="C185" s="1465"/>
      <c r="D185" s="1466"/>
      <c r="E185" s="1467"/>
      <c r="F185" s="1468"/>
      <c r="G185" s="1469"/>
      <c r="H185" s="1470"/>
      <c r="I185" s="1460"/>
      <c r="J185" s="1460"/>
      <c r="K185" s="864"/>
      <c r="L185" s="864"/>
      <c r="M185" s="864"/>
      <c r="N185" s="864"/>
      <c r="O185" s="864"/>
      <c r="P185" s="866"/>
      <c r="Q185" s="867"/>
      <c r="R185" s="864"/>
      <c r="S185" s="864"/>
      <c r="T185" s="864"/>
      <c r="U185" s="864"/>
      <c r="V185" s="864"/>
      <c r="W185" s="864"/>
      <c r="X185" s="864"/>
      <c r="Y185" s="864"/>
      <c r="Z185" s="864"/>
      <c r="AA185" s="864"/>
      <c r="AB185" s="864"/>
      <c r="AC185" s="864"/>
      <c r="AD185" s="864"/>
      <c r="AE185" s="864"/>
      <c r="AF185" s="864"/>
      <c r="AG185" s="864"/>
      <c r="AH185" s="864"/>
      <c r="AI185" s="864"/>
      <c r="AJ185" s="864"/>
      <c r="AK185" s="864"/>
      <c r="AL185" s="864"/>
      <c r="AM185" s="864"/>
      <c r="AN185" s="864"/>
      <c r="AO185" s="864"/>
      <c r="AP185" s="864"/>
      <c r="AQ185" s="864"/>
      <c r="AR185" s="864"/>
      <c r="AS185" s="864"/>
      <c r="AT185" s="864"/>
      <c r="AU185" s="864"/>
      <c r="AV185" s="864"/>
      <c r="AW185" s="864"/>
      <c r="AX185" s="864"/>
      <c r="AY185" s="864"/>
      <c r="AZ185" s="864"/>
      <c r="BA185" s="864"/>
      <c r="BB185" s="864"/>
      <c r="BC185" s="864"/>
      <c r="BD185" s="864"/>
      <c r="BE185" s="864"/>
      <c r="BF185" s="864"/>
      <c r="BG185" s="864"/>
      <c r="BH185" s="864"/>
      <c r="BI185" s="864"/>
      <c r="BJ185" s="864"/>
      <c r="BK185" s="864"/>
      <c r="BL185" s="864"/>
      <c r="BM185" s="864"/>
      <c r="BN185" s="864"/>
      <c r="BO185" s="864"/>
      <c r="BP185" s="864"/>
      <c r="BQ185" s="864"/>
      <c r="BR185" s="864"/>
      <c r="BS185" s="864"/>
      <c r="BT185" s="864"/>
      <c r="BU185" s="864"/>
      <c r="BV185" s="864"/>
      <c r="BW185" s="864"/>
      <c r="BX185" s="864"/>
      <c r="BY185" s="864"/>
      <c r="BZ185" s="864"/>
      <c r="CA185" s="864"/>
      <c r="CB185" s="864"/>
      <c r="CC185" s="864"/>
      <c r="CD185" s="864"/>
      <c r="CE185" s="864"/>
      <c r="CF185" s="864"/>
      <c r="CG185" s="864"/>
      <c r="CH185" s="864"/>
      <c r="CI185" s="864"/>
      <c r="CJ185" s="864"/>
      <c r="CK185" s="864"/>
      <c r="CL185" s="864"/>
      <c r="CM185" s="864"/>
      <c r="CN185" s="864"/>
      <c r="CO185" s="864"/>
      <c r="CP185" s="864"/>
      <c r="CQ185" s="864"/>
      <c r="CR185" s="864"/>
      <c r="CS185" s="864"/>
      <c r="CT185" s="864"/>
      <c r="CU185" s="864"/>
      <c r="CV185" s="864"/>
    </row>
    <row r="186" spans="1:100" s="865" customFormat="1">
      <c r="A186" s="1456"/>
      <c r="B186" s="1464"/>
      <c r="C186" s="1465"/>
      <c r="D186" s="1466"/>
      <c r="E186" s="1467"/>
      <c r="F186" s="1468"/>
      <c r="G186" s="1469"/>
      <c r="H186" s="1470"/>
      <c r="I186" s="1460"/>
      <c r="J186" s="1460"/>
      <c r="K186" s="864"/>
      <c r="L186" s="864"/>
      <c r="M186" s="864"/>
      <c r="N186" s="864"/>
      <c r="O186" s="864"/>
      <c r="P186" s="866"/>
      <c r="Q186" s="867"/>
      <c r="R186" s="864"/>
      <c r="S186" s="864"/>
      <c r="T186" s="864"/>
      <c r="U186" s="864"/>
      <c r="V186" s="864"/>
      <c r="W186" s="864"/>
      <c r="X186" s="864"/>
      <c r="Y186" s="864"/>
      <c r="Z186" s="864"/>
      <c r="AA186" s="864"/>
      <c r="AB186" s="864"/>
      <c r="AC186" s="864"/>
      <c r="AD186" s="864"/>
      <c r="AE186" s="864"/>
      <c r="AF186" s="864"/>
      <c r="AG186" s="864"/>
      <c r="AH186" s="864"/>
      <c r="AI186" s="864"/>
      <c r="AJ186" s="864"/>
      <c r="AK186" s="864"/>
      <c r="AL186" s="864"/>
      <c r="AM186" s="864"/>
      <c r="AN186" s="864"/>
      <c r="AO186" s="864"/>
      <c r="AP186" s="864"/>
      <c r="AQ186" s="864"/>
      <c r="AR186" s="864"/>
      <c r="AS186" s="864"/>
      <c r="AT186" s="864"/>
      <c r="AU186" s="864"/>
      <c r="AV186" s="864"/>
      <c r="AW186" s="864"/>
      <c r="AX186" s="864"/>
      <c r="AY186" s="864"/>
      <c r="AZ186" s="864"/>
      <c r="BA186" s="864"/>
      <c r="BB186" s="864"/>
      <c r="BC186" s="864"/>
      <c r="BD186" s="864"/>
      <c r="BE186" s="864"/>
      <c r="BF186" s="864"/>
      <c r="BG186" s="864"/>
      <c r="BH186" s="864"/>
      <c r="BI186" s="864"/>
      <c r="BJ186" s="864"/>
      <c r="BK186" s="864"/>
      <c r="BL186" s="864"/>
      <c r="BM186" s="864"/>
      <c r="BN186" s="864"/>
      <c r="BO186" s="864"/>
      <c r="BP186" s="864"/>
      <c r="BQ186" s="864"/>
      <c r="BR186" s="864"/>
      <c r="BS186" s="864"/>
      <c r="BT186" s="864"/>
      <c r="BU186" s="864"/>
      <c r="BV186" s="864"/>
      <c r="BW186" s="864"/>
      <c r="BX186" s="864"/>
      <c r="BY186" s="864"/>
      <c r="BZ186" s="864"/>
      <c r="CA186" s="864"/>
      <c r="CB186" s="864"/>
      <c r="CC186" s="864"/>
      <c r="CD186" s="864"/>
      <c r="CE186" s="864"/>
      <c r="CF186" s="864"/>
      <c r="CG186" s="864"/>
      <c r="CH186" s="864"/>
      <c r="CI186" s="864"/>
      <c r="CJ186" s="864"/>
      <c r="CK186" s="864"/>
      <c r="CL186" s="864"/>
      <c r="CM186" s="864"/>
      <c r="CN186" s="864"/>
      <c r="CO186" s="864"/>
      <c r="CP186" s="864"/>
      <c r="CQ186" s="864"/>
      <c r="CR186" s="864"/>
      <c r="CS186" s="864"/>
      <c r="CT186" s="864"/>
      <c r="CU186" s="864"/>
      <c r="CV186" s="864"/>
    </row>
    <row r="187" spans="1:100" s="865" customFormat="1">
      <c r="A187" s="1456"/>
      <c r="B187" s="1464"/>
      <c r="C187" s="1465"/>
      <c r="D187" s="1466"/>
      <c r="E187" s="1467"/>
      <c r="F187" s="1468"/>
      <c r="G187" s="1469"/>
      <c r="H187" s="1470"/>
      <c r="I187" s="1460"/>
      <c r="J187" s="1460"/>
      <c r="K187" s="864"/>
      <c r="L187" s="864"/>
      <c r="M187" s="864"/>
      <c r="N187" s="864"/>
      <c r="O187" s="864"/>
      <c r="P187" s="866"/>
      <c r="Q187" s="867"/>
      <c r="R187" s="864"/>
      <c r="S187" s="864"/>
      <c r="T187" s="864"/>
      <c r="U187" s="864"/>
      <c r="V187" s="864"/>
      <c r="W187" s="864"/>
      <c r="X187" s="864"/>
      <c r="Y187" s="864"/>
      <c r="Z187" s="864"/>
      <c r="AA187" s="864"/>
      <c r="AB187" s="864"/>
      <c r="AC187" s="864"/>
      <c r="AD187" s="864"/>
      <c r="AE187" s="864"/>
      <c r="AF187" s="864"/>
      <c r="AG187" s="864"/>
      <c r="AH187" s="864"/>
      <c r="AI187" s="864"/>
      <c r="AJ187" s="864"/>
      <c r="AK187" s="864"/>
      <c r="AL187" s="864"/>
      <c r="AM187" s="864"/>
      <c r="AN187" s="864"/>
      <c r="AO187" s="864"/>
      <c r="AP187" s="864"/>
      <c r="AQ187" s="864"/>
      <c r="AR187" s="864"/>
      <c r="AS187" s="864"/>
      <c r="AT187" s="864"/>
      <c r="AU187" s="864"/>
      <c r="AV187" s="864"/>
      <c r="AW187" s="864"/>
      <c r="AX187" s="864"/>
      <c r="AY187" s="864"/>
      <c r="AZ187" s="864"/>
      <c r="BA187" s="864"/>
      <c r="BB187" s="864"/>
      <c r="BC187" s="864"/>
      <c r="BD187" s="864"/>
      <c r="BE187" s="864"/>
      <c r="BF187" s="864"/>
      <c r="BG187" s="864"/>
      <c r="BH187" s="864"/>
      <c r="BI187" s="864"/>
      <c r="BJ187" s="864"/>
      <c r="BK187" s="864"/>
      <c r="BL187" s="864"/>
      <c r="BM187" s="864"/>
      <c r="BN187" s="864"/>
      <c r="BO187" s="864"/>
      <c r="BP187" s="864"/>
      <c r="BQ187" s="864"/>
      <c r="BR187" s="864"/>
      <c r="BS187" s="864"/>
      <c r="BT187" s="864"/>
      <c r="BU187" s="864"/>
      <c r="BV187" s="864"/>
      <c r="BW187" s="864"/>
      <c r="BX187" s="864"/>
      <c r="BY187" s="864"/>
      <c r="BZ187" s="864"/>
      <c r="CA187" s="864"/>
      <c r="CB187" s="864"/>
      <c r="CC187" s="864"/>
      <c r="CD187" s="864"/>
      <c r="CE187" s="864"/>
      <c r="CF187" s="864"/>
      <c r="CG187" s="864"/>
      <c r="CH187" s="864"/>
      <c r="CI187" s="864"/>
      <c r="CJ187" s="864"/>
      <c r="CK187" s="864"/>
      <c r="CL187" s="864"/>
      <c r="CM187" s="864"/>
      <c r="CN187" s="864"/>
      <c r="CO187" s="864"/>
      <c r="CP187" s="864"/>
      <c r="CQ187" s="864"/>
      <c r="CR187" s="864"/>
      <c r="CS187" s="864"/>
      <c r="CT187" s="864"/>
      <c r="CU187" s="864"/>
      <c r="CV187" s="864"/>
    </row>
    <row r="188" spans="1:100" s="865" customFormat="1">
      <c r="A188" s="1456"/>
      <c r="B188" s="1464"/>
      <c r="C188" s="1465"/>
      <c r="D188" s="1466"/>
      <c r="E188" s="1467"/>
      <c r="F188" s="1468"/>
      <c r="G188" s="1469"/>
      <c r="H188" s="1470"/>
      <c r="I188" s="1460"/>
      <c r="J188" s="1460"/>
      <c r="K188" s="864"/>
      <c r="L188" s="864"/>
      <c r="M188" s="864"/>
      <c r="N188" s="864"/>
      <c r="O188" s="864"/>
      <c r="P188" s="864"/>
      <c r="Q188" s="864"/>
      <c r="R188" s="864"/>
      <c r="S188" s="864"/>
      <c r="T188" s="864"/>
      <c r="U188" s="864"/>
      <c r="V188" s="864"/>
      <c r="W188" s="864"/>
      <c r="X188" s="864"/>
      <c r="Y188" s="864"/>
      <c r="Z188" s="864"/>
      <c r="AA188" s="864"/>
      <c r="AB188" s="864"/>
      <c r="AC188" s="864"/>
      <c r="AD188" s="864"/>
      <c r="AE188" s="864"/>
      <c r="AF188" s="864"/>
      <c r="AG188" s="864"/>
      <c r="AH188" s="864"/>
      <c r="AI188" s="864"/>
      <c r="AJ188" s="864"/>
      <c r="AK188" s="864"/>
      <c r="AL188" s="864"/>
      <c r="AM188" s="864"/>
      <c r="AN188" s="864"/>
      <c r="AO188" s="864"/>
      <c r="AP188" s="864"/>
      <c r="AQ188" s="864"/>
      <c r="AR188" s="864"/>
      <c r="AS188" s="864"/>
      <c r="AT188" s="864"/>
      <c r="AU188" s="864"/>
      <c r="AV188" s="864"/>
      <c r="AW188" s="864"/>
      <c r="AX188" s="864"/>
      <c r="AY188" s="864"/>
      <c r="AZ188" s="864"/>
      <c r="BA188" s="864"/>
      <c r="BB188" s="864"/>
      <c r="BC188" s="864"/>
      <c r="BD188" s="864"/>
      <c r="BE188" s="864"/>
      <c r="BF188" s="864"/>
      <c r="BG188" s="864"/>
      <c r="BH188" s="864"/>
      <c r="BI188" s="864"/>
      <c r="BJ188" s="864"/>
      <c r="BK188" s="864"/>
      <c r="BL188" s="864"/>
      <c r="BM188" s="864"/>
      <c r="BN188" s="864"/>
      <c r="BO188" s="864"/>
      <c r="BP188" s="864"/>
      <c r="BQ188" s="864"/>
      <c r="BR188" s="864"/>
      <c r="BS188" s="864"/>
      <c r="BT188" s="864"/>
      <c r="BU188" s="864"/>
      <c r="BV188" s="864"/>
      <c r="BW188" s="864"/>
      <c r="BX188" s="864"/>
      <c r="BY188" s="864"/>
      <c r="BZ188" s="864"/>
      <c r="CA188" s="864"/>
      <c r="CB188" s="864"/>
      <c r="CC188" s="864"/>
      <c r="CD188" s="864"/>
      <c r="CE188" s="864"/>
      <c r="CF188" s="864"/>
      <c r="CG188" s="864"/>
      <c r="CH188" s="864"/>
      <c r="CI188" s="864"/>
      <c r="CJ188" s="864"/>
      <c r="CK188" s="864"/>
      <c r="CL188" s="864"/>
      <c r="CM188" s="864"/>
      <c r="CN188" s="864"/>
      <c r="CO188" s="864"/>
      <c r="CP188" s="864"/>
      <c r="CQ188" s="864"/>
      <c r="CR188" s="864"/>
      <c r="CS188" s="864"/>
      <c r="CT188" s="864"/>
      <c r="CU188" s="864"/>
      <c r="CV188" s="864"/>
    </row>
    <row r="189" spans="1:100" s="865" customFormat="1">
      <c r="A189" s="1456"/>
      <c r="B189" s="1464"/>
      <c r="C189" s="1465"/>
      <c r="D189" s="1466"/>
      <c r="E189" s="1467"/>
      <c r="F189" s="1468"/>
      <c r="G189" s="1469"/>
      <c r="H189" s="1470"/>
      <c r="I189" s="1460"/>
      <c r="J189" s="1460"/>
      <c r="K189" s="864"/>
      <c r="L189" s="864"/>
      <c r="M189" s="864"/>
      <c r="N189" s="864"/>
      <c r="O189" s="864"/>
      <c r="P189" s="866"/>
      <c r="Q189" s="867"/>
      <c r="R189" s="864"/>
      <c r="S189" s="864"/>
      <c r="T189" s="864"/>
      <c r="U189" s="864"/>
      <c r="V189" s="864"/>
      <c r="W189" s="864"/>
      <c r="X189" s="864"/>
      <c r="Y189" s="864"/>
      <c r="Z189" s="864"/>
      <c r="AA189" s="864"/>
      <c r="AB189" s="864"/>
      <c r="AC189" s="864"/>
      <c r="AD189" s="864"/>
      <c r="AE189" s="864"/>
      <c r="AF189" s="864"/>
      <c r="AG189" s="864"/>
      <c r="AH189" s="864"/>
      <c r="AI189" s="864"/>
      <c r="AJ189" s="864"/>
      <c r="AK189" s="864"/>
      <c r="AL189" s="864"/>
      <c r="AM189" s="864"/>
      <c r="AN189" s="864"/>
      <c r="AO189" s="864"/>
      <c r="AP189" s="864"/>
      <c r="AQ189" s="864"/>
      <c r="AR189" s="864"/>
      <c r="AS189" s="864"/>
      <c r="AT189" s="864"/>
      <c r="AU189" s="864"/>
      <c r="AV189" s="864"/>
      <c r="AW189" s="864"/>
      <c r="AX189" s="864"/>
      <c r="AY189" s="864"/>
      <c r="AZ189" s="864"/>
      <c r="BA189" s="864"/>
      <c r="BB189" s="864"/>
      <c r="BC189" s="864"/>
      <c r="BD189" s="864"/>
      <c r="BE189" s="864"/>
      <c r="BF189" s="864"/>
      <c r="BG189" s="864"/>
      <c r="BH189" s="864"/>
      <c r="BI189" s="864"/>
      <c r="BJ189" s="864"/>
      <c r="BK189" s="864"/>
      <c r="BL189" s="864"/>
      <c r="BM189" s="864"/>
      <c r="BN189" s="864"/>
      <c r="BO189" s="864"/>
      <c r="BP189" s="864"/>
      <c r="BQ189" s="864"/>
      <c r="BR189" s="864"/>
      <c r="BS189" s="864"/>
      <c r="BT189" s="864"/>
      <c r="BU189" s="864"/>
      <c r="BV189" s="864"/>
      <c r="BW189" s="864"/>
      <c r="BX189" s="864"/>
      <c r="BY189" s="864"/>
      <c r="BZ189" s="864"/>
      <c r="CA189" s="864"/>
      <c r="CB189" s="864"/>
      <c r="CC189" s="864"/>
      <c r="CD189" s="864"/>
      <c r="CE189" s="864"/>
      <c r="CF189" s="864"/>
      <c r="CG189" s="864"/>
      <c r="CH189" s="864"/>
      <c r="CI189" s="864"/>
      <c r="CJ189" s="864"/>
      <c r="CK189" s="864"/>
      <c r="CL189" s="864"/>
      <c r="CM189" s="864"/>
      <c r="CN189" s="864"/>
      <c r="CO189" s="864"/>
      <c r="CP189" s="864"/>
      <c r="CQ189" s="864"/>
      <c r="CR189" s="864"/>
      <c r="CS189" s="864"/>
      <c r="CT189" s="864"/>
      <c r="CU189" s="864"/>
      <c r="CV189" s="864"/>
    </row>
    <row r="190" spans="1:100" s="865" customFormat="1">
      <c r="A190" s="1456"/>
      <c r="B190" s="1464"/>
      <c r="C190" s="1465"/>
      <c r="D190" s="1466"/>
      <c r="E190" s="1467"/>
      <c r="F190" s="1468"/>
      <c r="G190" s="1469"/>
      <c r="H190" s="1470"/>
      <c r="I190" s="1460"/>
      <c r="J190" s="1460"/>
      <c r="K190" s="864"/>
      <c r="L190" s="864"/>
      <c r="M190" s="864"/>
      <c r="N190" s="864"/>
      <c r="O190" s="864"/>
      <c r="P190" s="866"/>
      <c r="Q190" s="867"/>
      <c r="R190" s="864"/>
      <c r="S190" s="864"/>
      <c r="T190" s="864"/>
      <c r="U190" s="864"/>
      <c r="V190" s="864"/>
      <c r="W190" s="864"/>
      <c r="X190" s="864"/>
      <c r="Y190" s="864"/>
      <c r="Z190" s="864"/>
      <c r="AA190" s="864"/>
      <c r="AB190" s="864"/>
      <c r="AC190" s="864"/>
      <c r="AD190" s="864"/>
      <c r="AE190" s="864"/>
      <c r="AF190" s="864"/>
      <c r="AG190" s="864"/>
      <c r="AH190" s="864"/>
      <c r="AI190" s="864"/>
      <c r="AJ190" s="864"/>
      <c r="AK190" s="864"/>
      <c r="AL190" s="864"/>
      <c r="AM190" s="864"/>
      <c r="AN190" s="864"/>
      <c r="AO190" s="864"/>
      <c r="AP190" s="864"/>
      <c r="AQ190" s="864"/>
      <c r="AR190" s="864"/>
      <c r="AS190" s="864"/>
      <c r="AT190" s="864"/>
      <c r="AU190" s="864"/>
      <c r="AV190" s="864"/>
      <c r="AW190" s="864"/>
      <c r="AX190" s="864"/>
      <c r="AY190" s="864"/>
      <c r="AZ190" s="864"/>
      <c r="BA190" s="864"/>
      <c r="BB190" s="864"/>
      <c r="BC190" s="864"/>
      <c r="BD190" s="864"/>
      <c r="BE190" s="864"/>
      <c r="BF190" s="864"/>
      <c r="BG190" s="864"/>
      <c r="BH190" s="864"/>
      <c r="BI190" s="864"/>
      <c r="BJ190" s="864"/>
      <c r="BK190" s="864"/>
      <c r="BL190" s="864"/>
      <c r="BM190" s="864"/>
      <c r="BN190" s="864"/>
      <c r="BO190" s="864"/>
      <c r="BP190" s="864"/>
      <c r="BQ190" s="864"/>
      <c r="BR190" s="864"/>
      <c r="BS190" s="864"/>
      <c r="BT190" s="864"/>
      <c r="BU190" s="864"/>
      <c r="BV190" s="864"/>
      <c r="BW190" s="864"/>
      <c r="BX190" s="864"/>
      <c r="BY190" s="864"/>
      <c r="BZ190" s="864"/>
      <c r="CA190" s="864"/>
      <c r="CB190" s="864"/>
      <c r="CC190" s="864"/>
      <c r="CD190" s="864"/>
      <c r="CE190" s="864"/>
      <c r="CF190" s="864"/>
      <c r="CG190" s="864"/>
      <c r="CH190" s="864"/>
      <c r="CI190" s="864"/>
      <c r="CJ190" s="864"/>
      <c r="CK190" s="864"/>
      <c r="CL190" s="864"/>
      <c r="CM190" s="864"/>
      <c r="CN190" s="864"/>
      <c r="CO190" s="864"/>
      <c r="CP190" s="864"/>
      <c r="CQ190" s="864"/>
      <c r="CR190" s="864"/>
      <c r="CS190" s="864"/>
      <c r="CT190" s="864"/>
      <c r="CU190" s="864"/>
      <c r="CV190" s="864"/>
    </row>
    <row r="191" spans="1:100" s="865" customFormat="1">
      <c r="A191" s="1456"/>
      <c r="B191" s="1474"/>
      <c r="C191" s="1460"/>
      <c r="D191" s="1460"/>
      <c r="E191" s="1460"/>
      <c r="F191" s="1460"/>
      <c r="G191" s="1460"/>
      <c r="H191" s="1459"/>
      <c r="I191" s="1460"/>
      <c r="J191" s="1460"/>
      <c r="K191" s="864"/>
      <c r="L191" s="864"/>
      <c r="M191" s="864"/>
      <c r="N191" s="864"/>
      <c r="O191" s="864"/>
      <c r="P191" s="866"/>
      <c r="Q191" s="867"/>
      <c r="R191" s="864"/>
      <c r="S191" s="864"/>
      <c r="T191" s="864"/>
      <c r="U191" s="864"/>
      <c r="V191" s="864"/>
      <c r="W191" s="864"/>
      <c r="X191" s="864"/>
      <c r="Y191" s="864"/>
      <c r="Z191" s="864"/>
      <c r="AA191" s="864"/>
      <c r="AB191" s="864"/>
      <c r="AC191" s="864"/>
      <c r="AD191" s="864"/>
      <c r="AE191" s="864"/>
      <c r="AF191" s="864"/>
      <c r="AG191" s="864"/>
      <c r="AH191" s="864"/>
      <c r="AI191" s="864"/>
      <c r="AJ191" s="864"/>
      <c r="AK191" s="864"/>
      <c r="AL191" s="864"/>
      <c r="AM191" s="864"/>
      <c r="AN191" s="864"/>
      <c r="AO191" s="864"/>
      <c r="AP191" s="864"/>
      <c r="AQ191" s="864"/>
      <c r="AR191" s="864"/>
      <c r="AS191" s="864"/>
      <c r="AT191" s="864"/>
      <c r="AU191" s="864"/>
      <c r="AV191" s="864"/>
      <c r="AW191" s="864"/>
      <c r="AX191" s="864"/>
      <c r="AY191" s="864"/>
      <c r="AZ191" s="864"/>
      <c r="BA191" s="864"/>
      <c r="BB191" s="864"/>
      <c r="BC191" s="864"/>
      <c r="BD191" s="864"/>
      <c r="BE191" s="864"/>
      <c r="BF191" s="864"/>
      <c r="BG191" s="864"/>
      <c r="BH191" s="864"/>
      <c r="BI191" s="864"/>
      <c r="BJ191" s="864"/>
      <c r="BK191" s="864"/>
      <c r="BL191" s="864"/>
      <c r="BM191" s="864"/>
      <c r="BN191" s="864"/>
      <c r="BO191" s="864"/>
      <c r="BP191" s="864"/>
      <c r="BQ191" s="864"/>
      <c r="BR191" s="864"/>
      <c r="BS191" s="864"/>
      <c r="BT191" s="864"/>
      <c r="BU191" s="864"/>
      <c r="BV191" s="864"/>
      <c r="BW191" s="864"/>
      <c r="BX191" s="864"/>
      <c r="BY191" s="864"/>
      <c r="BZ191" s="864"/>
      <c r="CA191" s="864"/>
      <c r="CB191" s="864"/>
      <c r="CC191" s="864"/>
      <c r="CD191" s="864"/>
      <c r="CE191" s="864"/>
      <c r="CF191" s="864"/>
      <c r="CG191" s="864"/>
      <c r="CH191" s="864"/>
      <c r="CI191" s="864"/>
      <c r="CJ191" s="864"/>
      <c r="CK191" s="864"/>
      <c r="CL191" s="864"/>
      <c r="CM191" s="864"/>
      <c r="CN191" s="864"/>
      <c r="CO191" s="864"/>
      <c r="CP191" s="864"/>
      <c r="CQ191" s="864"/>
      <c r="CR191" s="864"/>
      <c r="CS191" s="864"/>
      <c r="CT191" s="864"/>
      <c r="CU191" s="864"/>
      <c r="CV191" s="864"/>
    </row>
    <row r="192" spans="1:100" s="865" customFormat="1">
      <c r="A192" s="1456"/>
      <c r="B192" s="1474"/>
      <c r="C192" s="1460"/>
      <c r="D192" s="1460"/>
      <c r="E192" s="1460"/>
      <c r="F192" s="1460"/>
      <c r="G192" s="1460"/>
      <c r="H192" s="1459"/>
      <c r="I192" s="1460"/>
      <c r="J192" s="1460"/>
      <c r="K192" s="864"/>
      <c r="L192" s="864"/>
      <c r="M192" s="864"/>
      <c r="N192" s="864"/>
      <c r="O192" s="864"/>
      <c r="P192" s="866"/>
      <c r="Q192" s="867"/>
      <c r="R192" s="864"/>
      <c r="S192" s="864"/>
      <c r="T192" s="864"/>
      <c r="U192" s="864"/>
      <c r="V192" s="864"/>
      <c r="W192" s="864"/>
      <c r="X192" s="864"/>
      <c r="Y192" s="864"/>
      <c r="Z192" s="864"/>
      <c r="AA192" s="864"/>
      <c r="AB192" s="864"/>
      <c r="AC192" s="864"/>
      <c r="AD192" s="864"/>
      <c r="AE192" s="864"/>
      <c r="AF192" s="864"/>
      <c r="AG192" s="864"/>
      <c r="AH192" s="864"/>
      <c r="AI192" s="864"/>
      <c r="AJ192" s="864"/>
      <c r="AK192" s="864"/>
      <c r="AL192" s="864"/>
      <c r="AM192" s="864"/>
      <c r="AN192" s="864"/>
      <c r="AO192" s="864"/>
      <c r="AP192" s="864"/>
      <c r="AQ192" s="864"/>
      <c r="AR192" s="864"/>
      <c r="AS192" s="864"/>
      <c r="AT192" s="864"/>
      <c r="AU192" s="864"/>
      <c r="AV192" s="864"/>
      <c r="AW192" s="864"/>
      <c r="AX192" s="864"/>
      <c r="AY192" s="864"/>
      <c r="AZ192" s="864"/>
      <c r="BA192" s="864"/>
      <c r="BB192" s="864"/>
      <c r="BC192" s="864"/>
      <c r="BD192" s="864"/>
      <c r="BE192" s="864"/>
      <c r="BF192" s="864"/>
      <c r="BG192" s="864"/>
      <c r="BH192" s="864"/>
      <c r="BI192" s="864"/>
      <c r="BJ192" s="864"/>
      <c r="BK192" s="864"/>
      <c r="BL192" s="864"/>
      <c r="BM192" s="864"/>
      <c r="BN192" s="864"/>
      <c r="BO192" s="864"/>
      <c r="BP192" s="864"/>
      <c r="BQ192" s="864"/>
      <c r="BR192" s="864"/>
      <c r="BS192" s="864"/>
      <c r="BT192" s="864"/>
      <c r="BU192" s="864"/>
      <c r="BV192" s="864"/>
      <c r="BW192" s="864"/>
      <c r="BX192" s="864"/>
      <c r="BY192" s="864"/>
      <c r="BZ192" s="864"/>
      <c r="CA192" s="864"/>
      <c r="CB192" s="864"/>
      <c r="CC192" s="864"/>
      <c r="CD192" s="864"/>
      <c r="CE192" s="864"/>
      <c r="CF192" s="864"/>
      <c r="CG192" s="864"/>
      <c r="CH192" s="864"/>
      <c r="CI192" s="864"/>
      <c r="CJ192" s="864"/>
      <c r="CK192" s="864"/>
      <c r="CL192" s="864"/>
      <c r="CM192" s="864"/>
      <c r="CN192" s="864"/>
      <c r="CO192" s="864"/>
      <c r="CP192" s="864"/>
      <c r="CQ192" s="864"/>
      <c r="CR192" s="864"/>
      <c r="CS192" s="864"/>
      <c r="CT192" s="864"/>
      <c r="CU192" s="864"/>
      <c r="CV192" s="864"/>
    </row>
    <row r="193" spans="1:100" s="865" customFormat="1">
      <c r="A193" s="1456"/>
      <c r="B193" s="1474"/>
      <c r="C193" s="1460"/>
      <c r="D193" s="1460"/>
      <c r="E193" s="1460"/>
      <c r="F193" s="1460"/>
      <c r="G193" s="1460"/>
      <c r="H193" s="1459"/>
      <c r="I193" s="1460"/>
      <c r="J193" s="1460"/>
      <c r="K193" s="864"/>
      <c r="L193" s="864"/>
      <c r="M193" s="864"/>
      <c r="N193" s="864"/>
      <c r="O193" s="864"/>
      <c r="P193" s="866"/>
      <c r="Q193" s="867"/>
      <c r="R193" s="864"/>
      <c r="S193" s="864"/>
      <c r="T193" s="864"/>
      <c r="U193" s="864"/>
      <c r="V193" s="864"/>
      <c r="W193" s="864"/>
      <c r="X193" s="864"/>
      <c r="Y193" s="864"/>
      <c r="Z193" s="864"/>
      <c r="AA193" s="864"/>
      <c r="AB193" s="864"/>
      <c r="AC193" s="864"/>
      <c r="AD193" s="864"/>
      <c r="AE193" s="864"/>
      <c r="AF193" s="864"/>
      <c r="AG193" s="864"/>
      <c r="AH193" s="864"/>
      <c r="AI193" s="864"/>
      <c r="AJ193" s="864"/>
      <c r="AK193" s="864"/>
      <c r="AL193" s="864"/>
      <c r="AM193" s="864"/>
      <c r="AN193" s="864"/>
      <c r="AO193" s="864"/>
      <c r="AP193" s="864"/>
      <c r="AQ193" s="864"/>
      <c r="AR193" s="864"/>
      <c r="AS193" s="864"/>
      <c r="AT193" s="864"/>
      <c r="AU193" s="864"/>
      <c r="AV193" s="864"/>
      <c r="AW193" s="864"/>
      <c r="AX193" s="864"/>
      <c r="AY193" s="864"/>
      <c r="AZ193" s="864"/>
      <c r="BA193" s="864"/>
      <c r="BB193" s="864"/>
      <c r="BC193" s="864"/>
      <c r="BD193" s="864"/>
      <c r="BE193" s="864"/>
      <c r="BF193" s="864"/>
      <c r="BG193" s="864"/>
      <c r="BH193" s="864"/>
      <c r="BI193" s="864"/>
      <c r="BJ193" s="864"/>
      <c r="BK193" s="864"/>
      <c r="BL193" s="864"/>
      <c r="BM193" s="864"/>
      <c r="BN193" s="864"/>
      <c r="BO193" s="864"/>
      <c r="BP193" s="864"/>
      <c r="BQ193" s="864"/>
      <c r="BR193" s="864"/>
      <c r="BS193" s="864"/>
      <c r="BT193" s="864"/>
      <c r="BU193" s="864"/>
      <c r="BV193" s="864"/>
      <c r="BW193" s="864"/>
      <c r="BX193" s="864"/>
      <c r="BY193" s="864"/>
      <c r="BZ193" s="864"/>
      <c r="CA193" s="864"/>
      <c r="CB193" s="864"/>
      <c r="CC193" s="864"/>
      <c r="CD193" s="864"/>
      <c r="CE193" s="864"/>
      <c r="CF193" s="864"/>
      <c r="CG193" s="864"/>
      <c r="CH193" s="864"/>
      <c r="CI193" s="864"/>
      <c r="CJ193" s="864"/>
      <c r="CK193" s="864"/>
      <c r="CL193" s="864"/>
      <c r="CM193" s="864"/>
      <c r="CN193" s="864"/>
      <c r="CO193" s="864"/>
      <c r="CP193" s="864"/>
      <c r="CQ193" s="864"/>
      <c r="CR193" s="864"/>
      <c r="CS193" s="864"/>
      <c r="CT193" s="864"/>
      <c r="CU193" s="864"/>
      <c r="CV193" s="864"/>
    </row>
    <row r="194" spans="1:100" s="865" customFormat="1">
      <c r="A194" s="1456"/>
      <c r="B194" s="1474"/>
      <c r="C194" s="1460"/>
      <c r="D194" s="1460"/>
      <c r="E194" s="1460"/>
      <c r="F194" s="1460"/>
      <c r="G194" s="1460"/>
      <c r="H194" s="1459"/>
      <c r="I194" s="1460"/>
      <c r="J194" s="1460"/>
      <c r="K194" s="864"/>
      <c r="L194" s="864"/>
      <c r="M194" s="864"/>
      <c r="N194" s="864"/>
      <c r="O194" s="864"/>
      <c r="P194" s="866"/>
      <c r="Q194" s="867"/>
      <c r="R194" s="864"/>
      <c r="S194" s="864"/>
      <c r="T194" s="864"/>
      <c r="U194" s="864"/>
      <c r="V194" s="864"/>
      <c r="W194" s="864"/>
      <c r="X194" s="864"/>
      <c r="Y194" s="864"/>
      <c r="Z194" s="864"/>
      <c r="AA194" s="864"/>
      <c r="AB194" s="864"/>
      <c r="AC194" s="864"/>
      <c r="AD194" s="864"/>
      <c r="AE194" s="864"/>
      <c r="AF194" s="864"/>
      <c r="AG194" s="864"/>
      <c r="AH194" s="864"/>
      <c r="AI194" s="864"/>
      <c r="AJ194" s="864"/>
      <c r="AK194" s="864"/>
      <c r="AL194" s="864"/>
      <c r="AM194" s="864"/>
      <c r="AN194" s="864"/>
      <c r="AO194" s="864"/>
      <c r="AP194" s="864"/>
      <c r="AQ194" s="864"/>
      <c r="AR194" s="864"/>
      <c r="AS194" s="864"/>
      <c r="AT194" s="864"/>
      <c r="AU194" s="864"/>
      <c r="AV194" s="864"/>
      <c r="AW194" s="864"/>
      <c r="AX194" s="864"/>
      <c r="AY194" s="864"/>
      <c r="AZ194" s="864"/>
      <c r="BA194" s="864"/>
      <c r="BB194" s="864"/>
      <c r="BC194" s="864"/>
      <c r="BD194" s="864"/>
      <c r="BE194" s="864"/>
      <c r="BF194" s="864"/>
      <c r="BG194" s="864"/>
      <c r="BH194" s="864"/>
      <c r="BI194" s="864"/>
      <c r="BJ194" s="864"/>
      <c r="BK194" s="864"/>
      <c r="BL194" s="864"/>
      <c r="BM194" s="864"/>
      <c r="BN194" s="864"/>
      <c r="BO194" s="864"/>
      <c r="BP194" s="864"/>
      <c r="BQ194" s="864"/>
      <c r="BR194" s="864"/>
      <c r="BS194" s="864"/>
      <c r="BT194" s="864"/>
      <c r="BU194" s="864"/>
      <c r="BV194" s="864"/>
      <c r="BW194" s="864"/>
      <c r="BX194" s="864"/>
      <c r="BY194" s="864"/>
      <c r="BZ194" s="864"/>
      <c r="CA194" s="864"/>
      <c r="CB194" s="864"/>
      <c r="CC194" s="864"/>
      <c r="CD194" s="864"/>
      <c r="CE194" s="864"/>
      <c r="CF194" s="864"/>
      <c r="CG194" s="864"/>
      <c r="CH194" s="864"/>
      <c r="CI194" s="864"/>
      <c r="CJ194" s="864"/>
      <c r="CK194" s="864"/>
      <c r="CL194" s="864"/>
      <c r="CM194" s="864"/>
      <c r="CN194" s="864"/>
      <c r="CO194" s="864"/>
      <c r="CP194" s="864"/>
      <c r="CQ194" s="864"/>
      <c r="CR194" s="864"/>
      <c r="CS194" s="864"/>
      <c r="CT194" s="864"/>
      <c r="CU194" s="864"/>
      <c r="CV194" s="864"/>
    </row>
    <row r="195" spans="1:100" s="865" customFormat="1">
      <c r="A195" s="1456"/>
      <c r="B195" s="1475"/>
      <c r="C195" s="1475"/>
      <c r="D195" s="1475"/>
      <c r="E195" s="1475"/>
      <c r="F195" s="1475"/>
      <c r="G195" s="1475"/>
      <c r="H195" s="1470"/>
      <c r="I195" s="1460"/>
      <c r="J195" s="1460"/>
      <c r="K195" s="864"/>
      <c r="L195" s="864"/>
      <c r="M195" s="864"/>
      <c r="N195" s="864"/>
      <c r="O195" s="864"/>
      <c r="P195" s="866"/>
      <c r="Q195" s="867"/>
      <c r="R195" s="864"/>
      <c r="S195" s="864"/>
      <c r="T195" s="864"/>
      <c r="U195" s="864"/>
      <c r="V195" s="864"/>
      <c r="W195" s="864"/>
      <c r="X195" s="864"/>
      <c r="Y195" s="864"/>
      <c r="Z195" s="864"/>
      <c r="AA195" s="864"/>
      <c r="AB195" s="864"/>
      <c r="AC195" s="864"/>
      <c r="AD195" s="864"/>
      <c r="AE195" s="864"/>
      <c r="AF195" s="864"/>
      <c r="AG195" s="864"/>
      <c r="AH195" s="864"/>
      <c r="AI195" s="864"/>
      <c r="AJ195" s="864"/>
      <c r="AK195" s="864"/>
      <c r="AL195" s="864"/>
      <c r="AM195" s="864"/>
      <c r="AN195" s="864"/>
      <c r="AO195" s="864"/>
      <c r="AP195" s="864"/>
      <c r="AQ195" s="864"/>
      <c r="AR195" s="864"/>
      <c r="AS195" s="864"/>
      <c r="AT195" s="864"/>
      <c r="AU195" s="864"/>
      <c r="AV195" s="864"/>
      <c r="AW195" s="864"/>
      <c r="AX195" s="864"/>
      <c r="AY195" s="864"/>
      <c r="AZ195" s="864"/>
      <c r="BA195" s="864"/>
      <c r="BB195" s="864"/>
      <c r="BC195" s="864"/>
      <c r="BD195" s="864"/>
      <c r="BE195" s="864"/>
      <c r="BF195" s="864"/>
      <c r="BG195" s="864"/>
      <c r="BH195" s="864"/>
      <c r="BI195" s="864"/>
      <c r="BJ195" s="864"/>
      <c r="BK195" s="864"/>
      <c r="BL195" s="864"/>
      <c r="BM195" s="864"/>
      <c r="BN195" s="864"/>
      <c r="BO195" s="864"/>
      <c r="BP195" s="864"/>
      <c r="BQ195" s="864"/>
      <c r="BR195" s="864"/>
      <c r="BS195" s="864"/>
      <c r="BT195" s="864"/>
      <c r="BU195" s="864"/>
      <c r="BV195" s="864"/>
      <c r="BW195" s="864"/>
      <c r="BX195" s="864"/>
      <c r="BY195" s="864"/>
      <c r="BZ195" s="864"/>
      <c r="CA195" s="864"/>
      <c r="CB195" s="864"/>
      <c r="CC195" s="864"/>
      <c r="CD195" s="864"/>
      <c r="CE195" s="864"/>
      <c r="CF195" s="864"/>
      <c r="CG195" s="864"/>
      <c r="CH195" s="864"/>
      <c r="CI195" s="864"/>
      <c r="CJ195" s="864"/>
      <c r="CK195" s="864"/>
      <c r="CL195" s="864"/>
      <c r="CM195" s="864"/>
      <c r="CN195" s="864"/>
      <c r="CO195" s="864"/>
      <c r="CP195" s="864"/>
      <c r="CQ195" s="864"/>
      <c r="CR195" s="864"/>
      <c r="CS195" s="864"/>
      <c r="CT195" s="864"/>
      <c r="CU195" s="864"/>
      <c r="CV195" s="864"/>
    </row>
    <row r="196" spans="1:100" s="865" customFormat="1">
      <c r="A196" s="1456"/>
      <c r="B196" s="1475"/>
      <c r="C196" s="1475"/>
      <c r="D196" s="1475"/>
      <c r="E196" s="1475"/>
      <c r="F196" s="1475"/>
      <c r="G196" s="1475"/>
      <c r="H196" s="1470"/>
      <c r="I196" s="1460"/>
      <c r="J196" s="1460"/>
      <c r="K196" s="864"/>
      <c r="L196" s="864"/>
      <c r="M196" s="864"/>
      <c r="N196" s="864"/>
      <c r="O196" s="864"/>
      <c r="P196" s="866"/>
      <c r="Q196" s="867"/>
      <c r="R196" s="864"/>
      <c r="S196" s="864"/>
      <c r="T196" s="864"/>
      <c r="U196" s="864"/>
      <c r="V196" s="864"/>
      <c r="W196" s="864"/>
      <c r="X196" s="864"/>
      <c r="Y196" s="864"/>
      <c r="Z196" s="864"/>
      <c r="AA196" s="864"/>
      <c r="AB196" s="864"/>
      <c r="AC196" s="864"/>
      <c r="AD196" s="864"/>
      <c r="AE196" s="864"/>
      <c r="AF196" s="864"/>
      <c r="AG196" s="864"/>
      <c r="AH196" s="864"/>
      <c r="AI196" s="864"/>
      <c r="AJ196" s="864"/>
      <c r="AK196" s="864"/>
      <c r="AL196" s="864"/>
      <c r="AM196" s="864"/>
      <c r="AN196" s="864"/>
      <c r="AO196" s="864"/>
      <c r="AP196" s="864"/>
      <c r="AQ196" s="864"/>
      <c r="AR196" s="864"/>
      <c r="AS196" s="864"/>
      <c r="AT196" s="864"/>
      <c r="AU196" s="864"/>
      <c r="AV196" s="864"/>
      <c r="AW196" s="864"/>
      <c r="AX196" s="864"/>
      <c r="AY196" s="864"/>
      <c r="AZ196" s="864"/>
      <c r="BA196" s="864"/>
      <c r="BB196" s="864"/>
      <c r="BC196" s="864"/>
      <c r="BD196" s="864"/>
      <c r="BE196" s="864"/>
      <c r="BF196" s="864"/>
      <c r="BG196" s="864"/>
      <c r="BH196" s="864"/>
      <c r="BI196" s="864"/>
      <c r="BJ196" s="864"/>
      <c r="BK196" s="864"/>
      <c r="BL196" s="864"/>
      <c r="BM196" s="864"/>
      <c r="BN196" s="864"/>
      <c r="BO196" s="864"/>
      <c r="BP196" s="864"/>
      <c r="BQ196" s="864"/>
      <c r="BR196" s="864"/>
      <c r="BS196" s="864"/>
      <c r="BT196" s="864"/>
      <c r="BU196" s="864"/>
      <c r="BV196" s="864"/>
      <c r="BW196" s="864"/>
      <c r="BX196" s="864"/>
      <c r="BY196" s="864"/>
      <c r="BZ196" s="864"/>
      <c r="CA196" s="864"/>
      <c r="CB196" s="864"/>
      <c r="CC196" s="864"/>
      <c r="CD196" s="864"/>
      <c r="CE196" s="864"/>
      <c r="CF196" s="864"/>
      <c r="CG196" s="864"/>
      <c r="CH196" s="864"/>
      <c r="CI196" s="864"/>
      <c r="CJ196" s="864"/>
      <c r="CK196" s="864"/>
      <c r="CL196" s="864"/>
      <c r="CM196" s="864"/>
      <c r="CN196" s="864"/>
      <c r="CO196" s="864"/>
      <c r="CP196" s="864"/>
      <c r="CQ196" s="864"/>
      <c r="CR196" s="864"/>
      <c r="CS196" s="864"/>
      <c r="CT196" s="864"/>
      <c r="CU196" s="864"/>
      <c r="CV196" s="864"/>
    </row>
    <row r="197" spans="1:100" s="865" customFormat="1">
      <c r="A197" s="1456"/>
      <c r="B197" s="1475"/>
      <c r="C197" s="1475"/>
      <c r="D197" s="1475"/>
      <c r="E197" s="1475"/>
      <c r="F197" s="1475"/>
      <c r="G197" s="1475"/>
      <c r="H197" s="1470"/>
      <c r="I197" s="1460"/>
      <c r="J197" s="1460"/>
      <c r="K197" s="864"/>
      <c r="L197" s="864"/>
      <c r="M197" s="864"/>
      <c r="N197" s="864"/>
      <c r="O197" s="864"/>
      <c r="P197" s="864"/>
      <c r="Q197" s="864"/>
      <c r="R197" s="864"/>
      <c r="S197" s="864"/>
      <c r="T197" s="864"/>
      <c r="U197" s="864"/>
      <c r="V197" s="864"/>
      <c r="W197" s="864"/>
      <c r="X197" s="864"/>
      <c r="Y197" s="864"/>
      <c r="Z197" s="864"/>
      <c r="AA197" s="864"/>
      <c r="AB197" s="864"/>
      <c r="AC197" s="864"/>
      <c r="AD197" s="864"/>
      <c r="AE197" s="864"/>
      <c r="AF197" s="864"/>
      <c r="AG197" s="864"/>
      <c r="AH197" s="864"/>
      <c r="AI197" s="864"/>
      <c r="AJ197" s="864"/>
      <c r="AK197" s="864"/>
      <c r="AL197" s="864"/>
      <c r="AM197" s="864"/>
      <c r="AN197" s="864"/>
      <c r="AO197" s="864"/>
      <c r="AP197" s="864"/>
      <c r="AQ197" s="864"/>
      <c r="AR197" s="864"/>
      <c r="AS197" s="864"/>
      <c r="AT197" s="864"/>
      <c r="AU197" s="864"/>
      <c r="AV197" s="864"/>
      <c r="AW197" s="864"/>
      <c r="AX197" s="864"/>
      <c r="AY197" s="864"/>
      <c r="AZ197" s="864"/>
      <c r="BA197" s="864"/>
      <c r="BB197" s="864"/>
      <c r="BC197" s="864"/>
      <c r="BD197" s="864"/>
      <c r="BE197" s="864"/>
      <c r="BF197" s="864"/>
      <c r="BG197" s="864"/>
      <c r="BH197" s="864"/>
      <c r="BI197" s="864"/>
      <c r="BJ197" s="864"/>
      <c r="BK197" s="864"/>
      <c r="BL197" s="864"/>
      <c r="BM197" s="864"/>
      <c r="BN197" s="864"/>
      <c r="BO197" s="864"/>
      <c r="BP197" s="864"/>
      <c r="BQ197" s="864"/>
      <c r="BR197" s="864"/>
      <c r="BS197" s="864"/>
      <c r="BT197" s="864"/>
      <c r="BU197" s="864"/>
      <c r="BV197" s="864"/>
      <c r="BW197" s="864"/>
      <c r="BX197" s="864"/>
      <c r="BY197" s="864"/>
      <c r="BZ197" s="864"/>
      <c r="CA197" s="864"/>
      <c r="CB197" s="864"/>
      <c r="CC197" s="864"/>
      <c r="CD197" s="864"/>
      <c r="CE197" s="864"/>
      <c r="CF197" s="864"/>
      <c r="CG197" s="864"/>
      <c r="CH197" s="864"/>
      <c r="CI197" s="864"/>
      <c r="CJ197" s="864"/>
      <c r="CK197" s="864"/>
      <c r="CL197" s="864"/>
      <c r="CM197" s="864"/>
      <c r="CN197" s="864"/>
      <c r="CO197" s="864"/>
      <c r="CP197" s="864"/>
      <c r="CQ197" s="864"/>
      <c r="CR197" s="864"/>
      <c r="CS197" s="864"/>
      <c r="CT197" s="864"/>
      <c r="CU197" s="864"/>
      <c r="CV197" s="864"/>
    </row>
    <row r="198" spans="1:100" s="865" customFormat="1">
      <c r="A198" s="1456"/>
      <c r="B198" s="1475"/>
      <c r="C198" s="1475"/>
      <c r="D198" s="1475"/>
      <c r="E198" s="1475"/>
      <c r="F198" s="1475"/>
      <c r="G198" s="1475"/>
      <c r="H198" s="1470"/>
      <c r="I198" s="1460"/>
      <c r="J198" s="1460"/>
      <c r="K198" s="864"/>
      <c r="L198" s="864"/>
      <c r="M198" s="864"/>
      <c r="N198" s="864"/>
      <c r="O198" s="864"/>
      <c r="P198" s="864"/>
      <c r="Q198" s="864"/>
      <c r="R198" s="864"/>
      <c r="S198" s="864"/>
      <c r="T198" s="864"/>
      <c r="U198" s="864"/>
      <c r="V198" s="864"/>
      <c r="W198" s="864"/>
      <c r="X198" s="864"/>
      <c r="Y198" s="864"/>
      <c r="Z198" s="864"/>
      <c r="AA198" s="864"/>
      <c r="AB198" s="864"/>
      <c r="AC198" s="864"/>
      <c r="AD198" s="864"/>
      <c r="AE198" s="864"/>
      <c r="AF198" s="864"/>
      <c r="AG198" s="864"/>
      <c r="AH198" s="864"/>
      <c r="AI198" s="864"/>
      <c r="AJ198" s="864"/>
      <c r="AK198" s="864"/>
      <c r="AL198" s="864"/>
      <c r="AM198" s="864"/>
      <c r="AN198" s="864"/>
      <c r="AO198" s="864"/>
      <c r="AP198" s="864"/>
      <c r="AQ198" s="864"/>
      <c r="AR198" s="864"/>
      <c r="AS198" s="864"/>
      <c r="AT198" s="864"/>
      <c r="AU198" s="864"/>
      <c r="AV198" s="864"/>
      <c r="AW198" s="864"/>
      <c r="AX198" s="864"/>
      <c r="AY198" s="864"/>
      <c r="AZ198" s="864"/>
      <c r="BA198" s="864"/>
      <c r="BB198" s="864"/>
      <c r="BC198" s="864"/>
      <c r="BD198" s="864"/>
      <c r="BE198" s="864"/>
      <c r="BF198" s="864"/>
      <c r="BG198" s="864"/>
      <c r="BH198" s="864"/>
      <c r="BI198" s="864"/>
      <c r="BJ198" s="864"/>
      <c r="BK198" s="864"/>
      <c r="BL198" s="864"/>
      <c r="BM198" s="864"/>
      <c r="BN198" s="864"/>
      <c r="BO198" s="864"/>
      <c r="BP198" s="864"/>
      <c r="BQ198" s="864"/>
      <c r="BR198" s="864"/>
      <c r="BS198" s="864"/>
      <c r="BT198" s="864"/>
      <c r="BU198" s="864"/>
      <c r="BV198" s="864"/>
      <c r="BW198" s="864"/>
      <c r="BX198" s="864"/>
      <c r="BY198" s="864"/>
      <c r="BZ198" s="864"/>
      <c r="CA198" s="864"/>
      <c r="CB198" s="864"/>
      <c r="CC198" s="864"/>
      <c r="CD198" s="864"/>
      <c r="CE198" s="864"/>
      <c r="CF198" s="864"/>
      <c r="CG198" s="864"/>
      <c r="CH198" s="864"/>
      <c r="CI198" s="864"/>
      <c r="CJ198" s="864"/>
      <c r="CK198" s="864"/>
      <c r="CL198" s="864"/>
      <c r="CM198" s="864"/>
      <c r="CN198" s="864"/>
      <c r="CO198" s="864"/>
      <c r="CP198" s="864"/>
      <c r="CQ198" s="864"/>
      <c r="CR198" s="864"/>
      <c r="CS198" s="864"/>
      <c r="CT198" s="864"/>
      <c r="CU198" s="864"/>
      <c r="CV198" s="864"/>
    </row>
    <row r="199" spans="1:100" s="865" customFormat="1">
      <c r="A199" s="1456"/>
      <c r="B199" s="1475"/>
      <c r="C199" s="1475"/>
      <c r="D199" s="1475"/>
      <c r="E199" s="1475"/>
      <c r="F199" s="1475"/>
      <c r="G199" s="1475"/>
      <c r="H199" s="1470"/>
      <c r="I199" s="1460"/>
      <c r="J199" s="1460"/>
      <c r="K199" s="864"/>
      <c r="L199" s="864"/>
      <c r="M199" s="864"/>
      <c r="N199" s="864"/>
      <c r="O199" s="864"/>
      <c r="P199" s="864"/>
      <c r="Q199" s="864"/>
      <c r="R199" s="864"/>
      <c r="S199" s="864"/>
      <c r="T199" s="864"/>
      <c r="U199" s="864"/>
      <c r="V199" s="864"/>
      <c r="W199" s="864"/>
      <c r="X199" s="864"/>
      <c r="Y199" s="864"/>
      <c r="Z199" s="864"/>
      <c r="AA199" s="864"/>
      <c r="AB199" s="864"/>
      <c r="AC199" s="864"/>
      <c r="AD199" s="864"/>
      <c r="AE199" s="864"/>
      <c r="AF199" s="864"/>
      <c r="AG199" s="864"/>
      <c r="AH199" s="864"/>
      <c r="AI199" s="864"/>
      <c r="AJ199" s="864"/>
      <c r="AK199" s="864"/>
      <c r="AL199" s="864"/>
      <c r="AM199" s="864"/>
      <c r="AN199" s="864"/>
      <c r="AO199" s="864"/>
      <c r="AP199" s="864"/>
      <c r="AQ199" s="864"/>
      <c r="AR199" s="864"/>
      <c r="AS199" s="864"/>
      <c r="AT199" s="864"/>
      <c r="AU199" s="864"/>
      <c r="AV199" s="864"/>
      <c r="AW199" s="864"/>
      <c r="AX199" s="864"/>
      <c r="AY199" s="864"/>
      <c r="AZ199" s="864"/>
      <c r="BA199" s="864"/>
      <c r="BB199" s="864"/>
      <c r="BC199" s="864"/>
      <c r="BD199" s="864"/>
      <c r="BE199" s="864"/>
      <c r="BF199" s="864"/>
      <c r="BG199" s="864"/>
      <c r="BH199" s="864"/>
      <c r="BI199" s="864"/>
      <c r="BJ199" s="864"/>
      <c r="BK199" s="864"/>
      <c r="BL199" s="864"/>
      <c r="BM199" s="864"/>
      <c r="BN199" s="864"/>
      <c r="BO199" s="864"/>
      <c r="BP199" s="864"/>
      <c r="BQ199" s="864"/>
      <c r="BR199" s="864"/>
      <c r="BS199" s="864"/>
      <c r="BT199" s="864"/>
      <c r="BU199" s="864"/>
      <c r="BV199" s="864"/>
      <c r="BW199" s="864"/>
      <c r="BX199" s="864"/>
      <c r="BY199" s="864"/>
      <c r="BZ199" s="864"/>
      <c r="CA199" s="864"/>
      <c r="CB199" s="864"/>
      <c r="CC199" s="864"/>
      <c r="CD199" s="864"/>
      <c r="CE199" s="864"/>
      <c r="CF199" s="864"/>
      <c r="CG199" s="864"/>
      <c r="CH199" s="864"/>
      <c r="CI199" s="864"/>
      <c r="CJ199" s="864"/>
      <c r="CK199" s="864"/>
      <c r="CL199" s="864"/>
      <c r="CM199" s="864"/>
      <c r="CN199" s="864"/>
      <c r="CO199" s="864"/>
      <c r="CP199" s="864"/>
      <c r="CQ199" s="864"/>
      <c r="CR199" s="864"/>
      <c r="CS199" s="864"/>
      <c r="CT199" s="864"/>
      <c r="CU199" s="864"/>
      <c r="CV199" s="864"/>
    </row>
    <row r="200" spans="1:100" s="865" customFormat="1">
      <c r="A200" s="1456"/>
      <c r="B200" s="1475"/>
      <c r="C200" s="1475"/>
      <c r="D200" s="1475"/>
      <c r="E200" s="1475"/>
      <c r="F200" s="1475"/>
      <c r="G200" s="1475"/>
      <c r="H200" s="1470"/>
      <c r="I200" s="1460"/>
      <c r="J200" s="1460"/>
      <c r="K200" s="864"/>
      <c r="L200" s="864"/>
      <c r="M200" s="864"/>
      <c r="N200" s="864"/>
      <c r="O200" s="864"/>
      <c r="P200" s="864"/>
      <c r="Q200" s="864"/>
      <c r="R200" s="864"/>
      <c r="S200" s="864"/>
      <c r="T200" s="864"/>
      <c r="U200" s="864"/>
      <c r="V200" s="864"/>
      <c r="W200" s="864"/>
      <c r="X200" s="864"/>
      <c r="Y200" s="864"/>
      <c r="Z200" s="864"/>
      <c r="AA200" s="864"/>
      <c r="AB200" s="864"/>
      <c r="AC200" s="864"/>
      <c r="AD200" s="864"/>
      <c r="AE200" s="864"/>
      <c r="AF200" s="864"/>
      <c r="AG200" s="864"/>
      <c r="AH200" s="864"/>
      <c r="AI200" s="864"/>
      <c r="AJ200" s="864"/>
      <c r="AK200" s="864"/>
      <c r="AL200" s="864"/>
      <c r="AM200" s="864"/>
      <c r="AN200" s="864"/>
      <c r="AO200" s="864"/>
      <c r="AP200" s="864"/>
      <c r="AQ200" s="864"/>
      <c r="AR200" s="864"/>
      <c r="AS200" s="864"/>
      <c r="AT200" s="864"/>
      <c r="AU200" s="864"/>
      <c r="AV200" s="864"/>
      <c r="AW200" s="864"/>
      <c r="AX200" s="864"/>
      <c r="AY200" s="864"/>
      <c r="AZ200" s="864"/>
      <c r="BA200" s="864"/>
      <c r="BB200" s="864"/>
      <c r="BC200" s="864"/>
      <c r="BD200" s="864"/>
      <c r="BE200" s="864"/>
      <c r="BF200" s="864"/>
      <c r="BG200" s="864"/>
      <c r="BH200" s="864"/>
      <c r="BI200" s="864"/>
      <c r="BJ200" s="864"/>
      <c r="BK200" s="864"/>
      <c r="BL200" s="864"/>
      <c r="BM200" s="864"/>
      <c r="BN200" s="864"/>
      <c r="BO200" s="864"/>
      <c r="BP200" s="864"/>
      <c r="BQ200" s="864"/>
      <c r="BR200" s="864"/>
      <c r="BS200" s="864"/>
      <c r="BT200" s="864"/>
      <c r="BU200" s="864"/>
      <c r="BV200" s="864"/>
      <c r="BW200" s="864"/>
      <c r="BX200" s="864"/>
      <c r="BY200" s="864"/>
      <c r="BZ200" s="864"/>
      <c r="CA200" s="864"/>
      <c r="CB200" s="864"/>
      <c r="CC200" s="864"/>
      <c r="CD200" s="864"/>
      <c r="CE200" s="864"/>
      <c r="CF200" s="864"/>
      <c r="CG200" s="864"/>
      <c r="CH200" s="864"/>
      <c r="CI200" s="864"/>
      <c r="CJ200" s="864"/>
      <c r="CK200" s="864"/>
      <c r="CL200" s="864"/>
      <c r="CM200" s="864"/>
      <c r="CN200" s="864"/>
      <c r="CO200" s="864"/>
      <c r="CP200" s="864"/>
      <c r="CQ200" s="864"/>
      <c r="CR200" s="864"/>
      <c r="CS200" s="864"/>
      <c r="CT200" s="864"/>
      <c r="CU200" s="864"/>
      <c r="CV200" s="864"/>
    </row>
    <row r="201" spans="1:100" s="865" customFormat="1">
      <c r="A201" s="1456"/>
      <c r="B201" s="1475"/>
      <c r="C201" s="1475"/>
      <c r="D201" s="1475"/>
      <c r="E201" s="1475"/>
      <c r="F201" s="1475"/>
      <c r="G201" s="1475"/>
      <c r="H201" s="1470"/>
      <c r="I201" s="1460"/>
      <c r="J201" s="1460"/>
      <c r="K201" s="864"/>
      <c r="L201" s="864"/>
      <c r="M201" s="864"/>
      <c r="N201" s="864"/>
      <c r="O201" s="864"/>
      <c r="P201" s="864"/>
      <c r="Q201" s="864"/>
      <c r="R201" s="864"/>
      <c r="S201" s="864"/>
      <c r="T201" s="864"/>
      <c r="U201" s="864"/>
      <c r="V201" s="864"/>
      <c r="W201" s="864"/>
      <c r="X201" s="864"/>
      <c r="Y201" s="864"/>
      <c r="Z201" s="864"/>
      <c r="AA201" s="864"/>
      <c r="AB201" s="864"/>
      <c r="AC201" s="864"/>
      <c r="AD201" s="864"/>
      <c r="AE201" s="864"/>
      <c r="AF201" s="864"/>
      <c r="AG201" s="864"/>
      <c r="AH201" s="864"/>
      <c r="AI201" s="864"/>
      <c r="AJ201" s="864"/>
      <c r="AK201" s="864"/>
      <c r="AL201" s="864"/>
      <c r="AM201" s="864"/>
      <c r="AN201" s="864"/>
      <c r="AO201" s="864"/>
      <c r="AP201" s="864"/>
      <c r="AQ201" s="864"/>
      <c r="AR201" s="864"/>
      <c r="AS201" s="864"/>
      <c r="AT201" s="864"/>
      <c r="AU201" s="864"/>
      <c r="AV201" s="864"/>
      <c r="AW201" s="864"/>
      <c r="AX201" s="864"/>
      <c r="AY201" s="864"/>
      <c r="AZ201" s="864"/>
      <c r="BA201" s="864"/>
      <c r="BB201" s="864"/>
      <c r="BC201" s="864"/>
      <c r="BD201" s="864"/>
      <c r="BE201" s="864"/>
      <c r="BF201" s="864"/>
      <c r="BG201" s="864"/>
      <c r="BH201" s="864"/>
      <c r="BI201" s="864"/>
      <c r="BJ201" s="864"/>
      <c r="BK201" s="864"/>
      <c r="BL201" s="864"/>
      <c r="BM201" s="864"/>
      <c r="BN201" s="864"/>
      <c r="BO201" s="864"/>
      <c r="BP201" s="864"/>
      <c r="BQ201" s="864"/>
      <c r="BR201" s="864"/>
      <c r="BS201" s="864"/>
      <c r="BT201" s="864"/>
      <c r="BU201" s="864"/>
      <c r="BV201" s="864"/>
      <c r="BW201" s="864"/>
      <c r="BX201" s="864"/>
      <c r="BY201" s="864"/>
      <c r="BZ201" s="864"/>
      <c r="CA201" s="864"/>
      <c r="CB201" s="864"/>
      <c r="CC201" s="864"/>
      <c r="CD201" s="864"/>
      <c r="CE201" s="864"/>
      <c r="CF201" s="864"/>
      <c r="CG201" s="864"/>
      <c r="CH201" s="864"/>
      <c r="CI201" s="864"/>
      <c r="CJ201" s="864"/>
      <c r="CK201" s="864"/>
      <c r="CL201" s="864"/>
      <c r="CM201" s="864"/>
      <c r="CN201" s="864"/>
      <c r="CO201" s="864"/>
      <c r="CP201" s="864"/>
      <c r="CQ201" s="864"/>
      <c r="CR201" s="864"/>
      <c r="CS201" s="864"/>
      <c r="CT201" s="864"/>
      <c r="CU201" s="864"/>
      <c r="CV201" s="864"/>
    </row>
    <row r="202" spans="1:100" s="865" customFormat="1">
      <c r="A202" s="1456"/>
      <c r="B202" s="1475"/>
      <c r="C202" s="1475"/>
      <c r="D202" s="1475"/>
      <c r="E202" s="1475"/>
      <c r="F202" s="1475"/>
      <c r="G202" s="1475"/>
      <c r="H202" s="1470"/>
      <c r="I202" s="1460"/>
      <c r="J202" s="1460"/>
      <c r="K202" s="864"/>
      <c r="L202" s="864"/>
      <c r="M202" s="864"/>
      <c r="N202" s="864"/>
      <c r="O202" s="864"/>
      <c r="P202" s="864"/>
      <c r="Q202" s="864"/>
      <c r="R202" s="864"/>
      <c r="S202" s="864"/>
      <c r="T202" s="864"/>
      <c r="U202" s="864"/>
      <c r="V202" s="864"/>
      <c r="W202" s="864"/>
      <c r="X202" s="864"/>
      <c r="Y202" s="864"/>
      <c r="Z202" s="864"/>
      <c r="AA202" s="864"/>
      <c r="AB202" s="864"/>
      <c r="AC202" s="864"/>
      <c r="AD202" s="864"/>
      <c r="AE202" s="864"/>
      <c r="AF202" s="864"/>
      <c r="AG202" s="864"/>
      <c r="AH202" s="864"/>
      <c r="AI202" s="864"/>
      <c r="AJ202" s="864"/>
      <c r="AK202" s="864"/>
      <c r="AL202" s="864"/>
      <c r="AM202" s="864"/>
      <c r="AN202" s="864"/>
      <c r="AO202" s="864"/>
      <c r="AP202" s="864"/>
      <c r="AQ202" s="864"/>
      <c r="AR202" s="864"/>
      <c r="AS202" s="864"/>
      <c r="AT202" s="864"/>
      <c r="AU202" s="864"/>
      <c r="AV202" s="864"/>
      <c r="AW202" s="864"/>
      <c r="AX202" s="864"/>
      <c r="AY202" s="864"/>
      <c r="AZ202" s="864"/>
      <c r="BA202" s="864"/>
      <c r="BB202" s="864"/>
      <c r="BC202" s="864"/>
      <c r="BD202" s="864"/>
      <c r="BE202" s="864"/>
      <c r="BF202" s="864"/>
      <c r="BG202" s="864"/>
      <c r="BH202" s="864"/>
      <c r="BI202" s="864"/>
      <c r="BJ202" s="864"/>
      <c r="BK202" s="864"/>
      <c r="BL202" s="864"/>
      <c r="BM202" s="864"/>
      <c r="BN202" s="864"/>
      <c r="BO202" s="864"/>
      <c r="BP202" s="864"/>
      <c r="BQ202" s="864"/>
      <c r="BR202" s="864"/>
      <c r="BS202" s="864"/>
      <c r="BT202" s="864"/>
      <c r="BU202" s="864"/>
      <c r="BV202" s="864"/>
      <c r="BW202" s="864"/>
      <c r="BX202" s="864"/>
      <c r="BY202" s="864"/>
      <c r="BZ202" s="864"/>
      <c r="CA202" s="864"/>
      <c r="CB202" s="864"/>
      <c r="CC202" s="864"/>
      <c r="CD202" s="864"/>
      <c r="CE202" s="864"/>
      <c r="CF202" s="864"/>
      <c r="CG202" s="864"/>
      <c r="CH202" s="864"/>
      <c r="CI202" s="864"/>
      <c r="CJ202" s="864"/>
      <c r="CK202" s="864"/>
      <c r="CL202" s="864"/>
      <c r="CM202" s="864"/>
      <c r="CN202" s="864"/>
      <c r="CO202" s="864"/>
      <c r="CP202" s="864"/>
      <c r="CQ202" s="864"/>
      <c r="CR202" s="864"/>
      <c r="CS202" s="864"/>
      <c r="CT202" s="864"/>
      <c r="CU202" s="864"/>
      <c r="CV202" s="864"/>
    </row>
    <row r="203" spans="1:100" s="865" customFormat="1">
      <c r="A203" s="1456"/>
      <c r="B203" s="1475"/>
      <c r="C203" s="1475"/>
      <c r="D203" s="1475"/>
      <c r="E203" s="1475"/>
      <c r="F203" s="1475"/>
      <c r="G203" s="1475"/>
      <c r="H203" s="1470"/>
      <c r="I203" s="1460"/>
      <c r="J203" s="1460"/>
      <c r="K203" s="864"/>
      <c r="L203" s="864"/>
      <c r="M203" s="864"/>
      <c r="N203" s="864"/>
      <c r="O203" s="864"/>
      <c r="P203" s="864"/>
      <c r="Q203" s="864"/>
      <c r="R203" s="864"/>
      <c r="S203" s="864"/>
      <c r="T203" s="864"/>
      <c r="U203" s="864"/>
      <c r="V203" s="864"/>
      <c r="W203" s="864"/>
      <c r="X203" s="864"/>
      <c r="Y203" s="864"/>
      <c r="Z203" s="864"/>
      <c r="AA203" s="864"/>
      <c r="AB203" s="864"/>
      <c r="AC203" s="864"/>
      <c r="AD203" s="864"/>
      <c r="AE203" s="864"/>
      <c r="AF203" s="864"/>
      <c r="AG203" s="864"/>
      <c r="AH203" s="864"/>
      <c r="AI203" s="864"/>
      <c r="AJ203" s="864"/>
      <c r="AK203" s="864"/>
      <c r="AL203" s="864"/>
      <c r="AM203" s="864"/>
      <c r="AN203" s="864"/>
      <c r="AO203" s="864"/>
      <c r="AP203" s="864"/>
      <c r="AQ203" s="864"/>
      <c r="AR203" s="864"/>
      <c r="AS203" s="864"/>
      <c r="AT203" s="864"/>
      <c r="AU203" s="864"/>
      <c r="AV203" s="864"/>
      <c r="AW203" s="864"/>
      <c r="AX203" s="864"/>
      <c r="AY203" s="864"/>
      <c r="AZ203" s="864"/>
      <c r="BA203" s="864"/>
      <c r="BB203" s="864"/>
      <c r="BC203" s="864"/>
      <c r="BD203" s="864"/>
      <c r="BE203" s="864"/>
      <c r="BF203" s="864"/>
      <c r="BG203" s="864"/>
      <c r="BH203" s="864"/>
      <c r="BI203" s="864"/>
      <c r="BJ203" s="864"/>
      <c r="BK203" s="864"/>
      <c r="BL203" s="864"/>
      <c r="BM203" s="864"/>
      <c r="BN203" s="864"/>
      <c r="BO203" s="864"/>
      <c r="BP203" s="864"/>
      <c r="BQ203" s="864"/>
      <c r="BR203" s="864"/>
      <c r="BS203" s="864"/>
      <c r="BT203" s="864"/>
      <c r="BU203" s="864"/>
      <c r="BV203" s="864"/>
      <c r="BW203" s="864"/>
      <c r="BX203" s="864"/>
      <c r="BY203" s="864"/>
      <c r="BZ203" s="864"/>
      <c r="CA203" s="864"/>
      <c r="CB203" s="864"/>
      <c r="CC203" s="864"/>
      <c r="CD203" s="864"/>
      <c r="CE203" s="864"/>
      <c r="CF203" s="864"/>
      <c r="CG203" s="864"/>
      <c r="CH203" s="864"/>
      <c r="CI203" s="864"/>
      <c r="CJ203" s="864"/>
      <c r="CK203" s="864"/>
      <c r="CL203" s="864"/>
      <c r="CM203" s="864"/>
      <c r="CN203" s="864"/>
      <c r="CO203" s="864"/>
      <c r="CP203" s="864"/>
      <c r="CQ203" s="864"/>
      <c r="CR203" s="864"/>
      <c r="CS203" s="864"/>
      <c r="CT203" s="864"/>
      <c r="CU203" s="864"/>
      <c r="CV203" s="864"/>
    </row>
    <row r="204" spans="1:100" s="865" customFormat="1">
      <c r="A204" s="1456"/>
      <c r="B204" s="1475"/>
      <c r="C204" s="1475"/>
      <c r="D204" s="1475"/>
      <c r="E204" s="1475"/>
      <c r="F204" s="1475"/>
      <c r="G204" s="1475"/>
      <c r="H204" s="1470"/>
      <c r="I204" s="1460"/>
      <c r="J204" s="1460"/>
      <c r="K204" s="864"/>
      <c r="L204" s="864"/>
      <c r="M204" s="864"/>
      <c r="N204" s="864"/>
      <c r="O204" s="864"/>
      <c r="P204" s="864"/>
      <c r="Q204" s="864"/>
      <c r="R204" s="864"/>
      <c r="S204" s="864"/>
      <c r="T204" s="864"/>
      <c r="U204" s="864"/>
      <c r="V204" s="864"/>
      <c r="W204" s="864"/>
      <c r="X204" s="864"/>
      <c r="Y204" s="864"/>
      <c r="Z204" s="864"/>
      <c r="AA204" s="864"/>
      <c r="AB204" s="864"/>
      <c r="AC204" s="864"/>
      <c r="AD204" s="864"/>
      <c r="AE204" s="864"/>
      <c r="AF204" s="864"/>
      <c r="AG204" s="864"/>
      <c r="AH204" s="864"/>
      <c r="AI204" s="864"/>
      <c r="AJ204" s="864"/>
      <c r="AK204" s="864"/>
      <c r="AL204" s="864"/>
      <c r="AM204" s="864"/>
      <c r="AN204" s="864"/>
      <c r="AO204" s="864"/>
      <c r="AP204" s="864"/>
      <c r="AQ204" s="864"/>
      <c r="AR204" s="864"/>
      <c r="AS204" s="864"/>
      <c r="AT204" s="864"/>
      <c r="AU204" s="864"/>
      <c r="AV204" s="864"/>
      <c r="AW204" s="864"/>
      <c r="AX204" s="864"/>
      <c r="AY204" s="864"/>
      <c r="AZ204" s="864"/>
      <c r="BA204" s="864"/>
      <c r="BB204" s="864"/>
      <c r="BC204" s="864"/>
      <c r="BD204" s="864"/>
      <c r="BE204" s="864"/>
      <c r="BF204" s="864"/>
      <c r="BG204" s="864"/>
      <c r="BH204" s="864"/>
      <c r="BI204" s="864"/>
      <c r="BJ204" s="864"/>
      <c r="BK204" s="864"/>
      <c r="BL204" s="864"/>
      <c r="BM204" s="864"/>
      <c r="BN204" s="864"/>
      <c r="BO204" s="864"/>
      <c r="BP204" s="864"/>
      <c r="BQ204" s="864"/>
      <c r="BR204" s="864"/>
      <c r="BS204" s="864"/>
      <c r="BT204" s="864"/>
      <c r="BU204" s="864"/>
      <c r="BV204" s="864"/>
      <c r="BW204" s="864"/>
      <c r="BX204" s="864"/>
      <c r="BY204" s="864"/>
      <c r="BZ204" s="864"/>
      <c r="CA204" s="864"/>
      <c r="CB204" s="864"/>
      <c r="CC204" s="864"/>
      <c r="CD204" s="864"/>
      <c r="CE204" s="864"/>
      <c r="CF204" s="864"/>
      <c r="CG204" s="864"/>
      <c r="CH204" s="864"/>
      <c r="CI204" s="864"/>
      <c r="CJ204" s="864"/>
      <c r="CK204" s="864"/>
      <c r="CL204" s="864"/>
      <c r="CM204" s="864"/>
      <c r="CN204" s="864"/>
      <c r="CO204" s="864"/>
      <c r="CP204" s="864"/>
      <c r="CQ204" s="864"/>
      <c r="CR204" s="864"/>
      <c r="CS204" s="864"/>
      <c r="CT204" s="864"/>
      <c r="CU204" s="864"/>
      <c r="CV204" s="864"/>
    </row>
    <row r="205" spans="1:100" s="865" customFormat="1">
      <c r="A205" s="1456"/>
      <c r="B205" s="1475"/>
      <c r="C205" s="1475"/>
      <c r="D205" s="1475"/>
      <c r="E205" s="1475"/>
      <c r="F205" s="1475"/>
      <c r="G205" s="1475"/>
      <c r="H205" s="1470"/>
      <c r="I205" s="1460"/>
      <c r="J205" s="1460"/>
      <c r="K205" s="864"/>
      <c r="L205" s="864"/>
      <c r="M205" s="864"/>
      <c r="N205" s="864"/>
      <c r="O205" s="864"/>
      <c r="P205" s="864"/>
      <c r="Q205" s="864"/>
      <c r="R205" s="864"/>
      <c r="S205" s="864"/>
      <c r="T205" s="864"/>
      <c r="U205" s="864"/>
      <c r="V205" s="864"/>
      <c r="W205" s="864"/>
      <c r="X205" s="864"/>
      <c r="Y205" s="864"/>
      <c r="Z205" s="864"/>
      <c r="AA205" s="864"/>
      <c r="AB205" s="864"/>
      <c r="AC205" s="864"/>
      <c r="AD205" s="864"/>
      <c r="AE205" s="864"/>
      <c r="AF205" s="864"/>
      <c r="AG205" s="864"/>
      <c r="AH205" s="864"/>
      <c r="AI205" s="864"/>
      <c r="AJ205" s="864"/>
      <c r="AK205" s="864"/>
      <c r="AL205" s="864"/>
      <c r="AM205" s="864"/>
      <c r="AN205" s="864"/>
      <c r="AO205" s="864"/>
      <c r="AP205" s="864"/>
      <c r="AQ205" s="864"/>
      <c r="AR205" s="864"/>
      <c r="AS205" s="864"/>
      <c r="AT205" s="864"/>
      <c r="AU205" s="864"/>
      <c r="AV205" s="864"/>
      <c r="AW205" s="864"/>
      <c r="AX205" s="864"/>
      <c r="AY205" s="864"/>
      <c r="AZ205" s="864"/>
      <c r="BA205" s="864"/>
      <c r="BB205" s="864"/>
      <c r="BC205" s="864"/>
      <c r="BD205" s="864"/>
      <c r="BE205" s="864"/>
      <c r="BF205" s="864"/>
      <c r="BG205" s="864"/>
      <c r="BH205" s="864"/>
      <c r="BI205" s="864"/>
      <c r="BJ205" s="864"/>
      <c r="BK205" s="864"/>
      <c r="BL205" s="864"/>
      <c r="BM205" s="864"/>
      <c r="BN205" s="864"/>
      <c r="BO205" s="864"/>
      <c r="BP205" s="864"/>
      <c r="BQ205" s="864"/>
      <c r="BR205" s="864"/>
      <c r="BS205" s="864"/>
      <c r="BT205" s="864"/>
      <c r="BU205" s="864"/>
      <c r="BV205" s="864"/>
      <c r="BW205" s="864"/>
      <c r="BX205" s="864"/>
      <c r="BY205" s="864"/>
      <c r="BZ205" s="864"/>
      <c r="CA205" s="864"/>
      <c r="CB205" s="864"/>
      <c r="CC205" s="864"/>
      <c r="CD205" s="864"/>
      <c r="CE205" s="864"/>
      <c r="CF205" s="864"/>
      <c r="CG205" s="864"/>
      <c r="CH205" s="864"/>
      <c r="CI205" s="864"/>
      <c r="CJ205" s="864"/>
      <c r="CK205" s="864"/>
      <c r="CL205" s="864"/>
      <c r="CM205" s="864"/>
      <c r="CN205" s="864"/>
      <c r="CO205" s="864"/>
      <c r="CP205" s="864"/>
      <c r="CQ205" s="864"/>
      <c r="CR205" s="864"/>
      <c r="CS205" s="864"/>
      <c r="CT205" s="864"/>
      <c r="CU205" s="864"/>
      <c r="CV205" s="864"/>
    </row>
    <row r="206" spans="1:100" s="865" customFormat="1">
      <c r="A206" s="1456"/>
      <c r="B206" s="1475"/>
      <c r="C206" s="1475"/>
      <c r="D206" s="1475"/>
      <c r="E206" s="1475"/>
      <c r="F206" s="1475"/>
      <c r="G206" s="1475"/>
      <c r="H206" s="1470"/>
      <c r="I206" s="1460"/>
      <c r="J206" s="1460"/>
      <c r="K206" s="864"/>
      <c r="L206" s="864"/>
      <c r="M206" s="864"/>
      <c r="N206" s="864"/>
      <c r="O206" s="864"/>
      <c r="P206" s="864"/>
      <c r="Q206" s="864"/>
      <c r="R206" s="864"/>
      <c r="S206" s="864"/>
      <c r="T206" s="864"/>
      <c r="U206" s="864"/>
      <c r="V206" s="864"/>
      <c r="W206" s="864"/>
      <c r="X206" s="864"/>
      <c r="Y206" s="864"/>
      <c r="Z206" s="864"/>
      <c r="AA206" s="864"/>
      <c r="AB206" s="864"/>
      <c r="AC206" s="864"/>
      <c r="AD206" s="864"/>
      <c r="AE206" s="864"/>
      <c r="AF206" s="864"/>
      <c r="AG206" s="864"/>
      <c r="AH206" s="864"/>
      <c r="AI206" s="864"/>
      <c r="AJ206" s="864"/>
      <c r="AK206" s="864"/>
      <c r="AL206" s="864"/>
      <c r="AM206" s="864"/>
      <c r="AN206" s="864"/>
      <c r="AO206" s="864"/>
      <c r="AP206" s="864"/>
      <c r="AQ206" s="864"/>
      <c r="AR206" s="864"/>
      <c r="AS206" s="864"/>
      <c r="AT206" s="864"/>
      <c r="AU206" s="864"/>
      <c r="AV206" s="864"/>
      <c r="AW206" s="864"/>
      <c r="AX206" s="864"/>
      <c r="AY206" s="864"/>
      <c r="AZ206" s="864"/>
      <c r="BA206" s="864"/>
      <c r="BB206" s="864"/>
      <c r="BC206" s="864"/>
      <c r="BD206" s="864"/>
      <c r="BE206" s="864"/>
      <c r="BF206" s="864"/>
      <c r="BG206" s="864"/>
      <c r="BH206" s="864"/>
      <c r="BI206" s="864"/>
      <c r="BJ206" s="864"/>
      <c r="BK206" s="864"/>
      <c r="BL206" s="864"/>
      <c r="BM206" s="864"/>
      <c r="BN206" s="864"/>
      <c r="BO206" s="864"/>
      <c r="BP206" s="864"/>
      <c r="BQ206" s="864"/>
      <c r="BR206" s="864"/>
      <c r="BS206" s="864"/>
      <c r="BT206" s="864"/>
      <c r="BU206" s="864"/>
      <c r="BV206" s="864"/>
      <c r="BW206" s="864"/>
      <c r="BX206" s="864"/>
      <c r="BY206" s="864"/>
      <c r="BZ206" s="864"/>
      <c r="CA206" s="864"/>
      <c r="CB206" s="864"/>
      <c r="CC206" s="864"/>
      <c r="CD206" s="864"/>
      <c r="CE206" s="864"/>
      <c r="CF206" s="864"/>
      <c r="CG206" s="864"/>
      <c r="CH206" s="864"/>
      <c r="CI206" s="864"/>
      <c r="CJ206" s="864"/>
      <c r="CK206" s="864"/>
      <c r="CL206" s="864"/>
      <c r="CM206" s="864"/>
      <c r="CN206" s="864"/>
      <c r="CO206" s="864"/>
      <c r="CP206" s="864"/>
      <c r="CQ206" s="864"/>
      <c r="CR206" s="864"/>
      <c r="CS206" s="864"/>
      <c r="CT206" s="864"/>
      <c r="CU206" s="864"/>
      <c r="CV206" s="864"/>
    </row>
    <row r="207" spans="1:100" s="865" customFormat="1">
      <c r="A207" s="1456"/>
      <c r="B207" s="1475"/>
      <c r="C207" s="1475"/>
      <c r="D207" s="1475"/>
      <c r="E207" s="1475"/>
      <c r="F207" s="1475"/>
      <c r="G207" s="1475"/>
      <c r="H207" s="1470"/>
      <c r="I207" s="1460"/>
      <c r="J207" s="1460"/>
      <c r="K207" s="864"/>
      <c r="L207" s="864"/>
      <c r="M207" s="864"/>
      <c r="N207" s="864"/>
      <c r="O207" s="864"/>
      <c r="P207" s="864"/>
      <c r="Q207" s="864"/>
      <c r="R207" s="864"/>
      <c r="S207" s="864"/>
      <c r="T207" s="864"/>
      <c r="U207" s="864"/>
      <c r="V207" s="864"/>
      <c r="W207" s="864"/>
      <c r="X207" s="864"/>
      <c r="Y207" s="864"/>
      <c r="Z207" s="864"/>
      <c r="AA207" s="864"/>
      <c r="AB207" s="864"/>
      <c r="AC207" s="864"/>
      <c r="AD207" s="864"/>
      <c r="AE207" s="864"/>
      <c r="AF207" s="864"/>
      <c r="AG207" s="864"/>
      <c r="AH207" s="864"/>
      <c r="AI207" s="864"/>
      <c r="AJ207" s="864"/>
      <c r="AK207" s="864"/>
      <c r="AL207" s="864"/>
      <c r="AM207" s="864"/>
      <c r="AN207" s="864"/>
      <c r="AO207" s="864"/>
      <c r="AP207" s="864"/>
      <c r="AQ207" s="864"/>
      <c r="AR207" s="864"/>
      <c r="AS207" s="864"/>
      <c r="AT207" s="864"/>
      <c r="AU207" s="864"/>
      <c r="AV207" s="864"/>
      <c r="AW207" s="864"/>
      <c r="AX207" s="864"/>
      <c r="AY207" s="864"/>
      <c r="AZ207" s="864"/>
      <c r="BA207" s="864"/>
      <c r="BB207" s="864"/>
      <c r="BC207" s="864"/>
      <c r="BD207" s="864"/>
      <c r="BE207" s="864"/>
      <c r="BF207" s="864"/>
      <c r="BG207" s="864"/>
      <c r="BH207" s="864"/>
      <c r="BI207" s="864"/>
      <c r="BJ207" s="864"/>
      <c r="BK207" s="864"/>
      <c r="BL207" s="864"/>
      <c r="BM207" s="864"/>
      <c r="BN207" s="864"/>
      <c r="BO207" s="864"/>
      <c r="BP207" s="864"/>
      <c r="BQ207" s="864"/>
      <c r="BR207" s="864"/>
      <c r="BS207" s="864"/>
      <c r="BT207" s="864"/>
      <c r="BU207" s="864"/>
      <c r="BV207" s="864"/>
      <c r="BW207" s="864"/>
      <c r="BX207" s="864"/>
      <c r="BY207" s="864"/>
      <c r="BZ207" s="864"/>
      <c r="CA207" s="864"/>
      <c r="CB207" s="864"/>
      <c r="CC207" s="864"/>
      <c r="CD207" s="864"/>
      <c r="CE207" s="864"/>
      <c r="CF207" s="864"/>
      <c r="CG207" s="864"/>
      <c r="CH207" s="864"/>
      <c r="CI207" s="864"/>
      <c r="CJ207" s="864"/>
      <c r="CK207" s="864"/>
      <c r="CL207" s="864"/>
      <c r="CM207" s="864"/>
      <c r="CN207" s="864"/>
      <c r="CO207" s="864"/>
      <c r="CP207" s="864"/>
      <c r="CQ207" s="864"/>
      <c r="CR207" s="864"/>
      <c r="CS207" s="864"/>
      <c r="CT207" s="864"/>
      <c r="CU207" s="864"/>
      <c r="CV207" s="864"/>
    </row>
    <row r="208" spans="1:100" s="865" customFormat="1">
      <c r="A208" s="1456"/>
      <c r="B208" s="1475"/>
      <c r="C208" s="1475"/>
      <c r="D208" s="1475"/>
      <c r="E208" s="1475"/>
      <c r="F208" s="1475"/>
      <c r="G208" s="1475"/>
      <c r="H208" s="1470"/>
      <c r="I208" s="1460"/>
      <c r="J208" s="1460"/>
      <c r="K208" s="864"/>
      <c r="L208" s="864"/>
      <c r="M208" s="864"/>
      <c r="N208" s="864"/>
      <c r="O208" s="864"/>
      <c r="P208" s="864"/>
      <c r="Q208" s="864"/>
      <c r="R208" s="864"/>
      <c r="S208" s="864"/>
      <c r="T208" s="864"/>
      <c r="U208" s="864"/>
      <c r="V208" s="864"/>
      <c r="W208" s="864"/>
      <c r="X208" s="864"/>
      <c r="Y208" s="864"/>
      <c r="Z208" s="864"/>
      <c r="AA208" s="864"/>
      <c r="AB208" s="864"/>
      <c r="AC208" s="864"/>
      <c r="AD208" s="864"/>
      <c r="AE208" s="864"/>
      <c r="AF208" s="864"/>
      <c r="AG208" s="864"/>
      <c r="AH208" s="864"/>
      <c r="AI208" s="864"/>
      <c r="AJ208" s="864"/>
      <c r="AK208" s="864"/>
      <c r="AL208" s="864"/>
      <c r="AM208" s="864"/>
      <c r="AN208" s="864"/>
      <c r="AO208" s="864"/>
      <c r="AP208" s="864"/>
      <c r="AQ208" s="864"/>
      <c r="AR208" s="864"/>
      <c r="AS208" s="864"/>
      <c r="AT208" s="864"/>
      <c r="AU208" s="864"/>
      <c r="AV208" s="864"/>
      <c r="AW208" s="864"/>
      <c r="AX208" s="864"/>
      <c r="AY208" s="864"/>
      <c r="AZ208" s="864"/>
      <c r="BA208" s="864"/>
      <c r="BB208" s="864"/>
      <c r="BC208" s="864"/>
      <c r="BD208" s="864"/>
      <c r="BE208" s="864"/>
      <c r="BF208" s="864"/>
      <c r="BG208" s="864"/>
      <c r="BH208" s="864"/>
      <c r="BI208" s="864"/>
      <c r="BJ208" s="864"/>
      <c r="BK208" s="864"/>
      <c r="BL208" s="864"/>
      <c r="BM208" s="864"/>
      <c r="BN208" s="864"/>
      <c r="BO208" s="864"/>
      <c r="BP208" s="864"/>
      <c r="BQ208" s="864"/>
      <c r="BR208" s="864"/>
      <c r="BS208" s="864"/>
      <c r="BT208" s="864"/>
      <c r="BU208" s="864"/>
      <c r="BV208" s="864"/>
      <c r="BW208" s="864"/>
      <c r="BX208" s="864"/>
      <c r="BY208" s="864"/>
      <c r="BZ208" s="864"/>
      <c r="CA208" s="864"/>
      <c r="CB208" s="864"/>
      <c r="CC208" s="864"/>
      <c r="CD208" s="864"/>
      <c r="CE208" s="864"/>
      <c r="CF208" s="864"/>
      <c r="CG208" s="864"/>
      <c r="CH208" s="864"/>
      <c r="CI208" s="864"/>
      <c r="CJ208" s="864"/>
      <c r="CK208" s="864"/>
      <c r="CL208" s="864"/>
      <c r="CM208" s="864"/>
      <c r="CN208" s="864"/>
      <c r="CO208" s="864"/>
      <c r="CP208" s="864"/>
      <c r="CQ208" s="864"/>
      <c r="CR208" s="864"/>
      <c r="CS208" s="864"/>
      <c r="CT208" s="864"/>
      <c r="CU208" s="864"/>
      <c r="CV208" s="864"/>
    </row>
    <row r="209" spans="1:100" s="865" customFormat="1">
      <c r="A209" s="1456"/>
      <c r="B209" s="1475"/>
      <c r="C209" s="1475"/>
      <c r="D209" s="1475"/>
      <c r="E209" s="1475"/>
      <c r="F209" s="1475"/>
      <c r="G209" s="1475"/>
      <c r="H209" s="1470"/>
      <c r="I209" s="1460"/>
      <c r="J209" s="1460"/>
      <c r="K209" s="864"/>
      <c r="L209" s="864"/>
      <c r="M209" s="864"/>
      <c r="N209" s="864"/>
      <c r="O209" s="864"/>
      <c r="P209" s="864"/>
      <c r="Q209" s="864"/>
      <c r="R209" s="864"/>
      <c r="S209" s="864"/>
      <c r="T209" s="864"/>
      <c r="U209" s="864"/>
      <c r="V209" s="864"/>
      <c r="W209" s="864"/>
      <c r="X209" s="864"/>
      <c r="Y209" s="864"/>
      <c r="Z209" s="864"/>
      <c r="AA209" s="864"/>
      <c r="AB209" s="864"/>
      <c r="AC209" s="864"/>
      <c r="AD209" s="864"/>
      <c r="AE209" s="864"/>
      <c r="AF209" s="864"/>
      <c r="AG209" s="864"/>
      <c r="AH209" s="864"/>
      <c r="AI209" s="864"/>
      <c r="AJ209" s="864"/>
      <c r="AK209" s="864"/>
      <c r="AL209" s="864"/>
      <c r="AM209" s="864"/>
      <c r="AN209" s="864"/>
      <c r="AO209" s="864"/>
      <c r="AP209" s="864"/>
      <c r="AQ209" s="864"/>
      <c r="AR209" s="864"/>
      <c r="AS209" s="864"/>
      <c r="AT209" s="864"/>
      <c r="AU209" s="864"/>
      <c r="AV209" s="864"/>
      <c r="AW209" s="864"/>
      <c r="AX209" s="864"/>
      <c r="AY209" s="864"/>
      <c r="AZ209" s="864"/>
      <c r="BA209" s="864"/>
      <c r="BB209" s="864"/>
      <c r="BC209" s="864"/>
      <c r="BD209" s="864"/>
      <c r="BE209" s="864"/>
      <c r="BF209" s="864"/>
      <c r="BG209" s="864"/>
      <c r="BH209" s="864"/>
      <c r="BI209" s="864"/>
      <c r="BJ209" s="864"/>
      <c r="BK209" s="864"/>
      <c r="BL209" s="864"/>
      <c r="BM209" s="864"/>
      <c r="BN209" s="864"/>
      <c r="BO209" s="864"/>
      <c r="BP209" s="864"/>
      <c r="BQ209" s="864"/>
      <c r="BR209" s="864"/>
      <c r="BS209" s="864"/>
      <c r="BT209" s="864"/>
      <c r="BU209" s="864"/>
      <c r="BV209" s="864"/>
      <c r="BW209" s="864"/>
      <c r="BX209" s="864"/>
      <c r="BY209" s="864"/>
      <c r="BZ209" s="864"/>
      <c r="CA209" s="864"/>
      <c r="CB209" s="864"/>
      <c r="CC209" s="864"/>
      <c r="CD209" s="864"/>
      <c r="CE209" s="864"/>
      <c r="CF209" s="864"/>
      <c r="CG209" s="864"/>
      <c r="CH209" s="864"/>
      <c r="CI209" s="864"/>
      <c r="CJ209" s="864"/>
      <c r="CK209" s="864"/>
      <c r="CL209" s="864"/>
      <c r="CM209" s="864"/>
      <c r="CN209" s="864"/>
      <c r="CO209" s="864"/>
      <c r="CP209" s="864"/>
      <c r="CQ209" s="864"/>
      <c r="CR209" s="864"/>
      <c r="CS209" s="864"/>
      <c r="CT209" s="864"/>
      <c r="CU209" s="864"/>
      <c r="CV209" s="864"/>
    </row>
    <row r="210" spans="1:100" s="865" customFormat="1">
      <c r="A210" s="1456"/>
      <c r="B210" s="1475"/>
      <c r="C210" s="1475"/>
      <c r="D210" s="1475"/>
      <c r="E210" s="1475"/>
      <c r="F210" s="1475"/>
      <c r="G210" s="1475"/>
      <c r="H210" s="1470"/>
      <c r="I210" s="1460"/>
      <c r="J210" s="1460"/>
      <c r="K210" s="864"/>
      <c r="L210" s="864"/>
      <c r="M210" s="864"/>
      <c r="N210" s="864"/>
      <c r="O210" s="864"/>
      <c r="P210" s="864"/>
      <c r="Q210" s="864"/>
      <c r="R210" s="864"/>
      <c r="S210" s="864"/>
      <c r="T210" s="864"/>
      <c r="U210" s="864"/>
      <c r="V210" s="864"/>
      <c r="W210" s="864"/>
      <c r="X210" s="864"/>
      <c r="Y210" s="864"/>
      <c r="Z210" s="864"/>
      <c r="AA210" s="864"/>
      <c r="AB210" s="864"/>
      <c r="AC210" s="864"/>
      <c r="AD210" s="864"/>
      <c r="AE210" s="864"/>
      <c r="AF210" s="864"/>
      <c r="AG210" s="864"/>
      <c r="AH210" s="864"/>
      <c r="AI210" s="864"/>
      <c r="AJ210" s="864"/>
      <c r="AK210" s="864"/>
      <c r="AL210" s="864"/>
      <c r="AM210" s="864"/>
      <c r="AN210" s="864"/>
      <c r="AO210" s="864"/>
      <c r="AP210" s="864"/>
      <c r="AQ210" s="864"/>
      <c r="AR210" s="864"/>
      <c r="AS210" s="864"/>
      <c r="AT210" s="864"/>
      <c r="AU210" s="864"/>
      <c r="AV210" s="864"/>
      <c r="AW210" s="864"/>
      <c r="AX210" s="864"/>
      <c r="AY210" s="864"/>
      <c r="AZ210" s="864"/>
      <c r="BA210" s="864"/>
      <c r="BB210" s="864"/>
      <c r="BC210" s="864"/>
      <c r="BD210" s="864"/>
      <c r="BE210" s="864"/>
      <c r="BF210" s="864"/>
      <c r="BG210" s="864"/>
      <c r="BH210" s="864"/>
      <c r="BI210" s="864"/>
      <c r="BJ210" s="864"/>
      <c r="BK210" s="864"/>
      <c r="BL210" s="864"/>
      <c r="BM210" s="864"/>
      <c r="BN210" s="864"/>
      <c r="BO210" s="864"/>
      <c r="BP210" s="864"/>
      <c r="BQ210" s="864"/>
      <c r="BR210" s="864"/>
      <c r="BS210" s="864"/>
      <c r="BT210" s="864"/>
      <c r="BU210" s="864"/>
      <c r="BV210" s="864"/>
      <c r="BW210" s="864"/>
      <c r="BX210" s="864"/>
      <c r="BY210" s="864"/>
      <c r="BZ210" s="864"/>
      <c r="CA210" s="864"/>
      <c r="CB210" s="864"/>
      <c r="CC210" s="864"/>
      <c r="CD210" s="864"/>
      <c r="CE210" s="864"/>
      <c r="CF210" s="864"/>
      <c r="CG210" s="864"/>
      <c r="CH210" s="864"/>
      <c r="CI210" s="864"/>
      <c r="CJ210" s="864"/>
      <c r="CK210" s="864"/>
      <c r="CL210" s="864"/>
      <c r="CM210" s="864"/>
      <c r="CN210" s="864"/>
      <c r="CO210" s="864"/>
      <c r="CP210" s="864"/>
      <c r="CQ210" s="864"/>
      <c r="CR210" s="864"/>
      <c r="CS210" s="864"/>
      <c r="CT210" s="864"/>
      <c r="CU210" s="864"/>
      <c r="CV210" s="864"/>
    </row>
    <row r="211" spans="1:100" s="865" customFormat="1">
      <c r="A211" s="1456"/>
      <c r="B211" s="1475"/>
      <c r="C211" s="1475"/>
      <c r="D211" s="1475"/>
      <c r="E211" s="1475"/>
      <c r="F211" s="1475"/>
      <c r="G211" s="1475"/>
      <c r="H211" s="1470"/>
      <c r="I211" s="1460"/>
      <c r="J211" s="1460"/>
      <c r="K211" s="864"/>
      <c r="L211" s="864"/>
      <c r="M211" s="864"/>
      <c r="N211" s="864"/>
      <c r="O211" s="864"/>
      <c r="P211" s="864"/>
      <c r="Q211" s="864"/>
      <c r="R211" s="864"/>
      <c r="S211" s="864"/>
      <c r="T211" s="864"/>
      <c r="U211" s="864"/>
      <c r="V211" s="864"/>
      <c r="W211" s="864"/>
      <c r="X211" s="864"/>
      <c r="Y211" s="864"/>
      <c r="Z211" s="864"/>
      <c r="AA211" s="864"/>
      <c r="AB211" s="864"/>
      <c r="AC211" s="864"/>
      <c r="AD211" s="864"/>
      <c r="AE211" s="864"/>
      <c r="AF211" s="864"/>
      <c r="AG211" s="864"/>
      <c r="AH211" s="864"/>
      <c r="AI211" s="864"/>
      <c r="AJ211" s="864"/>
      <c r="AK211" s="864"/>
      <c r="AL211" s="864"/>
      <c r="AM211" s="864"/>
      <c r="AN211" s="864"/>
      <c r="AO211" s="864"/>
      <c r="AP211" s="864"/>
      <c r="AQ211" s="864"/>
      <c r="AR211" s="864"/>
      <c r="AS211" s="864"/>
      <c r="AT211" s="864"/>
      <c r="AU211" s="864"/>
      <c r="AV211" s="864"/>
      <c r="AW211" s="864"/>
      <c r="AX211" s="864"/>
      <c r="AY211" s="864"/>
      <c r="AZ211" s="864"/>
      <c r="BA211" s="864"/>
      <c r="BB211" s="864"/>
      <c r="BC211" s="864"/>
      <c r="BD211" s="864"/>
      <c r="BE211" s="864"/>
      <c r="BF211" s="864"/>
      <c r="BG211" s="864"/>
      <c r="BH211" s="864"/>
      <c r="BI211" s="864"/>
      <c r="BJ211" s="864"/>
      <c r="BK211" s="864"/>
      <c r="BL211" s="864"/>
      <c r="BM211" s="864"/>
      <c r="BN211" s="864"/>
      <c r="BO211" s="864"/>
      <c r="BP211" s="864"/>
      <c r="BQ211" s="864"/>
      <c r="BR211" s="864"/>
      <c r="BS211" s="864"/>
      <c r="BT211" s="864"/>
      <c r="BU211" s="864"/>
      <c r="BV211" s="864"/>
      <c r="BW211" s="864"/>
      <c r="BX211" s="864"/>
      <c r="BY211" s="864"/>
      <c r="BZ211" s="864"/>
      <c r="CA211" s="864"/>
      <c r="CB211" s="864"/>
      <c r="CC211" s="864"/>
      <c r="CD211" s="864"/>
      <c r="CE211" s="864"/>
      <c r="CF211" s="864"/>
      <c r="CG211" s="864"/>
      <c r="CH211" s="864"/>
      <c r="CI211" s="864"/>
      <c r="CJ211" s="864"/>
      <c r="CK211" s="864"/>
      <c r="CL211" s="864"/>
      <c r="CM211" s="864"/>
      <c r="CN211" s="864"/>
      <c r="CO211" s="864"/>
      <c r="CP211" s="864"/>
      <c r="CQ211" s="864"/>
      <c r="CR211" s="864"/>
      <c r="CS211" s="864"/>
      <c r="CT211" s="864"/>
      <c r="CU211" s="864"/>
      <c r="CV211" s="864"/>
    </row>
    <row r="212" spans="1:100" s="865" customFormat="1">
      <c r="A212" s="1456"/>
      <c r="B212" s="1475"/>
      <c r="C212" s="1475"/>
      <c r="D212" s="1475"/>
      <c r="E212" s="1475"/>
      <c r="F212" s="1475"/>
      <c r="G212" s="1475"/>
      <c r="H212" s="1470"/>
      <c r="I212" s="1460"/>
      <c r="J212" s="1460"/>
      <c r="K212" s="864"/>
      <c r="L212" s="864"/>
      <c r="M212" s="864"/>
      <c r="N212" s="864"/>
      <c r="O212" s="864"/>
      <c r="P212" s="864"/>
      <c r="Q212" s="864"/>
      <c r="R212" s="864"/>
      <c r="S212" s="864"/>
      <c r="T212" s="864"/>
      <c r="U212" s="864"/>
      <c r="V212" s="864"/>
      <c r="W212" s="864"/>
      <c r="X212" s="864"/>
      <c r="Y212" s="864"/>
      <c r="Z212" s="864"/>
      <c r="AA212" s="864"/>
      <c r="AB212" s="864"/>
      <c r="AC212" s="864"/>
      <c r="AD212" s="864"/>
      <c r="AE212" s="864"/>
      <c r="AF212" s="864"/>
      <c r="AG212" s="864"/>
      <c r="AH212" s="864"/>
      <c r="AI212" s="864"/>
      <c r="AJ212" s="864"/>
      <c r="AK212" s="864"/>
      <c r="AL212" s="864"/>
      <c r="AM212" s="864"/>
      <c r="AN212" s="864"/>
      <c r="AO212" s="864"/>
      <c r="AP212" s="864"/>
      <c r="AQ212" s="864"/>
      <c r="AR212" s="864"/>
      <c r="AS212" s="864"/>
      <c r="AT212" s="864"/>
      <c r="AU212" s="864"/>
      <c r="AV212" s="864"/>
      <c r="AW212" s="864"/>
      <c r="AX212" s="864"/>
      <c r="AY212" s="864"/>
      <c r="AZ212" s="864"/>
      <c r="BA212" s="864"/>
      <c r="BB212" s="864"/>
      <c r="BC212" s="864"/>
      <c r="BD212" s="864"/>
      <c r="BE212" s="864"/>
      <c r="BF212" s="864"/>
      <c r="BG212" s="864"/>
      <c r="BH212" s="864"/>
      <c r="BI212" s="864"/>
      <c r="BJ212" s="864"/>
      <c r="BK212" s="864"/>
      <c r="BL212" s="864"/>
      <c r="BM212" s="864"/>
      <c r="BN212" s="864"/>
      <c r="BO212" s="864"/>
      <c r="BP212" s="864"/>
      <c r="BQ212" s="864"/>
      <c r="BR212" s="864"/>
      <c r="BS212" s="864"/>
      <c r="BT212" s="864"/>
      <c r="BU212" s="864"/>
      <c r="BV212" s="864"/>
      <c r="BW212" s="864"/>
      <c r="BX212" s="864"/>
      <c r="BY212" s="864"/>
      <c r="BZ212" s="864"/>
      <c r="CA212" s="864"/>
      <c r="CB212" s="864"/>
      <c r="CC212" s="864"/>
      <c r="CD212" s="864"/>
      <c r="CE212" s="864"/>
      <c r="CF212" s="864"/>
      <c r="CG212" s="864"/>
      <c r="CH212" s="864"/>
      <c r="CI212" s="864"/>
      <c r="CJ212" s="864"/>
      <c r="CK212" s="864"/>
      <c r="CL212" s="864"/>
      <c r="CM212" s="864"/>
      <c r="CN212" s="864"/>
      <c r="CO212" s="864"/>
      <c r="CP212" s="864"/>
      <c r="CQ212" s="864"/>
      <c r="CR212" s="864"/>
      <c r="CS212" s="864"/>
      <c r="CT212" s="864"/>
      <c r="CU212" s="864"/>
      <c r="CV212" s="864"/>
    </row>
    <row r="213" spans="1:100" s="865" customFormat="1">
      <c r="A213" s="1456"/>
      <c r="B213" s="1475"/>
      <c r="C213" s="1475"/>
      <c r="D213" s="1475"/>
      <c r="E213" s="1475"/>
      <c r="F213" s="1475"/>
      <c r="G213" s="1475"/>
      <c r="H213" s="1470"/>
      <c r="I213" s="1460"/>
      <c r="J213" s="1460"/>
      <c r="K213" s="864"/>
      <c r="L213" s="864"/>
      <c r="M213" s="864"/>
      <c r="N213" s="864"/>
      <c r="O213" s="864"/>
      <c r="P213" s="864"/>
      <c r="Q213" s="864"/>
      <c r="R213" s="864"/>
      <c r="S213" s="864"/>
      <c r="T213" s="864"/>
      <c r="U213" s="864"/>
      <c r="V213" s="864"/>
      <c r="W213" s="864"/>
      <c r="X213" s="864"/>
      <c r="Y213" s="864"/>
      <c r="Z213" s="864"/>
      <c r="AA213" s="864"/>
      <c r="AB213" s="864"/>
      <c r="AC213" s="864"/>
      <c r="AD213" s="864"/>
      <c r="AE213" s="864"/>
      <c r="AF213" s="864"/>
      <c r="AG213" s="864"/>
      <c r="AH213" s="864"/>
      <c r="AI213" s="864"/>
      <c r="AJ213" s="864"/>
      <c r="AK213" s="864"/>
      <c r="AL213" s="864"/>
      <c r="AM213" s="864"/>
      <c r="AN213" s="864"/>
      <c r="AO213" s="864"/>
      <c r="AP213" s="864"/>
      <c r="AQ213" s="864"/>
      <c r="AR213" s="864"/>
      <c r="AS213" s="864"/>
      <c r="AT213" s="864"/>
      <c r="AU213" s="864"/>
      <c r="AV213" s="864"/>
      <c r="AW213" s="864"/>
      <c r="AX213" s="864"/>
      <c r="AY213" s="864"/>
      <c r="AZ213" s="864"/>
      <c r="BA213" s="864"/>
      <c r="BB213" s="864"/>
      <c r="BC213" s="864"/>
      <c r="BD213" s="864"/>
      <c r="BE213" s="864"/>
      <c r="BF213" s="864"/>
      <c r="BG213" s="864"/>
      <c r="BH213" s="864"/>
      <c r="BI213" s="864"/>
      <c r="BJ213" s="864"/>
      <c r="BK213" s="864"/>
      <c r="BL213" s="864"/>
      <c r="BM213" s="864"/>
      <c r="BN213" s="864"/>
      <c r="BO213" s="864"/>
      <c r="BP213" s="864"/>
      <c r="BQ213" s="864"/>
      <c r="BR213" s="864"/>
      <c r="BS213" s="864"/>
      <c r="BT213" s="864"/>
      <c r="BU213" s="864"/>
      <c r="BV213" s="864"/>
      <c r="BW213" s="864"/>
      <c r="BX213" s="864"/>
      <c r="BY213" s="864"/>
      <c r="BZ213" s="864"/>
      <c r="CA213" s="864"/>
      <c r="CB213" s="864"/>
      <c r="CC213" s="864"/>
      <c r="CD213" s="864"/>
      <c r="CE213" s="864"/>
      <c r="CF213" s="864"/>
      <c r="CG213" s="864"/>
      <c r="CH213" s="864"/>
      <c r="CI213" s="864"/>
      <c r="CJ213" s="864"/>
      <c r="CK213" s="864"/>
      <c r="CL213" s="864"/>
      <c r="CM213" s="864"/>
      <c r="CN213" s="864"/>
      <c r="CO213" s="864"/>
      <c r="CP213" s="864"/>
      <c r="CQ213" s="864"/>
      <c r="CR213" s="864"/>
      <c r="CS213" s="864"/>
      <c r="CT213" s="864"/>
      <c r="CU213" s="864"/>
      <c r="CV213" s="864"/>
    </row>
    <row r="214" spans="1:100" s="865" customFormat="1">
      <c r="A214" s="1456"/>
      <c r="B214" s="1475"/>
      <c r="C214" s="1475"/>
      <c r="D214" s="1475"/>
      <c r="E214" s="1475"/>
      <c r="F214" s="1475"/>
      <c r="G214" s="1475"/>
      <c r="H214" s="1470"/>
      <c r="I214" s="1460"/>
      <c r="J214" s="1460"/>
      <c r="K214" s="864"/>
      <c r="L214" s="864"/>
      <c r="M214" s="864"/>
      <c r="N214" s="864"/>
      <c r="O214" s="864"/>
      <c r="P214" s="864"/>
      <c r="Q214" s="864"/>
      <c r="R214" s="864"/>
      <c r="S214" s="864"/>
      <c r="T214" s="864"/>
      <c r="U214" s="864"/>
      <c r="V214" s="864"/>
      <c r="W214" s="864"/>
      <c r="X214" s="864"/>
      <c r="Y214" s="864"/>
      <c r="Z214" s="864"/>
      <c r="AA214" s="864"/>
      <c r="AB214" s="864"/>
      <c r="AC214" s="864"/>
      <c r="AD214" s="864"/>
      <c r="AE214" s="864"/>
      <c r="AF214" s="864"/>
      <c r="AG214" s="864"/>
      <c r="AH214" s="864"/>
      <c r="AI214" s="864"/>
      <c r="AJ214" s="864"/>
      <c r="AK214" s="864"/>
      <c r="AL214" s="864"/>
      <c r="AM214" s="864"/>
      <c r="AN214" s="864"/>
      <c r="AO214" s="864"/>
      <c r="AP214" s="864"/>
      <c r="AQ214" s="864"/>
      <c r="AR214" s="864"/>
      <c r="AS214" s="864"/>
      <c r="AT214" s="864"/>
      <c r="AU214" s="864"/>
      <c r="AV214" s="864"/>
      <c r="AW214" s="864"/>
      <c r="AX214" s="864"/>
      <c r="AY214" s="864"/>
      <c r="AZ214" s="864"/>
      <c r="BA214" s="864"/>
      <c r="BB214" s="864"/>
      <c r="BC214" s="864"/>
      <c r="BD214" s="864"/>
      <c r="BE214" s="864"/>
      <c r="BF214" s="864"/>
      <c r="BG214" s="864"/>
      <c r="BH214" s="864"/>
      <c r="BI214" s="864"/>
      <c r="BJ214" s="864"/>
      <c r="BK214" s="864"/>
      <c r="BL214" s="864"/>
      <c r="BM214" s="864"/>
      <c r="BN214" s="864"/>
      <c r="BO214" s="864"/>
      <c r="BP214" s="864"/>
      <c r="BQ214" s="864"/>
      <c r="BR214" s="864"/>
      <c r="BS214" s="864"/>
      <c r="BT214" s="864"/>
      <c r="BU214" s="864"/>
      <c r="BV214" s="864"/>
      <c r="BW214" s="864"/>
      <c r="BX214" s="864"/>
      <c r="BY214" s="864"/>
      <c r="BZ214" s="864"/>
      <c r="CA214" s="864"/>
      <c r="CB214" s="864"/>
      <c r="CC214" s="864"/>
      <c r="CD214" s="864"/>
      <c r="CE214" s="864"/>
      <c r="CF214" s="864"/>
      <c r="CG214" s="864"/>
      <c r="CH214" s="864"/>
      <c r="CI214" s="864"/>
      <c r="CJ214" s="864"/>
      <c r="CK214" s="864"/>
      <c r="CL214" s="864"/>
      <c r="CM214" s="864"/>
      <c r="CN214" s="864"/>
      <c r="CO214" s="864"/>
      <c r="CP214" s="864"/>
      <c r="CQ214" s="864"/>
      <c r="CR214" s="864"/>
      <c r="CS214" s="864"/>
      <c r="CT214" s="864"/>
      <c r="CU214" s="864"/>
      <c r="CV214" s="864"/>
    </row>
    <row r="215" spans="1:100" s="865" customFormat="1">
      <c r="A215" s="1456"/>
      <c r="B215" s="1475"/>
      <c r="C215" s="1475"/>
      <c r="D215" s="1475"/>
      <c r="E215" s="1475"/>
      <c r="F215" s="1475"/>
      <c r="G215" s="1475"/>
      <c r="H215" s="1470"/>
      <c r="I215" s="1460"/>
      <c r="J215" s="1460"/>
      <c r="K215" s="864"/>
      <c r="L215" s="864"/>
      <c r="M215" s="864"/>
      <c r="N215" s="864"/>
      <c r="O215" s="864"/>
      <c r="P215" s="864"/>
      <c r="Q215" s="864"/>
      <c r="R215" s="864"/>
      <c r="S215" s="864"/>
      <c r="T215" s="864"/>
      <c r="U215" s="864"/>
      <c r="V215" s="864"/>
      <c r="W215" s="864"/>
      <c r="X215" s="864"/>
      <c r="Y215" s="864"/>
      <c r="Z215" s="864"/>
      <c r="AA215" s="864"/>
      <c r="AB215" s="864"/>
      <c r="AC215" s="864"/>
      <c r="AD215" s="864"/>
      <c r="AE215" s="864"/>
      <c r="AF215" s="864"/>
      <c r="AG215" s="864"/>
      <c r="AH215" s="864"/>
      <c r="AI215" s="864"/>
      <c r="AJ215" s="864"/>
      <c r="AK215" s="864"/>
      <c r="AL215" s="864"/>
      <c r="AM215" s="864"/>
      <c r="AN215" s="864"/>
      <c r="AO215" s="864"/>
      <c r="AP215" s="864"/>
      <c r="AQ215" s="864"/>
      <c r="AR215" s="864"/>
      <c r="AS215" s="864"/>
      <c r="AT215" s="864"/>
      <c r="AU215" s="864"/>
      <c r="AV215" s="864"/>
      <c r="AW215" s="864"/>
      <c r="AX215" s="864"/>
      <c r="AY215" s="864"/>
      <c r="AZ215" s="864"/>
      <c r="BA215" s="864"/>
      <c r="BB215" s="864"/>
      <c r="BC215" s="864"/>
      <c r="BD215" s="864"/>
      <c r="BE215" s="864"/>
      <c r="BF215" s="864"/>
      <c r="BG215" s="864"/>
      <c r="BH215" s="864"/>
      <c r="BI215" s="864"/>
      <c r="BJ215" s="864"/>
      <c r="BK215" s="864"/>
      <c r="BL215" s="864"/>
      <c r="BM215" s="864"/>
      <c r="BN215" s="864"/>
      <c r="BO215" s="864"/>
      <c r="BP215" s="864"/>
      <c r="BQ215" s="864"/>
      <c r="BR215" s="864"/>
      <c r="BS215" s="864"/>
      <c r="BT215" s="864"/>
      <c r="BU215" s="864"/>
      <c r="BV215" s="864"/>
      <c r="BW215" s="864"/>
      <c r="BX215" s="864"/>
      <c r="BY215" s="864"/>
      <c r="BZ215" s="864"/>
      <c r="CA215" s="864"/>
      <c r="CB215" s="864"/>
      <c r="CC215" s="864"/>
      <c r="CD215" s="864"/>
      <c r="CE215" s="864"/>
      <c r="CF215" s="864"/>
      <c r="CG215" s="864"/>
      <c r="CH215" s="864"/>
      <c r="CI215" s="864"/>
      <c r="CJ215" s="864"/>
      <c r="CK215" s="864"/>
      <c r="CL215" s="864"/>
      <c r="CM215" s="864"/>
      <c r="CN215" s="864"/>
      <c r="CO215" s="864"/>
      <c r="CP215" s="864"/>
      <c r="CQ215" s="864"/>
      <c r="CR215" s="864"/>
      <c r="CS215" s="864"/>
      <c r="CT215" s="864"/>
      <c r="CU215" s="864"/>
      <c r="CV215" s="864"/>
    </row>
    <row r="216" spans="1:100" s="865" customFormat="1">
      <c r="A216" s="1456"/>
      <c r="B216" s="1475"/>
      <c r="C216" s="1475"/>
      <c r="D216" s="1475"/>
      <c r="E216" s="1475"/>
      <c r="F216" s="1475"/>
      <c r="G216" s="1475"/>
      <c r="H216" s="1470"/>
      <c r="I216" s="1460"/>
      <c r="J216" s="1460"/>
      <c r="K216" s="864"/>
      <c r="L216" s="864"/>
      <c r="M216" s="864"/>
      <c r="N216" s="864"/>
      <c r="O216" s="864"/>
      <c r="P216" s="864"/>
      <c r="Q216" s="864"/>
      <c r="R216" s="864"/>
      <c r="S216" s="864"/>
      <c r="T216" s="864"/>
      <c r="U216" s="864"/>
      <c r="V216" s="864"/>
      <c r="W216" s="864"/>
      <c r="X216" s="864"/>
      <c r="Y216" s="864"/>
      <c r="Z216" s="864"/>
      <c r="AA216" s="864"/>
      <c r="AB216" s="864"/>
      <c r="AC216" s="864"/>
      <c r="AD216" s="864"/>
      <c r="AE216" s="864"/>
      <c r="AF216" s="864"/>
      <c r="AG216" s="864"/>
      <c r="AH216" s="864"/>
      <c r="AI216" s="864"/>
      <c r="AJ216" s="864"/>
      <c r="AK216" s="864"/>
      <c r="AL216" s="864"/>
      <c r="AM216" s="864"/>
      <c r="AN216" s="864"/>
      <c r="AO216" s="864"/>
      <c r="AP216" s="864"/>
      <c r="AQ216" s="864"/>
      <c r="AR216" s="864"/>
      <c r="AS216" s="864"/>
      <c r="AT216" s="864"/>
      <c r="AU216" s="864"/>
      <c r="AV216" s="864"/>
      <c r="AW216" s="864"/>
      <c r="AX216" s="864"/>
      <c r="AY216" s="864"/>
      <c r="AZ216" s="864"/>
      <c r="BA216" s="864"/>
      <c r="BB216" s="864"/>
      <c r="BC216" s="864"/>
      <c r="BD216" s="864"/>
      <c r="BE216" s="864"/>
      <c r="BF216" s="864"/>
      <c r="BG216" s="864"/>
      <c r="BH216" s="864"/>
      <c r="BI216" s="864"/>
      <c r="BJ216" s="864"/>
      <c r="BK216" s="864"/>
      <c r="BL216" s="864"/>
      <c r="BM216" s="864"/>
      <c r="BN216" s="864"/>
      <c r="BO216" s="864"/>
      <c r="BP216" s="864"/>
      <c r="BQ216" s="864"/>
      <c r="BR216" s="864"/>
      <c r="BS216" s="864"/>
      <c r="BT216" s="864"/>
      <c r="BU216" s="864"/>
      <c r="BV216" s="864"/>
      <c r="BW216" s="864"/>
      <c r="BX216" s="864"/>
      <c r="BY216" s="864"/>
      <c r="BZ216" s="864"/>
      <c r="CA216" s="864"/>
      <c r="CB216" s="864"/>
      <c r="CC216" s="864"/>
      <c r="CD216" s="864"/>
      <c r="CE216" s="864"/>
      <c r="CF216" s="864"/>
      <c r="CG216" s="864"/>
      <c r="CH216" s="864"/>
      <c r="CI216" s="864"/>
      <c r="CJ216" s="864"/>
      <c r="CK216" s="864"/>
      <c r="CL216" s="864"/>
      <c r="CM216" s="864"/>
      <c r="CN216" s="864"/>
      <c r="CO216" s="864"/>
      <c r="CP216" s="864"/>
      <c r="CQ216" s="864"/>
      <c r="CR216" s="864"/>
      <c r="CS216" s="864"/>
      <c r="CT216" s="864"/>
      <c r="CU216" s="864"/>
      <c r="CV216" s="864"/>
    </row>
    <row r="217" spans="1:100" s="865" customFormat="1">
      <c r="A217" s="1456"/>
      <c r="B217" s="1475"/>
      <c r="C217" s="1475"/>
      <c r="D217" s="1475"/>
      <c r="E217" s="1475"/>
      <c r="F217" s="1475"/>
      <c r="G217" s="1475"/>
      <c r="H217" s="1470"/>
      <c r="I217" s="1460"/>
      <c r="J217" s="1460"/>
      <c r="K217" s="864"/>
      <c r="L217" s="864"/>
      <c r="M217" s="864"/>
      <c r="N217" s="864"/>
      <c r="O217" s="864"/>
      <c r="P217" s="864"/>
      <c r="Q217" s="864"/>
      <c r="R217" s="864"/>
      <c r="S217" s="864"/>
      <c r="T217" s="864"/>
      <c r="U217" s="864"/>
      <c r="V217" s="864"/>
      <c r="W217" s="864"/>
      <c r="X217" s="864"/>
      <c r="Y217" s="864"/>
      <c r="Z217" s="864"/>
      <c r="AA217" s="864"/>
      <c r="AB217" s="864"/>
      <c r="AC217" s="864"/>
      <c r="AD217" s="864"/>
      <c r="AE217" s="864"/>
      <c r="AF217" s="864"/>
      <c r="AG217" s="864"/>
      <c r="AH217" s="864"/>
      <c r="AI217" s="864"/>
      <c r="AJ217" s="864"/>
      <c r="AK217" s="864"/>
      <c r="AL217" s="864"/>
      <c r="AM217" s="864"/>
      <c r="AN217" s="864"/>
      <c r="AO217" s="864"/>
      <c r="AP217" s="864"/>
      <c r="AQ217" s="864"/>
      <c r="AR217" s="864"/>
      <c r="AS217" s="864"/>
      <c r="AT217" s="864"/>
      <c r="AU217" s="864"/>
      <c r="AV217" s="864"/>
      <c r="AW217" s="864"/>
      <c r="AX217" s="864"/>
      <c r="AY217" s="864"/>
      <c r="AZ217" s="864"/>
      <c r="BA217" s="864"/>
      <c r="BB217" s="864"/>
      <c r="BC217" s="864"/>
      <c r="BD217" s="864"/>
      <c r="BE217" s="864"/>
      <c r="BF217" s="864"/>
      <c r="BG217" s="864"/>
      <c r="BH217" s="864"/>
      <c r="BI217" s="864"/>
      <c r="BJ217" s="864"/>
      <c r="BK217" s="864"/>
      <c r="BL217" s="864"/>
      <c r="BM217" s="864"/>
      <c r="BN217" s="864"/>
      <c r="BO217" s="864"/>
      <c r="BP217" s="864"/>
      <c r="BQ217" s="864"/>
      <c r="BR217" s="864"/>
      <c r="BS217" s="864"/>
      <c r="BT217" s="864"/>
      <c r="BU217" s="864"/>
      <c r="BV217" s="864"/>
      <c r="BW217" s="864"/>
      <c r="BX217" s="864"/>
      <c r="BY217" s="864"/>
      <c r="BZ217" s="864"/>
      <c r="CA217" s="864"/>
      <c r="CB217" s="864"/>
      <c r="CC217" s="864"/>
      <c r="CD217" s="864"/>
      <c r="CE217" s="864"/>
      <c r="CF217" s="864"/>
      <c r="CG217" s="864"/>
      <c r="CH217" s="864"/>
      <c r="CI217" s="864"/>
      <c r="CJ217" s="864"/>
      <c r="CK217" s="864"/>
      <c r="CL217" s="864"/>
      <c r="CM217" s="864"/>
      <c r="CN217" s="864"/>
      <c r="CO217" s="864"/>
      <c r="CP217" s="864"/>
      <c r="CQ217" s="864"/>
      <c r="CR217" s="864"/>
      <c r="CS217" s="864"/>
      <c r="CT217" s="864"/>
      <c r="CU217" s="864"/>
      <c r="CV217" s="864"/>
    </row>
    <row r="218" spans="1:100" s="865" customFormat="1">
      <c r="A218" s="1456"/>
      <c r="B218" s="1475"/>
      <c r="C218" s="1475"/>
      <c r="D218" s="1475"/>
      <c r="E218" s="1475"/>
      <c r="F218" s="1475"/>
      <c r="G218" s="1475"/>
      <c r="H218" s="1470"/>
      <c r="I218" s="1460"/>
      <c r="J218" s="1460"/>
      <c r="K218" s="864"/>
      <c r="L218" s="864"/>
      <c r="M218" s="864"/>
      <c r="N218" s="864"/>
      <c r="O218" s="864"/>
      <c r="P218" s="864"/>
      <c r="Q218" s="864"/>
      <c r="R218" s="864"/>
      <c r="S218" s="864"/>
      <c r="T218" s="864"/>
      <c r="U218" s="864"/>
      <c r="V218" s="864"/>
      <c r="W218" s="864"/>
      <c r="X218" s="864"/>
      <c r="Y218" s="864"/>
      <c r="Z218" s="864"/>
      <c r="AA218" s="864"/>
      <c r="AB218" s="864"/>
      <c r="AC218" s="864"/>
      <c r="AD218" s="864"/>
      <c r="AE218" s="864"/>
      <c r="AF218" s="864"/>
      <c r="AG218" s="864"/>
      <c r="AH218" s="864"/>
      <c r="AI218" s="864"/>
      <c r="AJ218" s="864"/>
      <c r="AK218" s="864"/>
      <c r="AL218" s="864"/>
      <c r="AM218" s="864"/>
      <c r="AN218" s="864"/>
      <c r="AO218" s="864"/>
      <c r="AP218" s="864"/>
      <c r="AQ218" s="864"/>
      <c r="AR218" s="864"/>
      <c r="AS218" s="864"/>
      <c r="AT218" s="864"/>
      <c r="AU218" s="864"/>
      <c r="AV218" s="864"/>
      <c r="AW218" s="864"/>
      <c r="AX218" s="864"/>
      <c r="AY218" s="864"/>
      <c r="AZ218" s="864"/>
      <c r="BA218" s="864"/>
      <c r="BB218" s="864"/>
      <c r="BC218" s="864"/>
      <c r="BD218" s="864"/>
      <c r="BE218" s="864"/>
      <c r="BF218" s="864"/>
      <c r="BG218" s="864"/>
      <c r="BH218" s="864"/>
      <c r="BI218" s="864"/>
      <c r="BJ218" s="864"/>
      <c r="BK218" s="864"/>
      <c r="BL218" s="864"/>
      <c r="BM218" s="864"/>
      <c r="BN218" s="864"/>
      <c r="BO218" s="864"/>
      <c r="BP218" s="864"/>
      <c r="BQ218" s="864"/>
      <c r="BR218" s="864"/>
      <c r="BS218" s="864"/>
      <c r="BT218" s="864"/>
      <c r="BU218" s="864"/>
      <c r="BV218" s="864"/>
      <c r="BW218" s="864"/>
      <c r="BX218" s="864"/>
      <c r="BY218" s="864"/>
      <c r="BZ218" s="864"/>
      <c r="CA218" s="864"/>
      <c r="CB218" s="864"/>
      <c r="CC218" s="864"/>
      <c r="CD218" s="864"/>
      <c r="CE218" s="864"/>
      <c r="CF218" s="864"/>
      <c r="CG218" s="864"/>
      <c r="CH218" s="864"/>
      <c r="CI218" s="864"/>
      <c r="CJ218" s="864"/>
      <c r="CK218" s="864"/>
      <c r="CL218" s="864"/>
      <c r="CM218" s="864"/>
      <c r="CN218" s="864"/>
      <c r="CO218" s="864"/>
      <c r="CP218" s="864"/>
      <c r="CQ218" s="864"/>
      <c r="CR218" s="864"/>
      <c r="CS218" s="864"/>
      <c r="CT218" s="864"/>
      <c r="CU218" s="864"/>
      <c r="CV218" s="864"/>
    </row>
    <row r="219" spans="1:100" s="865" customFormat="1">
      <c r="A219" s="1456"/>
      <c r="B219" s="1475"/>
      <c r="C219" s="1475"/>
      <c r="D219" s="1475"/>
      <c r="E219" s="1475"/>
      <c r="F219" s="1475"/>
      <c r="G219" s="1475"/>
      <c r="H219" s="1470"/>
      <c r="I219" s="1460"/>
      <c r="J219" s="1460"/>
      <c r="K219" s="864"/>
      <c r="L219" s="864"/>
      <c r="M219" s="864"/>
      <c r="N219" s="864"/>
      <c r="O219" s="864"/>
      <c r="P219" s="864"/>
      <c r="Q219" s="864"/>
      <c r="R219" s="864"/>
      <c r="S219" s="864"/>
      <c r="T219" s="864"/>
      <c r="U219" s="864"/>
      <c r="V219" s="864"/>
      <c r="W219" s="864"/>
      <c r="X219" s="864"/>
      <c r="Y219" s="864"/>
      <c r="Z219" s="864"/>
      <c r="AA219" s="864"/>
      <c r="AB219" s="864"/>
      <c r="AC219" s="864"/>
      <c r="AD219" s="864"/>
      <c r="AE219" s="864"/>
      <c r="AF219" s="864"/>
      <c r="AG219" s="864"/>
      <c r="AH219" s="864"/>
      <c r="AI219" s="864"/>
      <c r="AJ219" s="864"/>
      <c r="AK219" s="864"/>
      <c r="AL219" s="864"/>
      <c r="AM219" s="864"/>
      <c r="AN219" s="864"/>
      <c r="AO219" s="864"/>
      <c r="AP219" s="864"/>
      <c r="AQ219" s="864"/>
      <c r="AR219" s="864"/>
      <c r="AS219" s="864"/>
      <c r="AT219" s="864"/>
      <c r="AU219" s="864"/>
      <c r="AV219" s="864"/>
      <c r="AW219" s="864"/>
      <c r="AX219" s="864"/>
      <c r="AY219" s="864"/>
      <c r="AZ219" s="864"/>
      <c r="BA219" s="864"/>
      <c r="BB219" s="864"/>
      <c r="BC219" s="864"/>
      <c r="BD219" s="864"/>
      <c r="BE219" s="864"/>
      <c r="BF219" s="864"/>
      <c r="BG219" s="864"/>
      <c r="BH219" s="864"/>
      <c r="BI219" s="864"/>
      <c r="BJ219" s="864"/>
      <c r="BK219" s="864"/>
      <c r="BL219" s="864"/>
      <c r="BM219" s="864"/>
      <c r="BN219" s="864"/>
      <c r="BO219" s="864"/>
      <c r="BP219" s="864"/>
      <c r="BQ219" s="864"/>
      <c r="BR219" s="864"/>
      <c r="BS219" s="864"/>
      <c r="BT219" s="864"/>
      <c r="BU219" s="864"/>
      <c r="BV219" s="864"/>
      <c r="BW219" s="864"/>
      <c r="BX219" s="864"/>
      <c r="BY219" s="864"/>
      <c r="BZ219" s="864"/>
      <c r="CA219" s="864"/>
      <c r="CB219" s="864"/>
      <c r="CC219" s="864"/>
      <c r="CD219" s="864"/>
      <c r="CE219" s="864"/>
      <c r="CF219" s="864"/>
      <c r="CG219" s="864"/>
      <c r="CH219" s="864"/>
      <c r="CI219" s="864"/>
      <c r="CJ219" s="864"/>
      <c r="CK219" s="864"/>
      <c r="CL219" s="864"/>
      <c r="CM219" s="864"/>
      <c r="CN219" s="864"/>
      <c r="CO219" s="864"/>
      <c r="CP219" s="864"/>
      <c r="CQ219" s="864"/>
      <c r="CR219" s="864"/>
      <c r="CS219" s="864"/>
      <c r="CT219" s="864"/>
      <c r="CU219" s="864"/>
      <c r="CV219" s="864"/>
    </row>
    <row r="220" spans="1:100" s="865" customFormat="1">
      <c r="A220" s="1456"/>
      <c r="B220" s="1475"/>
      <c r="C220" s="1475"/>
      <c r="D220" s="1475"/>
      <c r="E220" s="1475"/>
      <c r="F220" s="1475"/>
      <c r="G220" s="1475"/>
      <c r="H220" s="1470"/>
      <c r="I220" s="1460"/>
      <c r="J220" s="1460"/>
      <c r="K220" s="864"/>
      <c r="L220" s="864"/>
      <c r="M220" s="864"/>
      <c r="N220" s="864"/>
      <c r="O220" s="864"/>
      <c r="P220" s="864"/>
      <c r="Q220" s="864"/>
      <c r="R220" s="864"/>
      <c r="S220" s="864"/>
      <c r="T220" s="864"/>
      <c r="U220" s="864"/>
      <c r="V220" s="864"/>
      <c r="W220" s="864"/>
      <c r="X220" s="864"/>
      <c r="Y220" s="864"/>
      <c r="Z220" s="864"/>
      <c r="AA220" s="864"/>
      <c r="AB220" s="864"/>
      <c r="AC220" s="864"/>
      <c r="AD220" s="864"/>
      <c r="AE220" s="864"/>
      <c r="AF220" s="864"/>
      <c r="AG220" s="864"/>
      <c r="AH220" s="864"/>
      <c r="AI220" s="864"/>
      <c r="AJ220" s="864"/>
      <c r="AK220" s="864"/>
      <c r="AL220" s="864"/>
      <c r="AM220" s="864"/>
      <c r="AN220" s="864"/>
      <c r="AO220" s="864"/>
      <c r="AP220" s="864"/>
      <c r="AQ220" s="864"/>
      <c r="AR220" s="864"/>
      <c r="AS220" s="864"/>
      <c r="AT220" s="864"/>
      <c r="AU220" s="864"/>
      <c r="AV220" s="864"/>
      <c r="AW220" s="864"/>
      <c r="AX220" s="864"/>
      <c r="AY220" s="864"/>
      <c r="AZ220" s="864"/>
      <c r="BA220" s="864"/>
      <c r="BB220" s="864"/>
      <c r="BC220" s="864"/>
      <c r="BD220" s="864"/>
      <c r="BE220" s="864"/>
      <c r="BF220" s="864"/>
      <c r="BG220" s="864"/>
      <c r="BH220" s="864"/>
      <c r="BI220" s="864"/>
      <c r="BJ220" s="864"/>
      <c r="BK220" s="864"/>
      <c r="BL220" s="864"/>
      <c r="BM220" s="864"/>
      <c r="BN220" s="864"/>
      <c r="BO220" s="864"/>
      <c r="BP220" s="864"/>
      <c r="BQ220" s="864"/>
      <c r="BR220" s="864"/>
      <c r="BS220" s="864"/>
      <c r="BT220" s="864"/>
      <c r="BU220" s="864"/>
      <c r="BV220" s="864"/>
      <c r="BW220" s="864"/>
      <c r="BX220" s="864"/>
      <c r="BY220" s="864"/>
      <c r="BZ220" s="864"/>
      <c r="CA220" s="864"/>
      <c r="CB220" s="864"/>
      <c r="CC220" s="864"/>
      <c r="CD220" s="864"/>
      <c r="CE220" s="864"/>
      <c r="CF220" s="864"/>
      <c r="CG220" s="864"/>
      <c r="CH220" s="864"/>
      <c r="CI220" s="864"/>
      <c r="CJ220" s="864"/>
      <c r="CK220" s="864"/>
      <c r="CL220" s="864"/>
      <c r="CM220" s="864"/>
      <c r="CN220" s="864"/>
      <c r="CO220" s="864"/>
      <c r="CP220" s="864"/>
      <c r="CQ220" s="864"/>
      <c r="CR220" s="864"/>
      <c r="CS220" s="864"/>
      <c r="CT220" s="864"/>
      <c r="CU220" s="864"/>
      <c r="CV220" s="864"/>
    </row>
    <row r="221" spans="1:100" s="865" customFormat="1">
      <c r="A221" s="1456"/>
      <c r="B221" s="1475"/>
      <c r="C221" s="1475"/>
      <c r="D221" s="1475"/>
      <c r="E221" s="1475"/>
      <c r="F221" s="1475"/>
      <c r="G221" s="1475"/>
      <c r="H221" s="1470"/>
      <c r="I221" s="1460"/>
      <c r="J221" s="1460"/>
      <c r="K221" s="864"/>
      <c r="L221" s="864"/>
      <c r="M221" s="864"/>
      <c r="N221" s="864"/>
      <c r="O221" s="864"/>
      <c r="P221" s="864"/>
      <c r="Q221" s="864"/>
      <c r="R221" s="864"/>
      <c r="S221" s="864"/>
      <c r="T221" s="864"/>
      <c r="U221" s="864"/>
      <c r="V221" s="864"/>
      <c r="W221" s="864"/>
      <c r="X221" s="864"/>
      <c r="Y221" s="864"/>
      <c r="Z221" s="864"/>
      <c r="AA221" s="864"/>
      <c r="AB221" s="864"/>
      <c r="AC221" s="864"/>
      <c r="AD221" s="864"/>
      <c r="AE221" s="864"/>
      <c r="AF221" s="864"/>
      <c r="AG221" s="864"/>
      <c r="AH221" s="864"/>
      <c r="AI221" s="864"/>
      <c r="AJ221" s="864"/>
      <c r="AK221" s="864"/>
      <c r="AL221" s="864"/>
      <c r="AM221" s="864"/>
      <c r="AN221" s="864"/>
      <c r="AO221" s="864"/>
      <c r="AP221" s="864"/>
      <c r="AQ221" s="864"/>
      <c r="AR221" s="864"/>
      <c r="AS221" s="864"/>
      <c r="AT221" s="864"/>
      <c r="AU221" s="864"/>
      <c r="AV221" s="864"/>
      <c r="AW221" s="864"/>
      <c r="AX221" s="864"/>
      <c r="AY221" s="864"/>
      <c r="AZ221" s="864"/>
      <c r="BA221" s="864"/>
      <c r="BB221" s="864"/>
      <c r="BC221" s="864"/>
      <c r="BD221" s="864"/>
      <c r="BE221" s="864"/>
      <c r="BF221" s="864"/>
      <c r="BG221" s="864"/>
      <c r="BH221" s="864"/>
      <c r="BI221" s="864"/>
      <c r="BJ221" s="864"/>
      <c r="BK221" s="864"/>
      <c r="BL221" s="864"/>
      <c r="BM221" s="864"/>
      <c r="BN221" s="864"/>
      <c r="BO221" s="864"/>
      <c r="BP221" s="864"/>
      <c r="BQ221" s="864"/>
      <c r="BR221" s="864"/>
      <c r="BS221" s="864"/>
      <c r="BT221" s="864"/>
      <c r="BU221" s="864"/>
      <c r="BV221" s="864"/>
      <c r="BW221" s="864"/>
      <c r="BX221" s="864"/>
      <c r="BY221" s="864"/>
      <c r="BZ221" s="864"/>
      <c r="CA221" s="864"/>
      <c r="CB221" s="864"/>
      <c r="CC221" s="864"/>
      <c r="CD221" s="864"/>
      <c r="CE221" s="864"/>
      <c r="CF221" s="864"/>
      <c r="CG221" s="864"/>
      <c r="CH221" s="864"/>
      <c r="CI221" s="864"/>
      <c r="CJ221" s="864"/>
      <c r="CK221" s="864"/>
      <c r="CL221" s="864"/>
      <c r="CM221" s="864"/>
      <c r="CN221" s="864"/>
      <c r="CO221" s="864"/>
      <c r="CP221" s="864"/>
      <c r="CQ221" s="864"/>
      <c r="CR221" s="864"/>
      <c r="CS221" s="864"/>
      <c r="CT221" s="864"/>
      <c r="CU221" s="864"/>
      <c r="CV221" s="864"/>
    </row>
    <row r="222" spans="1:100" s="865" customFormat="1">
      <c r="A222" s="1456"/>
      <c r="B222" s="1475"/>
      <c r="C222" s="1475"/>
      <c r="D222" s="1475"/>
      <c r="E222" s="1475"/>
      <c r="F222" s="1475"/>
      <c r="G222" s="1475"/>
      <c r="H222" s="1470"/>
      <c r="I222" s="1460"/>
      <c r="J222" s="1460"/>
      <c r="K222" s="864"/>
      <c r="L222" s="864"/>
      <c r="M222" s="864"/>
      <c r="N222" s="864"/>
      <c r="O222" s="864"/>
      <c r="P222" s="864"/>
      <c r="Q222" s="864"/>
      <c r="R222" s="864"/>
      <c r="S222" s="864"/>
      <c r="T222" s="864"/>
      <c r="U222" s="864"/>
      <c r="V222" s="864"/>
      <c r="W222" s="864"/>
      <c r="X222" s="864"/>
      <c r="Y222" s="864"/>
      <c r="Z222" s="864"/>
      <c r="AA222" s="864"/>
      <c r="AB222" s="864"/>
      <c r="AC222" s="864"/>
      <c r="AD222" s="864"/>
      <c r="AE222" s="864"/>
      <c r="AF222" s="864"/>
      <c r="AG222" s="864"/>
      <c r="AH222" s="864"/>
      <c r="AI222" s="864"/>
      <c r="AJ222" s="864"/>
      <c r="AK222" s="864"/>
      <c r="AL222" s="864"/>
      <c r="AM222" s="864"/>
      <c r="AN222" s="864"/>
      <c r="AO222" s="864"/>
      <c r="AP222" s="864"/>
      <c r="AQ222" s="864"/>
      <c r="AR222" s="864"/>
      <c r="AS222" s="864"/>
      <c r="AT222" s="864"/>
      <c r="AU222" s="864"/>
      <c r="AV222" s="864"/>
      <c r="AW222" s="864"/>
      <c r="AX222" s="864"/>
      <c r="AY222" s="864"/>
      <c r="AZ222" s="864"/>
      <c r="BA222" s="864"/>
      <c r="BB222" s="864"/>
      <c r="BC222" s="864"/>
      <c r="BD222" s="864"/>
      <c r="BE222" s="864"/>
      <c r="BF222" s="864"/>
      <c r="BG222" s="864"/>
      <c r="BH222" s="864"/>
      <c r="BI222" s="864"/>
      <c r="BJ222" s="864"/>
      <c r="BK222" s="864"/>
      <c r="BL222" s="864"/>
      <c r="BM222" s="864"/>
      <c r="BN222" s="864"/>
      <c r="BO222" s="864"/>
      <c r="BP222" s="864"/>
      <c r="BQ222" s="864"/>
      <c r="BR222" s="864"/>
      <c r="BS222" s="864"/>
      <c r="BT222" s="864"/>
      <c r="BU222" s="864"/>
      <c r="BV222" s="864"/>
      <c r="BW222" s="864"/>
      <c r="BX222" s="864"/>
      <c r="BY222" s="864"/>
      <c r="BZ222" s="864"/>
      <c r="CA222" s="864"/>
      <c r="CB222" s="864"/>
      <c r="CC222" s="864"/>
      <c r="CD222" s="864"/>
      <c r="CE222" s="864"/>
      <c r="CF222" s="864"/>
      <c r="CG222" s="864"/>
      <c r="CH222" s="864"/>
      <c r="CI222" s="864"/>
      <c r="CJ222" s="864"/>
      <c r="CK222" s="864"/>
      <c r="CL222" s="864"/>
      <c r="CM222" s="864"/>
      <c r="CN222" s="864"/>
      <c r="CO222" s="864"/>
      <c r="CP222" s="864"/>
      <c r="CQ222" s="864"/>
      <c r="CR222" s="864"/>
      <c r="CS222" s="864"/>
      <c r="CT222" s="864"/>
      <c r="CU222" s="864"/>
      <c r="CV222" s="864"/>
    </row>
    <row r="223" spans="1:100" s="865" customFormat="1">
      <c r="A223" s="1456"/>
      <c r="B223" s="1475"/>
      <c r="C223" s="1475"/>
      <c r="D223" s="1475"/>
      <c r="E223" s="1475"/>
      <c r="F223" s="1475"/>
      <c r="G223" s="1475"/>
      <c r="H223" s="1470"/>
      <c r="I223" s="1460"/>
      <c r="J223" s="1460"/>
      <c r="K223" s="864"/>
      <c r="L223" s="864"/>
      <c r="M223" s="864"/>
      <c r="N223" s="864"/>
      <c r="O223" s="864"/>
      <c r="P223" s="864"/>
      <c r="Q223" s="864"/>
      <c r="R223" s="864"/>
      <c r="S223" s="864"/>
      <c r="T223" s="864"/>
      <c r="U223" s="864"/>
      <c r="V223" s="864"/>
      <c r="W223" s="864"/>
      <c r="X223" s="864"/>
      <c r="Y223" s="864"/>
      <c r="Z223" s="864"/>
      <c r="AA223" s="864"/>
      <c r="AB223" s="864"/>
      <c r="AC223" s="864"/>
      <c r="AD223" s="864"/>
      <c r="AE223" s="864"/>
      <c r="AF223" s="864"/>
      <c r="AG223" s="864"/>
      <c r="AH223" s="864"/>
      <c r="AI223" s="864"/>
      <c r="AJ223" s="864"/>
      <c r="AK223" s="864"/>
      <c r="AL223" s="864"/>
      <c r="AM223" s="864"/>
      <c r="AN223" s="864"/>
      <c r="AO223" s="864"/>
      <c r="AP223" s="864"/>
      <c r="AQ223" s="864"/>
      <c r="AR223" s="864"/>
      <c r="AS223" s="864"/>
      <c r="AT223" s="864"/>
      <c r="AU223" s="864"/>
      <c r="AV223" s="864"/>
      <c r="AW223" s="864"/>
      <c r="AX223" s="864"/>
      <c r="AY223" s="864"/>
      <c r="AZ223" s="864"/>
      <c r="BA223" s="864"/>
      <c r="BB223" s="864"/>
      <c r="BC223" s="864"/>
      <c r="BD223" s="864"/>
      <c r="BE223" s="864"/>
      <c r="BF223" s="864"/>
      <c r="BG223" s="864"/>
      <c r="BH223" s="864"/>
      <c r="BI223" s="864"/>
      <c r="BJ223" s="864"/>
      <c r="BK223" s="864"/>
      <c r="BL223" s="864"/>
      <c r="BM223" s="864"/>
      <c r="BN223" s="864"/>
      <c r="BO223" s="864"/>
      <c r="BP223" s="864"/>
      <c r="BQ223" s="864"/>
      <c r="BR223" s="864"/>
      <c r="BS223" s="864"/>
      <c r="BT223" s="864"/>
      <c r="BU223" s="864"/>
      <c r="BV223" s="864"/>
      <c r="BW223" s="864"/>
      <c r="BX223" s="864"/>
      <c r="BY223" s="864"/>
      <c r="BZ223" s="864"/>
      <c r="CA223" s="864"/>
      <c r="CB223" s="864"/>
      <c r="CC223" s="864"/>
      <c r="CD223" s="864"/>
      <c r="CE223" s="864"/>
      <c r="CF223" s="864"/>
      <c r="CG223" s="864"/>
      <c r="CH223" s="864"/>
      <c r="CI223" s="864"/>
      <c r="CJ223" s="864"/>
      <c r="CK223" s="864"/>
      <c r="CL223" s="864"/>
      <c r="CM223" s="864"/>
      <c r="CN223" s="864"/>
      <c r="CO223" s="864"/>
      <c r="CP223" s="864"/>
      <c r="CQ223" s="864"/>
      <c r="CR223" s="864"/>
      <c r="CS223" s="864"/>
      <c r="CT223" s="864"/>
      <c r="CU223" s="864"/>
      <c r="CV223" s="864"/>
    </row>
    <row r="224" spans="1:100" s="865" customFormat="1">
      <c r="A224" s="1456"/>
      <c r="B224" s="1475"/>
      <c r="C224" s="1475"/>
      <c r="D224" s="1475"/>
      <c r="E224" s="1475"/>
      <c r="F224" s="1475"/>
      <c r="G224" s="1475"/>
      <c r="H224" s="1470"/>
      <c r="I224" s="1460"/>
      <c r="J224" s="1460"/>
      <c r="K224" s="864"/>
      <c r="L224" s="864"/>
      <c r="M224" s="864"/>
      <c r="N224" s="864"/>
      <c r="O224" s="864"/>
      <c r="P224" s="864"/>
      <c r="Q224" s="864"/>
      <c r="R224" s="864"/>
      <c r="S224" s="864"/>
      <c r="T224" s="864"/>
      <c r="U224" s="864"/>
      <c r="V224" s="864"/>
      <c r="W224" s="864"/>
      <c r="X224" s="864"/>
      <c r="Y224" s="864"/>
      <c r="Z224" s="864"/>
      <c r="AA224" s="864"/>
      <c r="AB224" s="864"/>
      <c r="AC224" s="864"/>
      <c r="AD224" s="864"/>
      <c r="AE224" s="864"/>
      <c r="AF224" s="864"/>
      <c r="AG224" s="864"/>
      <c r="AH224" s="864"/>
      <c r="AI224" s="864"/>
      <c r="AJ224" s="864"/>
      <c r="AK224" s="864"/>
      <c r="AL224" s="864"/>
      <c r="AM224" s="864"/>
      <c r="AN224" s="864"/>
      <c r="AO224" s="864"/>
      <c r="AP224" s="864"/>
      <c r="AQ224" s="864"/>
      <c r="AR224" s="864"/>
      <c r="AS224" s="864"/>
      <c r="AT224" s="864"/>
      <c r="AU224" s="864"/>
      <c r="AV224" s="864"/>
      <c r="AW224" s="864"/>
      <c r="AX224" s="864"/>
      <c r="AY224" s="864"/>
      <c r="AZ224" s="864"/>
      <c r="BA224" s="864"/>
      <c r="BB224" s="864"/>
      <c r="BC224" s="864"/>
      <c r="BD224" s="864"/>
      <c r="BE224" s="864"/>
      <c r="BF224" s="864"/>
      <c r="BG224" s="864"/>
      <c r="BH224" s="864"/>
      <c r="BI224" s="864"/>
      <c r="BJ224" s="864"/>
      <c r="BK224" s="864"/>
      <c r="BL224" s="864"/>
      <c r="BM224" s="864"/>
      <c r="BN224" s="864"/>
      <c r="BO224" s="864"/>
      <c r="BP224" s="864"/>
      <c r="BQ224" s="864"/>
      <c r="BR224" s="864"/>
      <c r="BS224" s="864"/>
      <c r="BT224" s="864"/>
      <c r="BU224" s="864"/>
      <c r="BV224" s="864"/>
      <c r="BW224" s="864"/>
      <c r="BX224" s="864"/>
      <c r="BY224" s="864"/>
      <c r="BZ224" s="864"/>
      <c r="CA224" s="864"/>
      <c r="CB224" s="864"/>
      <c r="CC224" s="864"/>
      <c r="CD224" s="864"/>
      <c r="CE224" s="864"/>
      <c r="CF224" s="864"/>
      <c r="CG224" s="864"/>
      <c r="CH224" s="864"/>
      <c r="CI224" s="864"/>
      <c r="CJ224" s="864"/>
      <c r="CK224" s="864"/>
      <c r="CL224" s="864"/>
      <c r="CM224" s="864"/>
      <c r="CN224" s="864"/>
      <c r="CO224" s="864"/>
      <c r="CP224" s="864"/>
      <c r="CQ224" s="864"/>
      <c r="CR224" s="864"/>
      <c r="CS224" s="864"/>
      <c r="CT224" s="864"/>
      <c r="CU224" s="864"/>
      <c r="CV224" s="864"/>
    </row>
    <row r="225" spans="1:100" s="865" customFormat="1">
      <c r="A225" s="1456"/>
      <c r="B225" s="1475"/>
      <c r="C225" s="1475"/>
      <c r="D225" s="1475"/>
      <c r="E225" s="1475"/>
      <c r="F225" s="1475"/>
      <c r="G225" s="1475"/>
      <c r="H225" s="1470"/>
      <c r="I225" s="1460"/>
      <c r="J225" s="1460"/>
      <c r="K225" s="864"/>
      <c r="L225" s="864"/>
      <c r="M225" s="864"/>
      <c r="N225" s="864"/>
      <c r="O225" s="864"/>
      <c r="P225" s="864"/>
      <c r="Q225" s="864"/>
      <c r="R225" s="864"/>
      <c r="S225" s="864"/>
      <c r="T225" s="864"/>
      <c r="U225" s="864"/>
      <c r="V225" s="864"/>
      <c r="W225" s="864"/>
      <c r="X225" s="864"/>
      <c r="Y225" s="864"/>
      <c r="Z225" s="864"/>
      <c r="AA225" s="864"/>
      <c r="AB225" s="864"/>
      <c r="AC225" s="864"/>
      <c r="AD225" s="864"/>
      <c r="AE225" s="864"/>
      <c r="AF225" s="864"/>
      <c r="AG225" s="864"/>
      <c r="AH225" s="864"/>
      <c r="AI225" s="864"/>
      <c r="AJ225" s="864"/>
      <c r="AK225" s="864"/>
      <c r="AL225" s="864"/>
      <c r="AM225" s="864"/>
      <c r="AN225" s="864"/>
      <c r="AO225" s="864"/>
      <c r="AP225" s="864"/>
      <c r="AQ225" s="864"/>
      <c r="AR225" s="864"/>
      <c r="AS225" s="864"/>
      <c r="AT225" s="864"/>
      <c r="AU225" s="864"/>
      <c r="AV225" s="864"/>
      <c r="AW225" s="864"/>
      <c r="AX225" s="864"/>
      <c r="AY225" s="864"/>
      <c r="AZ225" s="864"/>
      <c r="BA225" s="864"/>
      <c r="BB225" s="864"/>
      <c r="BC225" s="864"/>
      <c r="BD225" s="864"/>
      <c r="BE225" s="864"/>
      <c r="BF225" s="864"/>
      <c r="BG225" s="864"/>
      <c r="BH225" s="864"/>
      <c r="BI225" s="864"/>
      <c r="BJ225" s="864"/>
      <c r="BK225" s="864"/>
      <c r="BL225" s="864"/>
      <c r="BM225" s="864"/>
      <c r="BN225" s="864"/>
      <c r="BO225" s="864"/>
      <c r="BP225" s="864"/>
      <c r="BQ225" s="864"/>
      <c r="BR225" s="864"/>
      <c r="BS225" s="864"/>
      <c r="BT225" s="864"/>
      <c r="BU225" s="864"/>
      <c r="BV225" s="864"/>
      <c r="BW225" s="864"/>
      <c r="BX225" s="864"/>
      <c r="BY225" s="864"/>
      <c r="BZ225" s="864"/>
      <c r="CA225" s="864"/>
      <c r="CB225" s="864"/>
      <c r="CC225" s="864"/>
      <c r="CD225" s="864"/>
      <c r="CE225" s="864"/>
      <c r="CF225" s="864"/>
      <c r="CG225" s="864"/>
      <c r="CH225" s="864"/>
      <c r="CI225" s="864"/>
      <c r="CJ225" s="864"/>
      <c r="CK225" s="864"/>
      <c r="CL225" s="864"/>
      <c r="CM225" s="864"/>
      <c r="CN225" s="864"/>
      <c r="CO225" s="864"/>
      <c r="CP225" s="864"/>
      <c r="CQ225" s="864"/>
      <c r="CR225" s="864"/>
      <c r="CS225" s="864"/>
      <c r="CT225" s="864"/>
      <c r="CU225" s="864"/>
      <c r="CV225" s="864"/>
    </row>
    <row r="226" spans="1:100" s="865" customFormat="1">
      <c r="A226" s="1456"/>
      <c r="B226" s="1475"/>
      <c r="C226" s="1475"/>
      <c r="D226" s="1475"/>
      <c r="E226" s="1475"/>
      <c r="F226" s="1475"/>
      <c r="G226" s="1475"/>
      <c r="H226" s="1470"/>
      <c r="I226" s="1460"/>
      <c r="J226" s="1460"/>
      <c r="K226" s="864"/>
      <c r="L226" s="864"/>
      <c r="M226" s="864"/>
      <c r="N226" s="864"/>
      <c r="O226" s="864"/>
      <c r="P226" s="864"/>
      <c r="Q226" s="864"/>
      <c r="R226" s="864"/>
      <c r="S226" s="864"/>
      <c r="T226" s="864"/>
      <c r="U226" s="864"/>
      <c r="V226" s="864"/>
      <c r="W226" s="864"/>
      <c r="X226" s="864"/>
      <c r="Y226" s="864"/>
      <c r="Z226" s="864"/>
      <c r="AA226" s="864"/>
      <c r="AB226" s="864"/>
      <c r="AC226" s="864"/>
      <c r="AD226" s="864"/>
      <c r="AE226" s="864"/>
      <c r="AF226" s="864"/>
      <c r="AG226" s="864"/>
      <c r="AH226" s="864"/>
      <c r="AI226" s="864"/>
      <c r="AJ226" s="864"/>
      <c r="AK226" s="864"/>
      <c r="AL226" s="864"/>
      <c r="AM226" s="864"/>
      <c r="AN226" s="864"/>
      <c r="AO226" s="864"/>
      <c r="AP226" s="864"/>
      <c r="AQ226" s="864"/>
      <c r="AR226" s="864"/>
      <c r="AS226" s="864"/>
      <c r="AT226" s="864"/>
      <c r="AU226" s="864"/>
      <c r="AV226" s="864"/>
      <c r="AW226" s="864"/>
      <c r="AX226" s="864"/>
      <c r="AY226" s="864"/>
      <c r="AZ226" s="864"/>
      <c r="BA226" s="864"/>
      <c r="BB226" s="864"/>
      <c r="BC226" s="864"/>
      <c r="BD226" s="864"/>
      <c r="BE226" s="864"/>
      <c r="BF226" s="864"/>
      <c r="BG226" s="864"/>
      <c r="BH226" s="864"/>
      <c r="BI226" s="864"/>
      <c r="BJ226" s="864"/>
      <c r="BK226" s="864"/>
      <c r="BL226" s="864"/>
      <c r="BM226" s="864"/>
      <c r="BN226" s="864"/>
      <c r="BO226" s="864"/>
      <c r="BP226" s="864"/>
      <c r="BQ226" s="864"/>
      <c r="BR226" s="864"/>
      <c r="BS226" s="864"/>
      <c r="BT226" s="864"/>
      <c r="BU226" s="864"/>
      <c r="BV226" s="864"/>
      <c r="BW226" s="864"/>
      <c r="BX226" s="864"/>
      <c r="BY226" s="864"/>
      <c r="BZ226" s="864"/>
      <c r="CA226" s="864"/>
      <c r="CB226" s="864"/>
      <c r="CC226" s="864"/>
      <c r="CD226" s="864"/>
      <c r="CE226" s="864"/>
      <c r="CF226" s="864"/>
      <c r="CG226" s="864"/>
      <c r="CH226" s="864"/>
      <c r="CI226" s="864"/>
      <c r="CJ226" s="864"/>
      <c r="CK226" s="864"/>
      <c r="CL226" s="864"/>
      <c r="CM226" s="864"/>
      <c r="CN226" s="864"/>
      <c r="CO226" s="864"/>
      <c r="CP226" s="864"/>
      <c r="CQ226" s="864"/>
      <c r="CR226" s="864"/>
      <c r="CS226" s="864"/>
      <c r="CT226" s="864"/>
      <c r="CU226" s="864"/>
      <c r="CV226" s="864"/>
    </row>
    <row r="227" spans="1:100" s="865" customFormat="1">
      <c r="A227" s="1456"/>
      <c r="B227" s="1475"/>
      <c r="C227" s="1475"/>
      <c r="D227" s="1475"/>
      <c r="E227" s="1475"/>
      <c r="F227" s="1475"/>
      <c r="G227" s="1475"/>
      <c r="H227" s="1470"/>
      <c r="I227" s="1460"/>
      <c r="J227" s="1460"/>
      <c r="K227" s="864"/>
      <c r="L227" s="864"/>
      <c r="M227" s="864"/>
      <c r="N227" s="864"/>
      <c r="O227" s="864"/>
      <c r="P227" s="864"/>
      <c r="Q227" s="864"/>
      <c r="R227" s="864"/>
      <c r="S227" s="864"/>
      <c r="T227" s="864"/>
      <c r="U227" s="864"/>
      <c r="V227" s="864"/>
      <c r="W227" s="864"/>
      <c r="X227" s="864"/>
      <c r="Y227" s="864"/>
      <c r="Z227" s="864"/>
      <c r="AA227" s="864"/>
      <c r="AB227" s="864"/>
      <c r="AC227" s="864"/>
      <c r="AD227" s="864"/>
      <c r="AE227" s="864"/>
      <c r="AF227" s="864"/>
      <c r="AG227" s="864"/>
      <c r="AH227" s="864"/>
      <c r="AI227" s="864"/>
      <c r="AJ227" s="864"/>
      <c r="AK227" s="864"/>
      <c r="AL227" s="864"/>
      <c r="AM227" s="864"/>
      <c r="AN227" s="864"/>
      <c r="AO227" s="864"/>
      <c r="AP227" s="864"/>
      <c r="AQ227" s="864"/>
      <c r="AR227" s="864"/>
      <c r="AS227" s="864"/>
      <c r="AT227" s="864"/>
      <c r="AU227" s="864"/>
      <c r="AV227" s="864"/>
      <c r="AW227" s="864"/>
      <c r="AX227" s="864"/>
      <c r="AY227" s="864"/>
      <c r="AZ227" s="864"/>
      <c r="BA227" s="864"/>
      <c r="BB227" s="864"/>
      <c r="BC227" s="864"/>
      <c r="BD227" s="864"/>
      <c r="BE227" s="864"/>
      <c r="BF227" s="864"/>
      <c r="BG227" s="864"/>
      <c r="BH227" s="864"/>
      <c r="BI227" s="864"/>
      <c r="BJ227" s="864"/>
      <c r="BK227" s="864"/>
      <c r="BL227" s="864"/>
      <c r="BM227" s="864"/>
      <c r="BN227" s="864"/>
      <c r="BO227" s="864"/>
      <c r="BP227" s="864"/>
      <c r="BQ227" s="864"/>
      <c r="BR227" s="864"/>
      <c r="BS227" s="864"/>
      <c r="BT227" s="864"/>
      <c r="BU227" s="864"/>
      <c r="BV227" s="864"/>
      <c r="BW227" s="864"/>
      <c r="BX227" s="864"/>
      <c r="BY227" s="864"/>
      <c r="BZ227" s="864"/>
      <c r="CA227" s="864"/>
      <c r="CB227" s="864"/>
      <c r="CC227" s="864"/>
      <c r="CD227" s="864"/>
      <c r="CE227" s="864"/>
      <c r="CF227" s="864"/>
      <c r="CG227" s="864"/>
      <c r="CH227" s="864"/>
      <c r="CI227" s="864"/>
      <c r="CJ227" s="864"/>
      <c r="CK227" s="864"/>
      <c r="CL227" s="864"/>
      <c r="CM227" s="864"/>
      <c r="CN227" s="864"/>
      <c r="CO227" s="864"/>
      <c r="CP227" s="864"/>
      <c r="CQ227" s="864"/>
      <c r="CR227" s="864"/>
      <c r="CS227" s="864"/>
      <c r="CT227" s="864"/>
      <c r="CU227" s="864"/>
      <c r="CV227" s="864"/>
    </row>
    <row r="228" spans="1:100" s="865" customFormat="1">
      <c r="A228" s="1456"/>
      <c r="B228" s="1475"/>
      <c r="C228" s="1475"/>
      <c r="D228" s="1475"/>
      <c r="E228" s="1475"/>
      <c r="F228" s="1475"/>
      <c r="G228" s="1475"/>
      <c r="H228" s="1470"/>
      <c r="I228" s="1460"/>
      <c r="J228" s="1460"/>
      <c r="K228" s="864"/>
      <c r="L228" s="864"/>
      <c r="M228" s="864"/>
      <c r="N228" s="864"/>
      <c r="O228" s="864"/>
      <c r="P228" s="864"/>
      <c r="Q228" s="864"/>
      <c r="R228" s="864"/>
      <c r="S228" s="864"/>
      <c r="T228" s="864"/>
      <c r="U228" s="864"/>
      <c r="V228" s="864"/>
      <c r="W228" s="864"/>
      <c r="X228" s="864"/>
      <c r="Y228" s="864"/>
      <c r="Z228" s="864"/>
      <c r="AA228" s="864"/>
      <c r="AB228" s="864"/>
      <c r="AC228" s="864"/>
      <c r="AD228" s="864"/>
      <c r="AE228" s="864"/>
      <c r="AF228" s="864"/>
      <c r="AG228" s="864"/>
      <c r="AH228" s="864"/>
      <c r="AI228" s="864"/>
      <c r="AJ228" s="864"/>
      <c r="AK228" s="864"/>
      <c r="AL228" s="864"/>
      <c r="AM228" s="864"/>
      <c r="AN228" s="864"/>
      <c r="AO228" s="864"/>
      <c r="AP228" s="864"/>
      <c r="AQ228" s="864"/>
      <c r="AR228" s="864"/>
      <c r="AS228" s="864"/>
      <c r="AT228" s="864"/>
      <c r="AU228" s="864"/>
      <c r="AV228" s="864"/>
      <c r="AW228" s="864"/>
      <c r="AX228" s="864"/>
      <c r="AY228" s="864"/>
      <c r="AZ228" s="864"/>
      <c r="BA228" s="864"/>
      <c r="BB228" s="864"/>
      <c r="BC228" s="864"/>
      <c r="BD228" s="864"/>
      <c r="BE228" s="864"/>
      <c r="BF228" s="864"/>
      <c r="BG228" s="864"/>
      <c r="BH228" s="864"/>
      <c r="BI228" s="864"/>
      <c r="BJ228" s="864"/>
      <c r="BK228" s="864"/>
      <c r="BL228" s="864"/>
      <c r="BM228" s="864"/>
      <c r="BN228" s="864"/>
      <c r="BO228" s="864"/>
      <c r="BP228" s="864"/>
      <c r="BQ228" s="864"/>
      <c r="BR228" s="864"/>
      <c r="BS228" s="864"/>
      <c r="BT228" s="864"/>
      <c r="BU228" s="864"/>
      <c r="BV228" s="864"/>
      <c r="BW228" s="864"/>
      <c r="BX228" s="864"/>
      <c r="BY228" s="864"/>
      <c r="BZ228" s="864"/>
      <c r="CA228" s="864"/>
      <c r="CB228" s="864"/>
      <c r="CC228" s="864"/>
      <c r="CD228" s="864"/>
      <c r="CE228" s="864"/>
      <c r="CF228" s="864"/>
      <c r="CG228" s="864"/>
      <c r="CH228" s="864"/>
      <c r="CI228" s="864"/>
      <c r="CJ228" s="864"/>
      <c r="CK228" s="864"/>
      <c r="CL228" s="864"/>
      <c r="CM228" s="864"/>
      <c r="CN228" s="864"/>
      <c r="CO228" s="864"/>
      <c r="CP228" s="864"/>
      <c r="CQ228" s="864"/>
      <c r="CR228" s="864"/>
      <c r="CS228" s="864"/>
      <c r="CT228" s="864"/>
      <c r="CU228" s="864"/>
      <c r="CV228" s="864"/>
    </row>
    <row r="229" spans="1:100" s="865" customFormat="1">
      <c r="A229" s="1456"/>
      <c r="B229" s="1475"/>
      <c r="C229" s="1475"/>
      <c r="D229" s="1475"/>
      <c r="E229" s="1475"/>
      <c r="F229" s="1475"/>
      <c r="G229" s="1475"/>
      <c r="H229" s="1470"/>
      <c r="I229" s="1460"/>
      <c r="J229" s="1460"/>
      <c r="K229" s="864"/>
      <c r="L229" s="864"/>
      <c r="M229" s="864"/>
      <c r="N229" s="864"/>
      <c r="O229" s="864"/>
      <c r="P229" s="864"/>
      <c r="Q229" s="864"/>
      <c r="R229" s="864"/>
      <c r="S229" s="864"/>
      <c r="T229" s="864"/>
      <c r="U229" s="864"/>
      <c r="V229" s="864"/>
      <c r="W229" s="864"/>
      <c r="X229" s="864"/>
      <c r="Y229" s="864"/>
      <c r="Z229" s="864"/>
      <c r="AA229" s="864"/>
      <c r="AB229" s="864"/>
      <c r="AC229" s="864"/>
      <c r="AD229" s="864"/>
      <c r="AE229" s="864"/>
      <c r="AF229" s="864"/>
      <c r="AG229" s="864"/>
      <c r="AH229" s="864"/>
      <c r="AI229" s="864"/>
      <c r="AJ229" s="864"/>
      <c r="AK229" s="864"/>
      <c r="AL229" s="864"/>
      <c r="AM229" s="864"/>
      <c r="AN229" s="864"/>
      <c r="AO229" s="864"/>
      <c r="AP229" s="864"/>
      <c r="AQ229" s="864"/>
      <c r="AR229" s="864"/>
      <c r="AS229" s="864"/>
      <c r="AT229" s="864"/>
      <c r="AU229" s="864"/>
      <c r="AV229" s="864"/>
      <c r="AW229" s="864"/>
      <c r="AX229" s="864"/>
      <c r="AY229" s="864"/>
      <c r="AZ229" s="864"/>
      <c r="BA229" s="864"/>
      <c r="BB229" s="864"/>
      <c r="BC229" s="864"/>
      <c r="BD229" s="864"/>
      <c r="BE229" s="864"/>
      <c r="BF229" s="864"/>
      <c r="BG229" s="864"/>
      <c r="BH229" s="864"/>
      <c r="BI229" s="864"/>
      <c r="BJ229" s="864"/>
      <c r="BK229" s="864"/>
      <c r="BL229" s="864"/>
      <c r="BM229" s="864"/>
      <c r="BN229" s="864"/>
      <c r="BO229" s="864"/>
      <c r="BP229" s="864"/>
      <c r="BQ229" s="864"/>
      <c r="BR229" s="864"/>
      <c r="BS229" s="864"/>
      <c r="BT229" s="864"/>
      <c r="BU229" s="864"/>
      <c r="BV229" s="864"/>
      <c r="BW229" s="864"/>
      <c r="BX229" s="864"/>
      <c r="BY229" s="864"/>
      <c r="BZ229" s="864"/>
      <c r="CA229" s="864"/>
      <c r="CB229" s="864"/>
      <c r="CC229" s="864"/>
      <c r="CD229" s="864"/>
      <c r="CE229" s="864"/>
      <c r="CF229" s="864"/>
      <c r="CG229" s="864"/>
      <c r="CH229" s="864"/>
      <c r="CI229" s="864"/>
      <c r="CJ229" s="864"/>
      <c r="CK229" s="864"/>
      <c r="CL229" s="864"/>
      <c r="CM229" s="864"/>
      <c r="CN229" s="864"/>
      <c r="CO229" s="864"/>
      <c r="CP229" s="864"/>
      <c r="CQ229" s="864"/>
      <c r="CR229" s="864"/>
      <c r="CS229" s="864"/>
      <c r="CT229" s="864"/>
      <c r="CU229" s="864"/>
      <c r="CV229" s="864"/>
    </row>
    <row r="230" spans="1:100" s="865" customFormat="1">
      <c r="A230" s="1456"/>
      <c r="B230" s="1475"/>
      <c r="C230" s="1475"/>
      <c r="D230" s="1475"/>
      <c r="E230" s="1475"/>
      <c r="F230" s="1475"/>
      <c r="G230" s="1475"/>
      <c r="H230" s="1470"/>
      <c r="I230" s="1460"/>
      <c r="J230" s="1460"/>
      <c r="K230" s="864"/>
      <c r="L230" s="864"/>
      <c r="M230" s="864"/>
      <c r="N230" s="864"/>
      <c r="O230" s="864"/>
      <c r="P230" s="864"/>
      <c r="Q230" s="864"/>
      <c r="R230" s="864"/>
      <c r="S230" s="864"/>
      <c r="T230" s="864"/>
      <c r="U230" s="864"/>
      <c r="V230" s="864"/>
      <c r="W230" s="864"/>
      <c r="X230" s="864"/>
      <c r="Y230" s="864"/>
      <c r="Z230" s="864"/>
      <c r="AA230" s="864"/>
      <c r="AB230" s="864"/>
      <c r="AC230" s="864"/>
      <c r="AD230" s="864"/>
      <c r="AE230" s="864"/>
      <c r="AF230" s="864"/>
      <c r="AG230" s="864"/>
      <c r="AH230" s="864"/>
      <c r="AI230" s="864"/>
      <c r="AJ230" s="864"/>
      <c r="AK230" s="864"/>
      <c r="AL230" s="864"/>
      <c r="AM230" s="864"/>
      <c r="AN230" s="864"/>
      <c r="AO230" s="864"/>
      <c r="AP230" s="864"/>
      <c r="AQ230" s="864"/>
      <c r="AR230" s="864"/>
      <c r="AS230" s="864"/>
      <c r="AT230" s="864"/>
      <c r="AU230" s="864"/>
      <c r="AV230" s="864"/>
      <c r="AW230" s="864"/>
      <c r="AX230" s="864"/>
      <c r="AY230" s="864"/>
      <c r="AZ230" s="864"/>
      <c r="BA230" s="864"/>
      <c r="BB230" s="864"/>
      <c r="BC230" s="864"/>
      <c r="BD230" s="864"/>
      <c r="BE230" s="864"/>
      <c r="BF230" s="864"/>
      <c r="BG230" s="864"/>
      <c r="BH230" s="864"/>
      <c r="BI230" s="864"/>
      <c r="BJ230" s="864"/>
      <c r="BK230" s="864"/>
      <c r="BL230" s="864"/>
      <c r="BM230" s="864"/>
      <c r="BN230" s="864"/>
      <c r="BO230" s="864"/>
      <c r="BP230" s="864"/>
      <c r="BQ230" s="864"/>
      <c r="BR230" s="864"/>
      <c r="BS230" s="864"/>
      <c r="BT230" s="864"/>
      <c r="BU230" s="864"/>
      <c r="BV230" s="864"/>
      <c r="BW230" s="864"/>
      <c r="BX230" s="864"/>
      <c r="BY230" s="864"/>
      <c r="BZ230" s="864"/>
      <c r="CA230" s="864"/>
      <c r="CB230" s="864"/>
      <c r="CC230" s="864"/>
      <c r="CD230" s="864"/>
      <c r="CE230" s="864"/>
      <c r="CF230" s="864"/>
      <c r="CG230" s="864"/>
      <c r="CH230" s="864"/>
      <c r="CI230" s="864"/>
      <c r="CJ230" s="864"/>
      <c r="CK230" s="864"/>
      <c r="CL230" s="864"/>
      <c r="CM230" s="864"/>
      <c r="CN230" s="864"/>
      <c r="CO230" s="864"/>
      <c r="CP230" s="864"/>
      <c r="CQ230" s="864"/>
      <c r="CR230" s="864"/>
      <c r="CS230" s="864"/>
      <c r="CT230" s="864"/>
      <c r="CU230" s="864"/>
      <c r="CV230" s="864"/>
    </row>
    <row r="231" spans="1:100" s="865" customFormat="1">
      <c r="A231" s="1456"/>
      <c r="B231" s="1475"/>
      <c r="C231" s="1475"/>
      <c r="D231" s="1475"/>
      <c r="E231" s="1475"/>
      <c r="F231" s="1475"/>
      <c r="G231" s="1475"/>
      <c r="H231" s="1470"/>
      <c r="I231" s="1460"/>
      <c r="J231" s="1460"/>
      <c r="K231" s="864"/>
      <c r="L231" s="864"/>
      <c r="M231" s="864"/>
      <c r="N231" s="864"/>
      <c r="O231" s="864"/>
      <c r="P231" s="864"/>
      <c r="Q231" s="864"/>
      <c r="R231" s="864"/>
      <c r="S231" s="864"/>
      <c r="T231" s="864"/>
      <c r="U231" s="864"/>
      <c r="V231" s="864"/>
      <c r="W231" s="864"/>
      <c r="X231" s="864"/>
      <c r="Y231" s="864"/>
      <c r="Z231" s="864"/>
      <c r="AA231" s="864"/>
      <c r="AB231" s="864"/>
      <c r="AC231" s="864"/>
      <c r="AD231" s="864"/>
      <c r="AE231" s="864"/>
      <c r="AF231" s="864"/>
      <c r="AG231" s="864"/>
      <c r="AH231" s="864"/>
      <c r="AI231" s="864"/>
      <c r="AJ231" s="864"/>
      <c r="AK231" s="864"/>
      <c r="AL231" s="864"/>
      <c r="AM231" s="864"/>
      <c r="AN231" s="864"/>
      <c r="AO231" s="864"/>
      <c r="AP231" s="864"/>
      <c r="AQ231" s="864"/>
      <c r="AR231" s="864"/>
      <c r="AS231" s="864"/>
      <c r="AT231" s="864"/>
      <c r="AU231" s="864"/>
      <c r="AV231" s="864"/>
      <c r="AW231" s="864"/>
      <c r="AX231" s="864"/>
      <c r="AY231" s="864"/>
      <c r="AZ231" s="864"/>
      <c r="BA231" s="864"/>
      <c r="BB231" s="864"/>
      <c r="BC231" s="864"/>
      <c r="BD231" s="864"/>
      <c r="BE231" s="864"/>
      <c r="BF231" s="864"/>
      <c r="BG231" s="864"/>
      <c r="BH231" s="864"/>
      <c r="BI231" s="864"/>
      <c r="BJ231" s="864"/>
      <c r="BK231" s="864"/>
      <c r="BL231" s="864"/>
      <c r="BM231" s="864"/>
      <c r="BN231" s="864"/>
      <c r="BO231" s="864"/>
      <c r="BP231" s="864"/>
      <c r="BQ231" s="864"/>
      <c r="BR231" s="864"/>
      <c r="BS231" s="864"/>
      <c r="BT231" s="864"/>
      <c r="BU231" s="864"/>
      <c r="BV231" s="864"/>
      <c r="BW231" s="864"/>
      <c r="BX231" s="864"/>
      <c r="BY231" s="864"/>
      <c r="BZ231" s="864"/>
      <c r="CA231" s="864"/>
      <c r="CB231" s="864"/>
      <c r="CC231" s="864"/>
      <c r="CD231" s="864"/>
      <c r="CE231" s="864"/>
      <c r="CF231" s="864"/>
      <c r="CG231" s="864"/>
      <c r="CH231" s="864"/>
      <c r="CI231" s="864"/>
      <c r="CJ231" s="864"/>
      <c r="CK231" s="864"/>
      <c r="CL231" s="864"/>
      <c r="CM231" s="864"/>
      <c r="CN231" s="864"/>
      <c r="CO231" s="864"/>
      <c r="CP231" s="864"/>
      <c r="CQ231" s="864"/>
      <c r="CR231" s="864"/>
      <c r="CS231" s="864"/>
      <c r="CT231" s="864"/>
      <c r="CU231" s="864"/>
      <c r="CV231" s="864"/>
    </row>
    <row r="232" spans="1:100" s="865" customFormat="1">
      <c r="A232" s="1456"/>
      <c r="B232" s="1475"/>
      <c r="C232" s="1475"/>
      <c r="D232" s="1475"/>
      <c r="E232" s="1475"/>
      <c r="F232" s="1475"/>
      <c r="G232" s="1475"/>
      <c r="H232" s="1470"/>
      <c r="I232" s="1460"/>
      <c r="J232" s="1460"/>
      <c r="K232" s="864"/>
      <c r="L232" s="864"/>
      <c r="M232" s="864"/>
      <c r="N232" s="864"/>
      <c r="O232" s="864"/>
      <c r="P232" s="864"/>
      <c r="Q232" s="864"/>
      <c r="R232" s="864"/>
      <c r="S232" s="864"/>
      <c r="T232" s="864"/>
      <c r="U232" s="864"/>
      <c r="V232" s="864"/>
      <c r="W232" s="864"/>
      <c r="X232" s="864"/>
      <c r="Y232" s="864"/>
      <c r="Z232" s="864"/>
      <c r="AA232" s="864"/>
      <c r="AB232" s="864"/>
      <c r="AC232" s="864"/>
      <c r="AD232" s="864"/>
      <c r="AE232" s="864"/>
      <c r="AF232" s="864"/>
      <c r="AG232" s="864"/>
      <c r="AH232" s="864"/>
      <c r="AI232" s="864"/>
      <c r="AJ232" s="864"/>
      <c r="AK232" s="864"/>
      <c r="AL232" s="864"/>
      <c r="AM232" s="864"/>
      <c r="AN232" s="864"/>
      <c r="AO232" s="864"/>
      <c r="AP232" s="864"/>
      <c r="AQ232" s="864"/>
      <c r="AR232" s="864"/>
      <c r="AS232" s="864"/>
      <c r="AT232" s="864"/>
      <c r="AU232" s="864"/>
      <c r="AV232" s="864"/>
      <c r="AW232" s="864"/>
      <c r="AX232" s="864"/>
      <c r="AY232" s="864"/>
      <c r="AZ232" s="864"/>
      <c r="BA232" s="864"/>
      <c r="BB232" s="864"/>
      <c r="BC232" s="864"/>
      <c r="BD232" s="864"/>
      <c r="BE232" s="864"/>
      <c r="BF232" s="864"/>
      <c r="BG232" s="864"/>
      <c r="BH232" s="864"/>
      <c r="BI232" s="864"/>
      <c r="BJ232" s="864"/>
      <c r="BK232" s="864"/>
      <c r="BL232" s="864"/>
      <c r="BM232" s="864"/>
      <c r="BN232" s="864"/>
      <c r="BO232" s="864"/>
      <c r="BP232" s="864"/>
      <c r="BQ232" s="864"/>
      <c r="BR232" s="864"/>
      <c r="BS232" s="864"/>
      <c r="BT232" s="864"/>
      <c r="BU232" s="864"/>
      <c r="BV232" s="864"/>
      <c r="BW232" s="864"/>
      <c r="BX232" s="864"/>
      <c r="BY232" s="864"/>
      <c r="BZ232" s="864"/>
      <c r="CA232" s="864"/>
      <c r="CB232" s="864"/>
      <c r="CC232" s="864"/>
      <c r="CD232" s="864"/>
      <c r="CE232" s="864"/>
      <c r="CF232" s="864"/>
      <c r="CG232" s="864"/>
      <c r="CH232" s="864"/>
      <c r="CI232" s="864"/>
      <c r="CJ232" s="864"/>
      <c r="CK232" s="864"/>
      <c r="CL232" s="864"/>
      <c r="CM232" s="864"/>
      <c r="CN232" s="864"/>
      <c r="CO232" s="864"/>
      <c r="CP232" s="864"/>
      <c r="CQ232" s="864"/>
      <c r="CR232" s="864"/>
      <c r="CS232" s="864"/>
      <c r="CT232" s="864"/>
      <c r="CU232" s="864"/>
      <c r="CV232" s="864"/>
    </row>
    <row r="233" spans="1:100" s="865" customFormat="1">
      <c r="A233" s="1456"/>
      <c r="B233" s="1475"/>
      <c r="C233" s="1475"/>
      <c r="D233" s="1475"/>
      <c r="E233" s="1475"/>
      <c r="F233" s="1475"/>
      <c r="G233" s="1475"/>
      <c r="H233" s="1470"/>
      <c r="I233" s="1460"/>
      <c r="J233" s="1460"/>
      <c r="K233" s="864"/>
      <c r="L233" s="864"/>
      <c r="M233" s="864"/>
      <c r="N233" s="864"/>
      <c r="O233" s="864"/>
      <c r="P233" s="864"/>
      <c r="Q233" s="864"/>
      <c r="R233" s="864"/>
      <c r="S233" s="864"/>
      <c r="T233" s="864"/>
      <c r="U233" s="864"/>
      <c r="V233" s="864"/>
      <c r="W233" s="864"/>
      <c r="X233" s="864"/>
      <c r="Y233" s="864"/>
      <c r="Z233" s="864"/>
      <c r="AA233" s="864"/>
      <c r="AB233" s="864"/>
      <c r="AC233" s="864"/>
      <c r="AD233" s="864"/>
      <c r="AE233" s="864"/>
      <c r="AF233" s="864"/>
      <c r="AG233" s="864"/>
      <c r="AH233" s="864"/>
      <c r="AI233" s="864"/>
      <c r="AJ233" s="864"/>
      <c r="AK233" s="864"/>
      <c r="AL233" s="864"/>
      <c r="AM233" s="864"/>
      <c r="AN233" s="864"/>
      <c r="AO233" s="864"/>
      <c r="AP233" s="864"/>
      <c r="AQ233" s="864"/>
      <c r="AR233" s="864"/>
      <c r="AS233" s="864"/>
      <c r="AT233" s="864"/>
      <c r="AU233" s="864"/>
      <c r="AV233" s="864"/>
      <c r="AW233" s="864"/>
      <c r="AX233" s="864"/>
      <c r="AY233" s="864"/>
      <c r="AZ233" s="864"/>
      <c r="BA233" s="864"/>
      <c r="BB233" s="864"/>
      <c r="BC233" s="864"/>
      <c r="BD233" s="864"/>
      <c r="BE233" s="864"/>
      <c r="BF233" s="864"/>
      <c r="BG233" s="864"/>
      <c r="BH233" s="864"/>
      <c r="BI233" s="864"/>
      <c r="BJ233" s="864"/>
      <c r="BK233" s="864"/>
      <c r="BL233" s="864"/>
      <c r="BM233" s="864"/>
      <c r="BN233" s="864"/>
      <c r="BO233" s="864"/>
      <c r="BP233" s="864"/>
      <c r="BQ233" s="864"/>
      <c r="BR233" s="864"/>
      <c r="BS233" s="864"/>
      <c r="BT233" s="864"/>
      <c r="BU233" s="864"/>
      <c r="BV233" s="864"/>
      <c r="BW233" s="864"/>
      <c r="BX233" s="864"/>
      <c r="BY233" s="864"/>
      <c r="BZ233" s="864"/>
      <c r="CA233" s="864"/>
      <c r="CB233" s="864"/>
      <c r="CC233" s="864"/>
      <c r="CD233" s="864"/>
      <c r="CE233" s="864"/>
      <c r="CF233" s="864"/>
      <c r="CG233" s="864"/>
      <c r="CH233" s="864"/>
      <c r="CI233" s="864"/>
      <c r="CJ233" s="864"/>
      <c r="CK233" s="864"/>
      <c r="CL233" s="864"/>
      <c r="CM233" s="864"/>
      <c r="CN233" s="864"/>
      <c r="CO233" s="864"/>
      <c r="CP233" s="864"/>
      <c r="CQ233" s="864"/>
      <c r="CR233" s="864"/>
      <c r="CS233" s="864"/>
      <c r="CT233" s="864"/>
      <c r="CU233" s="864"/>
      <c r="CV233" s="864"/>
    </row>
    <row r="234" spans="1:100" s="865" customFormat="1">
      <c r="A234" s="1456"/>
      <c r="B234" s="1475"/>
      <c r="C234" s="1475"/>
      <c r="D234" s="1475"/>
      <c r="E234" s="1475"/>
      <c r="F234" s="1475"/>
      <c r="G234" s="1475"/>
      <c r="H234" s="1470"/>
      <c r="I234" s="1460"/>
      <c r="J234" s="1460"/>
      <c r="K234" s="864"/>
      <c r="L234" s="864"/>
      <c r="M234" s="864"/>
      <c r="N234" s="864"/>
      <c r="O234" s="864"/>
      <c r="P234" s="864"/>
      <c r="Q234" s="864"/>
      <c r="R234" s="864"/>
      <c r="S234" s="864"/>
      <c r="T234" s="864"/>
      <c r="U234" s="864"/>
      <c r="V234" s="864"/>
      <c r="W234" s="864"/>
      <c r="X234" s="864"/>
      <c r="Y234" s="864"/>
      <c r="Z234" s="864"/>
      <c r="AA234" s="864"/>
      <c r="AB234" s="864"/>
      <c r="AC234" s="864"/>
      <c r="AD234" s="864"/>
      <c r="AE234" s="864"/>
      <c r="AF234" s="864"/>
      <c r="AG234" s="864"/>
      <c r="AH234" s="864"/>
      <c r="AI234" s="864"/>
      <c r="AJ234" s="864"/>
      <c r="AK234" s="864"/>
      <c r="AL234" s="864"/>
      <c r="AM234" s="864"/>
      <c r="AN234" s="864"/>
      <c r="AO234" s="864"/>
      <c r="AP234" s="864"/>
      <c r="AQ234" s="864"/>
      <c r="AR234" s="864"/>
      <c r="AS234" s="864"/>
      <c r="AT234" s="864"/>
      <c r="AU234" s="864"/>
      <c r="AV234" s="864"/>
      <c r="AW234" s="864"/>
      <c r="AX234" s="864"/>
      <c r="AY234" s="864"/>
      <c r="AZ234" s="864"/>
      <c r="BA234" s="864"/>
      <c r="BB234" s="864"/>
      <c r="BC234" s="864"/>
      <c r="BD234" s="864"/>
      <c r="BE234" s="864"/>
      <c r="BF234" s="864"/>
      <c r="BG234" s="864"/>
      <c r="BH234" s="864"/>
      <c r="BI234" s="864"/>
      <c r="BJ234" s="864"/>
      <c r="BK234" s="864"/>
      <c r="BL234" s="864"/>
      <c r="BM234" s="864"/>
      <c r="BN234" s="864"/>
      <c r="BO234" s="864"/>
      <c r="BP234" s="864"/>
      <c r="BQ234" s="864"/>
      <c r="BR234" s="864"/>
      <c r="BS234" s="864"/>
      <c r="BT234" s="864"/>
      <c r="BU234" s="864"/>
      <c r="BV234" s="864"/>
      <c r="BW234" s="864"/>
      <c r="BX234" s="864"/>
      <c r="BY234" s="864"/>
      <c r="BZ234" s="864"/>
      <c r="CA234" s="864"/>
      <c r="CB234" s="864"/>
      <c r="CC234" s="864"/>
      <c r="CD234" s="864"/>
      <c r="CE234" s="864"/>
      <c r="CF234" s="864"/>
      <c r="CG234" s="864"/>
      <c r="CH234" s="864"/>
      <c r="CI234" s="864"/>
      <c r="CJ234" s="864"/>
      <c r="CK234" s="864"/>
      <c r="CL234" s="864"/>
      <c r="CM234" s="864"/>
      <c r="CN234" s="864"/>
      <c r="CO234" s="864"/>
      <c r="CP234" s="864"/>
      <c r="CQ234" s="864"/>
      <c r="CR234" s="864"/>
      <c r="CS234" s="864"/>
      <c r="CT234" s="864"/>
      <c r="CU234" s="864"/>
      <c r="CV234" s="864"/>
    </row>
  </sheetData>
  <sortState xmlns:xlrd2="http://schemas.microsoft.com/office/spreadsheetml/2017/richdata2" ref="A108:H148">
    <sortCondition ref="H108:H148"/>
  </sortState>
  <mergeCells count="8">
    <mergeCell ref="D106:E106"/>
    <mergeCell ref="F106:G106"/>
    <mergeCell ref="H90:I90"/>
    <mergeCell ref="B3:C4"/>
    <mergeCell ref="F3:G3"/>
    <mergeCell ref="D3:E3"/>
    <mergeCell ref="B87:C87"/>
    <mergeCell ref="D90:E90"/>
  </mergeCells>
  <phoneticPr fontId="17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4"/>
    <pageSetUpPr fitToPage="1"/>
  </sheetPr>
  <dimension ref="A1:CW149"/>
  <sheetViews>
    <sheetView showGridLines="0" showZeros="0" zoomScale="85" zoomScaleNormal="85" zoomScaleSheetLayoutView="85" workbookViewId="0">
      <selection activeCell="AG21" sqref="AG21"/>
    </sheetView>
  </sheetViews>
  <sheetFormatPr defaultColWidth="8.90625" defaultRowHeight="13"/>
  <cols>
    <col min="1" max="1" width="2.36328125" style="69" customWidth="1"/>
    <col min="2" max="2" width="29.453125" style="69" customWidth="1"/>
    <col min="3" max="6" width="13.7265625" style="68" customWidth="1"/>
    <col min="7" max="7" width="7.08984375" style="87" customWidth="1"/>
    <col min="8" max="9" width="8.7265625" style="68" customWidth="1"/>
    <col min="10" max="10" width="30" style="73" customWidth="1"/>
    <col min="11" max="16" width="10.6328125" style="68" customWidth="1"/>
    <col min="17" max="17" width="9" style="68" customWidth="1"/>
    <col min="18" max="99" width="10.6328125" style="68" customWidth="1"/>
    <col min="100" max="122" width="10.6328125" style="69" customWidth="1"/>
    <col min="123" max="16384" width="8.90625" style="69"/>
  </cols>
  <sheetData>
    <row r="1" spans="1:96" s="32" customFormat="1" ht="21">
      <c r="A1" s="28"/>
      <c r="B1" s="1279" t="s">
        <v>971</v>
      </c>
      <c r="C1" s="29"/>
      <c r="D1" s="29"/>
      <c r="E1" s="29"/>
      <c r="F1" s="30"/>
      <c r="G1" s="75"/>
      <c r="H1" s="31"/>
      <c r="I1" s="31"/>
      <c r="Q1" s="272">
        <f>表Ⅲ・5!Z87</f>
        <v>0</v>
      </c>
      <c r="R1" s="272">
        <f>表Ⅲ・5!AA87</f>
        <v>0</v>
      </c>
      <c r="S1" s="272">
        <f>表Ⅲ・5!AB87</f>
        <v>0</v>
      </c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4"/>
    </row>
    <row r="2" spans="1:96" s="32" customFormat="1" ht="12" customHeight="1" thickBot="1">
      <c r="A2" s="35"/>
      <c r="B2" s="36"/>
      <c r="C2" s="37"/>
      <c r="D2" s="37"/>
      <c r="E2" s="38"/>
      <c r="H2" s="31"/>
      <c r="I2" s="31"/>
      <c r="J2" s="31"/>
      <c r="K2" s="31"/>
      <c r="O2" s="31"/>
      <c r="P2" s="31"/>
      <c r="Q2" s="31"/>
      <c r="R2" s="31"/>
      <c r="S2" s="31"/>
      <c r="T2" s="31"/>
      <c r="U2" s="31"/>
      <c r="V2" s="31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</row>
    <row r="3" spans="1:96" s="32" customFormat="1" ht="12" customHeight="1">
      <c r="A3" s="35"/>
      <c r="B3" s="1301" t="s">
        <v>202</v>
      </c>
      <c r="C3" s="1305" t="s">
        <v>966</v>
      </c>
      <c r="D3" s="1306"/>
      <c r="E3" s="1303" t="s">
        <v>972</v>
      </c>
      <c r="F3" s="1304"/>
      <c r="G3" s="31"/>
      <c r="N3" s="31"/>
      <c r="O3" s="31"/>
      <c r="P3" s="31"/>
      <c r="Q3" s="31"/>
      <c r="R3" s="31"/>
      <c r="S3" s="31"/>
      <c r="T3" s="31"/>
      <c r="U3" s="31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</row>
    <row r="4" spans="1:96" s="42" customFormat="1" ht="12">
      <c r="A4" s="39"/>
      <c r="B4" s="1302"/>
      <c r="C4" s="76" t="s">
        <v>121</v>
      </c>
      <c r="D4" s="77" t="s">
        <v>122</v>
      </c>
      <c r="E4" s="761" t="s">
        <v>121</v>
      </c>
      <c r="F4" s="78" t="s">
        <v>122</v>
      </c>
      <c r="G4" s="1433"/>
      <c r="H4" s="1476"/>
      <c r="I4" s="1476"/>
      <c r="N4" s="40"/>
      <c r="O4" s="40"/>
      <c r="P4" s="40"/>
      <c r="Q4" s="40"/>
      <c r="R4" s="40"/>
      <c r="S4" s="40"/>
      <c r="T4" s="40"/>
      <c r="U4" s="41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O4" s="40"/>
      <c r="CP4" s="40"/>
    </row>
    <row r="5" spans="1:96" s="47" customFormat="1" ht="26.25" customHeight="1">
      <c r="A5" s="43"/>
      <c r="B5" s="79" t="s">
        <v>203</v>
      </c>
      <c r="C5" s="762">
        <f>表Ⅲ・5!F87</f>
        <v>2234.6212664963086</v>
      </c>
      <c r="D5" s="80">
        <f t="shared" ref="D5:D24" si="0">C5/$C$24*100</f>
        <v>0.59738247215081997</v>
      </c>
      <c r="E5" s="975">
        <v>2185.1607971821136</v>
      </c>
      <c r="F5" s="82">
        <v>0.58128846131844691</v>
      </c>
      <c r="G5" s="1477"/>
      <c r="H5" s="1478"/>
      <c r="I5" s="147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</row>
    <row r="6" spans="1:96" s="57" customFormat="1" ht="26.25" customHeight="1">
      <c r="A6" s="53"/>
      <c r="B6" s="79" t="s">
        <v>918</v>
      </c>
      <c r="C6" s="979">
        <f>表Ⅲ・5!G87</f>
        <v>158317.41110060186</v>
      </c>
      <c r="D6" s="80">
        <f t="shared" si="0"/>
        <v>42.32307632876072</v>
      </c>
      <c r="E6" s="976">
        <v>159817.75443998029</v>
      </c>
      <c r="F6" s="82">
        <v>42.514132913964744</v>
      </c>
      <c r="G6" s="1477"/>
      <c r="H6" s="1478"/>
      <c r="I6" s="1478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</row>
    <row r="7" spans="1:96" s="58" customFormat="1" ht="26.25" customHeight="1">
      <c r="A7" s="53"/>
      <c r="B7" s="79" t="s">
        <v>205</v>
      </c>
      <c r="C7" s="980">
        <f>表Ⅲ・5!H87</f>
        <v>2953.1490548711354</v>
      </c>
      <c r="D7" s="80">
        <f t="shared" si="0"/>
        <v>0.78946688169437529</v>
      </c>
      <c r="E7" s="976">
        <v>2935.5721881341333</v>
      </c>
      <c r="F7" s="82">
        <v>0.78091014745012488</v>
      </c>
      <c r="G7" s="1477"/>
      <c r="H7" s="1478"/>
      <c r="I7" s="1478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</row>
    <row r="8" spans="1:96" s="58" customFormat="1" ht="26.25" customHeight="1">
      <c r="A8" s="53"/>
      <c r="B8" s="79" t="s">
        <v>206</v>
      </c>
      <c r="C8" s="980">
        <f>表Ⅲ・5!I87</f>
        <v>3047.2503162471858</v>
      </c>
      <c r="D8" s="80">
        <f t="shared" si="0"/>
        <v>0.81462302112442508</v>
      </c>
      <c r="E8" s="976">
        <v>3103.3050696915343</v>
      </c>
      <c r="F8" s="82">
        <v>0.82552983345160547</v>
      </c>
      <c r="G8" s="1477"/>
      <c r="H8" s="1478"/>
      <c r="I8" s="1478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</row>
    <row r="9" spans="1:96" s="58" customFormat="1" ht="26.25" customHeight="1">
      <c r="A9" s="53"/>
      <c r="B9" s="79" t="s">
        <v>207</v>
      </c>
      <c r="C9" s="980">
        <f>表Ⅲ・5!J87</f>
        <v>2458.2648102590178</v>
      </c>
      <c r="D9" s="80">
        <f t="shared" si="0"/>
        <v>0.65716921769764436</v>
      </c>
      <c r="E9" s="976">
        <v>2521.1706440462258</v>
      </c>
      <c r="F9" s="82">
        <v>0.67067256848500467</v>
      </c>
      <c r="G9" s="1477"/>
      <c r="H9" s="1478"/>
      <c r="I9" s="1478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</row>
    <row r="10" spans="1:96" s="58" customFormat="1" ht="26.25" customHeight="1">
      <c r="A10" s="83"/>
      <c r="B10" s="79" t="s">
        <v>208</v>
      </c>
      <c r="C10" s="980">
        <f>表Ⅲ・5!K87</f>
        <v>7411.4488676620513</v>
      </c>
      <c r="D10" s="80">
        <f t="shared" si="0"/>
        <v>1.9813065028801227</v>
      </c>
      <c r="E10" s="976">
        <v>7350.8713651979351</v>
      </c>
      <c r="F10" s="82">
        <v>1.9554518416841364</v>
      </c>
      <c r="G10" s="1477"/>
      <c r="H10" s="1478"/>
      <c r="I10" s="1478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</row>
    <row r="11" spans="1:96" s="61" customFormat="1" ht="26.25" customHeight="1">
      <c r="A11" s="64"/>
      <c r="B11" s="79" t="s">
        <v>209</v>
      </c>
      <c r="C11" s="980">
        <f>表Ⅲ・5!L87</f>
        <v>802.98625035513419</v>
      </c>
      <c r="D11" s="80">
        <f t="shared" si="0"/>
        <v>0.21466273436678568</v>
      </c>
      <c r="E11" s="976">
        <v>790.8979011681115</v>
      </c>
      <c r="F11" s="82">
        <v>0.21039175909748184</v>
      </c>
      <c r="G11" s="1477"/>
      <c r="H11" s="1478"/>
      <c r="I11" s="1478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</row>
    <row r="12" spans="1:96" s="32" customFormat="1" ht="26.25" customHeight="1">
      <c r="A12" s="65"/>
      <c r="B12" s="79" t="s">
        <v>210</v>
      </c>
      <c r="C12" s="980">
        <f>表Ⅲ・5!M87</f>
        <v>7579.0888182893459</v>
      </c>
      <c r="D12" s="80">
        <f t="shared" si="0"/>
        <v>2.0261217785773744</v>
      </c>
      <c r="E12" s="976">
        <v>7739.6094707895127</v>
      </c>
      <c r="F12" s="82">
        <v>2.0588625268596052</v>
      </c>
      <c r="G12" s="1477"/>
      <c r="H12" s="1478"/>
      <c r="I12" s="1478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</row>
    <row r="13" spans="1:96" s="32" customFormat="1" ht="26.25" customHeight="1">
      <c r="A13" s="65"/>
      <c r="B13" s="79" t="s">
        <v>211</v>
      </c>
      <c r="C13" s="980">
        <f>表Ⅲ・5!N87</f>
        <v>88.374557983199395</v>
      </c>
      <c r="D13" s="80">
        <f t="shared" si="0"/>
        <v>2.3625216816277373E-2</v>
      </c>
      <c r="E13" s="976">
        <v>92.804393156803741</v>
      </c>
      <c r="F13" s="82">
        <v>2.4687484312951789E-2</v>
      </c>
      <c r="G13" s="1477"/>
      <c r="H13" s="1478"/>
      <c r="I13" s="1478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</row>
    <row r="14" spans="1:96" s="32" customFormat="1" ht="26.25" customHeight="1">
      <c r="A14" s="65"/>
      <c r="B14" s="79" t="s">
        <v>212</v>
      </c>
      <c r="C14" s="980">
        <f>表Ⅲ・5!O87</f>
        <v>2323.5444718189415</v>
      </c>
      <c r="D14" s="80">
        <f t="shared" si="0"/>
        <v>0.62115435914735728</v>
      </c>
      <c r="E14" s="976">
        <v>2316.3915879842361</v>
      </c>
      <c r="F14" s="82">
        <v>0.61619799500646655</v>
      </c>
      <c r="G14" s="1477"/>
      <c r="H14" s="1478"/>
      <c r="I14" s="1478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</row>
    <row r="15" spans="1:96" s="32" customFormat="1" ht="26.25" customHeight="1">
      <c r="A15" s="65"/>
      <c r="B15" s="79" t="s">
        <v>213</v>
      </c>
      <c r="C15" s="980">
        <f>表Ⅲ・5!P87</f>
        <v>78.543057631350706</v>
      </c>
      <c r="D15" s="80">
        <f t="shared" si="0"/>
        <v>2.0996956684148749E-2</v>
      </c>
      <c r="E15" s="976">
        <v>74.619114848555583</v>
      </c>
      <c r="F15" s="82">
        <v>1.9849903270823879E-2</v>
      </c>
      <c r="G15" s="1477"/>
      <c r="H15" s="1478"/>
      <c r="I15" s="1478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</row>
    <row r="16" spans="1:96" s="32" customFormat="1" ht="26.25" customHeight="1">
      <c r="A16" s="65"/>
      <c r="B16" s="79" t="s">
        <v>214</v>
      </c>
      <c r="C16" s="980">
        <f>表Ⅲ・5!Q87</f>
        <v>15.375785510749092</v>
      </c>
      <c r="D16" s="80">
        <f t="shared" si="0"/>
        <v>4.1104167839920731E-3</v>
      </c>
      <c r="E16" s="976">
        <v>15.480395919422694</v>
      </c>
      <c r="F16" s="82">
        <v>4.1180381490486858E-3</v>
      </c>
      <c r="G16" s="1477"/>
      <c r="H16" s="1478"/>
      <c r="I16" s="1478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</row>
    <row r="17" spans="1:99" s="32" customFormat="1" ht="26.25" customHeight="1">
      <c r="A17" s="65"/>
      <c r="B17" s="79" t="s">
        <v>215</v>
      </c>
      <c r="C17" s="980">
        <f>表Ⅲ・5!R87</f>
        <v>6678.691116451806</v>
      </c>
      <c r="D17" s="80">
        <f t="shared" si="0"/>
        <v>1.7854179899277758</v>
      </c>
      <c r="E17" s="976">
        <v>6894.5500932826744</v>
      </c>
      <c r="F17" s="82">
        <v>1.8340629304605049</v>
      </c>
      <c r="G17" s="1477"/>
      <c r="H17" s="1478"/>
      <c r="I17" s="1478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</row>
    <row r="18" spans="1:99" s="32" customFormat="1" ht="26.25" customHeight="1">
      <c r="A18" s="65"/>
      <c r="B18" s="79" t="s">
        <v>859</v>
      </c>
      <c r="C18" s="980">
        <f>表Ⅲ・5!S87</f>
        <v>8169.1668012991931</v>
      </c>
      <c r="D18" s="80">
        <f t="shared" si="0"/>
        <v>2.1838676344578589</v>
      </c>
      <c r="E18" s="976">
        <v>8040.8928990107306</v>
      </c>
      <c r="F18" s="82">
        <v>2.1390088394958657</v>
      </c>
      <c r="G18" s="1477"/>
      <c r="H18" s="1478"/>
      <c r="I18" s="1478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</row>
    <row r="19" spans="1:99" s="32" customFormat="1" ht="26.25" customHeight="1">
      <c r="A19" s="65"/>
      <c r="B19" s="79" t="s">
        <v>216</v>
      </c>
      <c r="C19" s="980">
        <f>表Ⅲ・5!T87</f>
        <v>12029.326337116039</v>
      </c>
      <c r="D19" s="80">
        <f t="shared" si="0"/>
        <v>3.2158061025001072</v>
      </c>
      <c r="E19" s="976">
        <v>11303.013345663001</v>
      </c>
      <c r="F19" s="82">
        <v>3.0067861570805676</v>
      </c>
      <c r="G19" s="1477"/>
      <c r="H19" s="1478"/>
      <c r="I19" s="1478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</row>
    <row r="20" spans="1:99" ht="26.25" customHeight="1">
      <c r="A20" s="65"/>
      <c r="B20" s="79" t="s">
        <v>217</v>
      </c>
      <c r="C20" s="980">
        <f>表Ⅲ・5!U87</f>
        <v>61851.733469752289</v>
      </c>
      <c r="D20" s="80">
        <f t="shared" si="0"/>
        <v>16.534856264438613</v>
      </c>
      <c r="E20" s="976">
        <v>62498.852876911078</v>
      </c>
      <c r="F20" s="82">
        <v>16.625715631470694</v>
      </c>
      <c r="G20" s="1477"/>
      <c r="H20" s="1478"/>
      <c r="I20" s="1478"/>
      <c r="J20" s="68"/>
      <c r="CO20" s="69"/>
      <c r="CP20" s="69"/>
      <c r="CQ20" s="69"/>
      <c r="CR20" s="69"/>
      <c r="CS20" s="69"/>
      <c r="CT20" s="69"/>
      <c r="CU20" s="69"/>
    </row>
    <row r="21" spans="1:99" ht="26.25" customHeight="1">
      <c r="A21" s="65"/>
      <c r="B21" s="79" t="s">
        <v>218</v>
      </c>
      <c r="C21" s="980">
        <f>表Ⅲ・5!V87</f>
        <v>81185.734184999994</v>
      </c>
      <c r="D21" s="80">
        <f t="shared" si="0"/>
        <v>21.703424789676657</v>
      </c>
      <c r="E21" s="976">
        <v>81270.546315000014</v>
      </c>
      <c r="F21" s="82">
        <v>21.619292675796054</v>
      </c>
      <c r="G21" s="1477"/>
      <c r="H21" s="1478"/>
      <c r="I21" s="1478"/>
      <c r="J21" s="68"/>
      <c r="CO21" s="69"/>
      <c r="CP21" s="69"/>
      <c r="CQ21" s="69"/>
      <c r="CR21" s="69"/>
      <c r="CS21" s="69"/>
      <c r="CT21" s="69"/>
      <c r="CU21" s="69"/>
    </row>
    <row r="22" spans="1:99" ht="26.25" customHeight="1">
      <c r="A22" s="65"/>
      <c r="B22" s="79" t="s">
        <v>219</v>
      </c>
      <c r="C22" s="980">
        <f>表Ⅲ・5!W87</f>
        <v>167.5678143074108</v>
      </c>
      <c r="D22" s="80">
        <f t="shared" si="0"/>
        <v>4.4795991457121473E-2</v>
      </c>
      <c r="E22" s="976">
        <v>167.53165202568269</v>
      </c>
      <c r="F22" s="82">
        <v>4.4566155659450296E-2</v>
      </c>
      <c r="G22" s="1477"/>
      <c r="H22" s="1478"/>
      <c r="I22" s="1478"/>
      <c r="J22" s="68"/>
      <c r="CO22" s="69"/>
      <c r="CP22" s="69"/>
      <c r="CQ22" s="69"/>
      <c r="CR22" s="69"/>
      <c r="CS22" s="69"/>
      <c r="CT22" s="69"/>
      <c r="CU22" s="69"/>
    </row>
    <row r="23" spans="1:99" ht="26.25" customHeight="1" thickBot="1">
      <c r="A23" s="65"/>
      <c r="B23" s="84" t="s">
        <v>220</v>
      </c>
      <c r="C23" s="979">
        <f>表Ⅲ・5!X87</f>
        <v>16676.492039901343</v>
      </c>
      <c r="D23" s="273">
        <f t="shared" si="0"/>
        <v>4.4581353408578561</v>
      </c>
      <c r="E23" s="977">
        <v>16797.743559571052</v>
      </c>
      <c r="F23" s="982">
        <v>4.4684741369864227</v>
      </c>
      <c r="G23" s="1477"/>
      <c r="H23" s="1478"/>
      <c r="I23" s="1478"/>
      <c r="J23" s="68"/>
      <c r="CO23" s="69"/>
      <c r="CP23" s="69"/>
      <c r="CQ23" s="69"/>
      <c r="CR23" s="69"/>
      <c r="CS23" s="69"/>
      <c r="CT23" s="69"/>
      <c r="CU23" s="69"/>
    </row>
    <row r="24" spans="1:99" ht="26.25" customHeight="1" thickTop="1" thickBot="1">
      <c r="B24" s="85" t="s">
        <v>221</v>
      </c>
      <c r="C24" s="981">
        <f>表Ⅲ・5!Y87</f>
        <v>374068.77012155426</v>
      </c>
      <c r="D24" s="274">
        <f t="shared" si="0"/>
        <v>100</v>
      </c>
      <c r="E24" s="978">
        <v>375916.7681095631</v>
      </c>
      <c r="F24" s="983">
        <v>100</v>
      </c>
      <c r="G24" s="1477"/>
      <c r="H24" s="1478"/>
      <c r="I24" s="1478"/>
      <c r="J24" s="68"/>
      <c r="CO24" s="69"/>
      <c r="CP24" s="69"/>
      <c r="CQ24" s="69"/>
      <c r="CR24" s="69"/>
      <c r="CS24" s="69"/>
      <c r="CT24" s="69"/>
      <c r="CU24" s="69"/>
    </row>
    <row r="25" spans="1:99" s="42" customFormat="1">
      <c r="A25" s="39"/>
      <c r="B25" s="69"/>
      <c r="C25" s="68"/>
      <c r="D25" s="68"/>
      <c r="E25" s="68"/>
      <c r="F25" s="68"/>
      <c r="G25" s="86"/>
      <c r="H25" s="40"/>
      <c r="I25" s="40"/>
      <c r="J25" s="40"/>
      <c r="K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1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S25" s="40"/>
      <c r="CT25" s="40"/>
    </row>
    <row r="26" spans="1:99">
      <c r="B26" s="751"/>
      <c r="C26" s="752"/>
      <c r="D26" s="752"/>
      <c r="E26" s="751"/>
      <c r="F26" s="752"/>
    </row>
    <row r="27" spans="1:99">
      <c r="B27" s="751"/>
      <c r="C27" s="753"/>
      <c r="D27" s="753"/>
      <c r="E27" s="751"/>
      <c r="F27" s="753"/>
      <c r="G27" s="754"/>
    </row>
    <row r="28" spans="1:99">
      <c r="B28" s="755"/>
      <c r="C28" s="756"/>
      <c r="D28" s="757"/>
      <c r="E28" s="758"/>
      <c r="F28" s="759"/>
      <c r="G28" s="760"/>
      <c r="J28" s="42"/>
      <c r="K28" s="40"/>
    </row>
    <row r="29" spans="1:99">
      <c r="B29" s="755"/>
      <c r="C29" s="756"/>
      <c r="D29" s="757"/>
      <c r="E29" s="758"/>
      <c r="F29" s="759"/>
      <c r="G29" s="760"/>
    </row>
    <row r="30" spans="1:99">
      <c r="B30" s="755"/>
      <c r="C30" s="756"/>
      <c r="D30" s="757"/>
      <c r="E30" s="758"/>
      <c r="F30" s="759"/>
      <c r="G30" s="760"/>
    </row>
    <row r="31" spans="1:99">
      <c r="B31" s="755"/>
      <c r="C31" s="756"/>
      <c r="D31" s="757"/>
      <c r="E31" s="758"/>
      <c r="F31" s="759"/>
      <c r="G31" s="760"/>
    </row>
    <row r="32" spans="1:99">
      <c r="B32" s="755"/>
      <c r="C32" s="756"/>
      <c r="D32" s="757"/>
      <c r="E32" s="758"/>
      <c r="F32" s="759"/>
      <c r="G32" s="760"/>
    </row>
    <row r="33" spans="1:101">
      <c r="B33" s="755"/>
      <c r="C33" s="756"/>
      <c r="D33" s="757"/>
      <c r="E33" s="758"/>
      <c r="F33" s="759"/>
      <c r="G33" s="760"/>
    </row>
    <row r="34" spans="1:101">
      <c r="B34" s="755"/>
      <c r="C34" s="756"/>
      <c r="D34" s="757"/>
      <c r="E34" s="758"/>
      <c r="F34" s="759"/>
      <c r="G34" s="760"/>
    </row>
    <row r="35" spans="1:101">
      <c r="B35" s="755"/>
      <c r="C35" s="756"/>
      <c r="D35" s="757"/>
      <c r="E35" s="758"/>
      <c r="F35" s="759"/>
      <c r="G35" s="760"/>
    </row>
    <row r="36" spans="1:101" s="68" customFormat="1">
      <c r="A36" s="69"/>
      <c r="B36" s="755"/>
      <c r="C36" s="756"/>
      <c r="D36" s="757"/>
      <c r="E36" s="758"/>
      <c r="F36" s="759"/>
      <c r="G36" s="760"/>
      <c r="CV36" s="69"/>
      <c r="CW36" s="69"/>
    </row>
    <row r="37" spans="1:101" s="68" customFormat="1">
      <c r="A37" s="69"/>
      <c r="B37" s="755"/>
      <c r="C37" s="756"/>
      <c r="D37" s="757"/>
      <c r="E37" s="758"/>
      <c r="F37" s="759"/>
      <c r="G37" s="760"/>
      <c r="CV37" s="69"/>
      <c r="CW37" s="69"/>
    </row>
    <row r="38" spans="1:101" s="68" customFormat="1">
      <c r="A38" s="69"/>
      <c r="B38" s="755"/>
      <c r="C38" s="756"/>
      <c r="D38" s="757"/>
      <c r="E38" s="758"/>
      <c r="F38" s="759"/>
      <c r="G38" s="760"/>
      <c r="CV38" s="69"/>
      <c r="CW38" s="69"/>
    </row>
    <row r="39" spans="1:101" s="68" customFormat="1">
      <c r="A39" s="69"/>
      <c r="B39" s="755"/>
      <c r="C39" s="756"/>
      <c r="D39" s="757"/>
      <c r="E39" s="758"/>
      <c r="F39" s="759"/>
      <c r="G39" s="760"/>
      <c r="CV39" s="69"/>
      <c r="CW39" s="69"/>
    </row>
    <row r="40" spans="1:101" s="68" customFormat="1">
      <c r="A40" s="69"/>
      <c r="B40" s="755"/>
      <c r="C40" s="756"/>
      <c r="D40" s="757"/>
      <c r="E40" s="758"/>
      <c r="F40" s="759"/>
      <c r="G40" s="760"/>
      <c r="CV40" s="69"/>
      <c r="CW40" s="69"/>
    </row>
    <row r="41" spans="1:101" s="68" customFormat="1">
      <c r="A41" s="69"/>
      <c r="B41" s="755"/>
      <c r="C41" s="756"/>
      <c r="D41" s="757"/>
      <c r="E41" s="758"/>
      <c r="F41" s="759"/>
      <c r="G41" s="760"/>
      <c r="CV41" s="69"/>
      <c r="CW41" s="69"/>
    </row>
    <row r="42" spans="1:101" s="68" customFormat="1">
      <c r="A42" s="69"/>
      <c r="B42" s="755"/>
      <c r="C42" s="756"/>
      <c r="D42" s="757"/>
      <c r="E42" s="758"/>
      <c r="F42" s="759"/>
      <c r="G42" s="760"/>
      <c r="CV42" s="69"/>
      <c r="CW42" s="69"/>
    </row>
    <row r="43" spans="1:101" s="68" customFormat="1">
      <c r="A43" s="69"/>
      <c r="B43" s="755"/>
      <c r="C43" s="756"/>
      <c r="D43" s="757"/>
      <c r="E43" s="758"/>
      <c r="F43" s="759"/>
      <c r="G43" s="760"/>
      <c r="CV43" s="69"/>
      <c r="CW43" s="69"/>
    </row>
    <row r="44" spans="1:101" s="68" customFormat="1">
      <c r="A44" s="69"/>
      <c r="B44" s="755"/>
      <c r="C44" s="756"/>
      <c r="D44" s="757"/>
      <c r="E44" s="758"/>
      <c r="F44" s="759"/>
      <c r="G44" s="760"/>
      <c r="CV44" s="69"/>
      <c r="CW44" s="69"/>
    </row>
    <row r="45" spans="1:101" s="68" customFormat="1">
      <c r="A45" s="69"/>
      <c r="B45" s="755"/>
      <c r="C45" s="756"/>
      <c r="D45" s="757"/>
      <c r="E45" s="758"/>
      <c r="F45" s="759"/>
      <c r="G45" s="760"/>
      <c r="CV45" s="69"/>
      <c r="CW45" s="69"/>
    </row>
    <row r="46" spans="1:101" s="68" customFormat="1">
      <c r="A46" s="69"/>
      <c r="B46" s="755"/>
      <c r="C46" s="756"/>
      <c r="D46" s="757"/>
      <c r="E46" s="758"/>
      <c r="F46" s="759"/>
      <c r="G46" s="760"/>
      <c r="CV46" s="69"/>
      <c r="CW46" s="69"/>
    </row>
    <row r="47" spans="1:101" s="68" customFormat="1">
      <c r="A47" s="69"/>
      <c r="B47" s="755"/>
      <c r="C47" s="756"/>
      <c r="D47" s="757"/>
      <c r="E47" s="755"/>
      <c r="F47" s="759"/>
      <c r="G47" s="760"/>
      <c r="CV47" s="69"/>
      <c r="CW47" s="69"/>
    </row>
    <row r="48" spans="1:101" s="68" customFormat="1">
      <c r="A48" s="1453"/>
      <c r="B48" s="1453"/>
      <c r="C48" s="1443"/>
      <c r="D48" s="1443"/>
      <c r="E48" s="1443"/>
      <c r="F48" s="1443"/>
      <c r="G48" s="1479"/>
      <c r="H48" s="1443"/>
      <c r="I48" s="1443"/>
      <c r="J48" s="1480"/>
      <c r="CV48" s="69"/>
      <c r="CW48" s="69"/>
    </row>
    <row r="49" spans="1:101" s="68" customFormat="1">
      <c r="A49" s="1453"/>
      <c r="B49" s="1453"/>
      <c r="C49" s="1443"/>
      <c r="D49" s="1443"/>
      <c r="E49" s="1443"/>
      <c r="F49" s="1443"/>
      <c r="G49" s="1479"/>
      <c r="H49" s="1443"/>
      <c r="I49" s="1443"/>
      <c r="J49" s="1480"/>
      <c r="CV49" s="69"/>
      <c r="CW49" s="69"/>
    </row>
    <row r="50" spans="1:101" s="68" customFormat="1">
      <c r="A50" s="1453"/>
      <c r="B50" s="1481"/>
      <c r="C50" s="1482"/>
      <c r="D50" s="1482"/>
      <c r="E50" s="1441"/>
      <c r="F50" s="1482"/>
      <c r="G50" s="1482"/>
      <c r="H50" s="1443"/>
      <c r="I50" s="1443"/>
      <c r="J50" s="1480"/>
      <c r="CV50" s="69"/>
      <c r="CW50" s="69"/>
    </row>
    <row r="51" spans="1:101" s="68" customFormat="1">
      <c r="A51" s="1453"/>
      <c r="B51" s="1481"/>
      <c r="C51" s="1483"/>
      <c r="D51" s="1483"/>
      <c r="E51" s="1441"/>
      <c r="F51" s="1483"/>
      <c r="G51" s="1483"/>
      <c r="H51" s="1443"/>
      <c r="I51" s="1443"/>
      <c r="J51" s="1480"/>
      <c r="CV51" s="69"/>
      <c r="CW51" s="69"/>
    </row>
    <row r="52" spans="1:101" s="68" customFormat="1">
      <c r="A52" s="1453"/>
      <c r="B52" s="1484"/>
      <c r="C52" s="1485"/>
      <c r="D52" s="959"/>
      <c r="E52" s="1486"/>
      <c r="F52" s="1485"/>
      <c r="G52" s="1448"/>
      <c r="H52" s="1443"/>
      <c r="I52" s="1443"/>
      <c r="J52" s="1480"/>
      <c r="K52" s="73"/>
      <c r="CV52" s="69"/>
      <c r="CW52" s="69"/>
    </row>
    <row r="53" spans="1:101" s="68" customFormat="1">
      <c r="A53" s="1453"/>
      <c r="B53" s="1484"/>
      <c r="C53" s="1485"/>
      <c r="D53" s="959"/>
      <c r="E53" s="1486"/>
      <c r="F53" s="1485"/>
      <c r="G53" s="1448"/>
      <c r="H53" s="1443"/>
      <c r="I53" s="1443"/>
      <c r="J53" s="1480"/>
      <c r="K53" s="73"/>
      <c r="CV53" s="69"/>
      <c r="CW53" s="69"/>
    </row>
    <row r="54" spans="1:101" s="68" customFormat="1">
      <c r="A54" s="1453"/>
      <c r="B54" s="1484"/>
      <c r="C54" s="1485"/>
      <c r="D54" s="959"/>
      <c r="E54" s="1486"/>
      <c r="F54" s="1485"/>
      <c r="G54" s="1448"/>
      <c r="H54" s="1443"/>
      <c r="I54" s="1443"/>
      <c r="J54" s="1480"/>
      <c r="K54" s="73"/>
      <c r="CV54" s="69"/>
      <c r="CW54" s="69"/>
    </row>
    <row r="55" spans="1:101" s="68" customFormat="1">
      <c r="A55" s="1453"/>
      <c r="B55" s="1484"/>
      <c r="C55" s="1485"/>
      <c r="D55" s="959"/>
      <c r="E55" s="1486"/>
      <c r="F55" s="1485"/>
      <c r="G55" s="1448"/>
      <c r="H55" s="1443"/>
      <c r="I55" s="1443"/>
      <c r="J55" s="1480"/>
      <c r="CV55" s="69"/>
      <c r="CW55" s="69"/>
    </row>
    <row r="56" spans="1:101" s="68" customFormat="1">
      <c r="A56" s="1453"/>
      <c r="B56" s="1484"/>
      <c r="C56" s="1485"/>
      <c r="D56" s="959"/>
      <c r="E56" s="1486"/>
      <c r="F56" s="1485"/>
      <c r="G56" s="1448"/>
      <c r="H56" s="1443"/>
      <c r="I56" s="1443"/>
      <c r="J56" s="1480"/>
      <c r="CV56" s="69"/>
      <c r="CW56" s="69"/>
    </row>
    <row r="57" spans="1:101" s="68" customFormat="1">
      <c r="A57" s="1453"/>
      <c r="B57" s="1484"/>
      <c r="C57" s="1485"/>
      <c r="D57" s="959"/>
      <c r="E57" s="1486"/>
      <c r="F57" s="1485"/>
      <c r="G57" s="1448"/>
      <c r="H57" s="1443"/>
      <c r="I57" s="1443"/>
      <c r="J57" s="1480"/>
      <c r="CV57" s="69"/>
      <c r="CW57" s="69"/>
    </row>
    <row r="58" spans="1:101" s="68" customFormat="1">
      <c r="A58" s="1453"/>
      <c r="B58" s="1484"/>
      <c r="C58" s="1485"/>
      <c r="D58" s="959"/>
      <c r="E58" s="1486"/>
      <c r="F58" s="1485"/>
      <c r="G58" s="1448"/>
      <c r="H58" s="1443"/>
      <c r="I58" s="1443"/>
      <c r="J58" s="1480"/>
      <c r="CV58" s="69"/>
      <c r="CW58" s="69"/>
    </row>
    <row r="59" spans="1:101" s="68" customFormat="1">
      <c r="A59" s="1453"/>
      <c r="B59" s="1484"/>
      <c r="C59" s="1485"/>
      <c r="D59" s="959"/>
      <c r="E59" s="1486"/>
      <c r="F59" s="1485"/>
      <c r="G59" s="1448"/>
      <c r="H59" s="1443"/>
      <c r="I59" s="1443"/>
      <c r="J59" s="1480"/>
      <c r="CV59" s="69"/>
      <c r="CW59" s="69"/>
    </row>
    <row r="60" spans="1:101" s="68" customFormat="1">
      <c r="A60" s="1453"/>
      <c r="B60" s="1484"/>
      <c r="C60" s="1485"/>
      <c r="D60" s="959"/>
      <c r="E60" s="1486"/>
      <c r="F60" s="1485"/>
      <c r="G60" s="1448"/>
      <c r="H60" s="1443"/>
      <c r="I60" s="1443"/>
      <c r="J60" s="1480"/>
      <c r="CV60" s="69"/>
      <c r="CW60" s="69"/>
    </row>
    <row r="61" spans="1:101" s="68" customFormat="1">
      <c r="A61" s="1453"/>
      <c r="B61" s="1484"/>
      <c r="C61" s="1485"/>
      <c r="D61" s="959"/>
      <c r="E61" s="1486"/>
      <c r="F61" s="1485"/>
      <c r="G61" s="1448"/>
      <c r="H61" s="1443"/>
      <c r="I61" s="1443"/>
      <c r="J61" s="1480"/>
      <c r="CV61" s="69"/>
      <c r="CW61" s="69"/>
    </row>
    <row r="62" spans="1:101" s="68" customFormat="1">
      <c r="A62" s="1453"/>
      <c r="B62" s="1484"/>
      <c r="C62" s="1485"/>
      <c r="D62" s="959"/>
      <c r="E62" s="1486"/>
      <c r="F62" s="1485"/>
      <c r="G62" s="1448"/>
      <c r="H62" s="1443"/>
      <c r="I62" s="1443"/>
      <c r="J62" s="1480"/>
      <c r="CV62" s="69"/>
      <c r="CW62" s="69"/>
    </row>
    <row r="63" spans="1:101" s="68" customFormat="1">
      <c r="A63" s="1453"/>
      <c r="B63" s="1484"/>
      <c r="C63" s="1485"/>
      <c r="D63" s="959"/>
      <c r="E63" s="1486"/>
      <c r="F63" s="1485"/>
      <c r="G63" s="1448"/>
      <c r="H63" s="1443"/>
      <c r="I63" s="1443"/>
      <c r="J63" s="1480"/>
      <c r="CV63" s="69"/>
      <c r="CW63" s="69"/>
    </row>
    <row r="64" spans="1:101">
      <c r="A64" s="1453"/>
      <c r="B64" s="1453"/>
      <c r="C64" s="1443"/>
      <c r="D64" s="1443"/>
      <c r="E64" s="1443"/>
      <c r="F64" s="1443"/>
      <c r="G64" s="1479"/>
      <c r="H64" s="1443"/>
      <c r="I64" s="1443"/>
      <c r="J64" s="1480"/>
    </row>
    <row r="65" spans="1:99">
      <c r="A65" s="1453"/>
      <c r="B65" s="1453"/>
      <c r="C65" s="1443"/>
      <c r="D65" s="1443"/>
      <c r="E65" s="1443"/>
      <c r="F65" s="1443"/>
      <c r="G65" s="1479"/>
      <c r="H65" s="1443"/>
      <c r="I65" s="1443"/>
      <c r="J65" s="1480"/>
    </row>
    <row r="66" spans="1:99" s="865" customFormat="1">
      <c r="A66" s="1474"/>
      <c r="B66" s="1474"/>
      <c r="C66" s="1458"/>
      <c r="D66" s="1458"/>
      <c r="E66" s="1458"/>
      <c r="F66" s="1458"/>
      <c r="G66" s="1487"/>
      <c r="H66" s="1460"/>
      <c r="I66" s="1460"/>
      <c r="J66" s="1488"/>
      <c r="K66" s="864"/>
      <c r="L66" s="864"/>
      <c r="M66" s="864"/>
      <c r="N66" s="864"/>
      <c r="O66" s="864"/>
      <c r="P66" s="864"/>
      <c r="Q66" s="864"/>
      <c r="R66" s="864"/>
      <c r="S66" s="864"/>
      <c r="T66" s="864"/>
      <c r="U66" s="864"/>
      <c r="V66" s="864"/>
      <c r="W66" s="864"/>
      <c r="X66" s="864"/>
      <c r="Y66" s="864"/>
      <c r="Z66" s="864"/>
      <c r="AA66" s="864"/>
      <c r="AB66" s="864"/>
      <c r="AC66" s="864"/>
      <c r="AD66" s="864"/>
      <c r="AE66" s="864"/>
      <c r="AF66" s="864"/>
      <c r="AG66" s="864"/>
      <c r="AH66" s="864"/>
      <c r="AI66" s="864"/>
      <c r="AJ66" s="864"/>
      <c r="AK66" s="864"/>
      <c r="AL66" s="864"/>
      <c r="AM66" s="864"/>
      <c r="AN66" s="864"/>
      <c r="AO66" s="864"/>
      <c r="AP66" s="864"/>
      <c r="AQ66" s="864"/>
      <c r="AR66" s="864"/>
      <c r="AS66" s="864"/>
      <c r="AT66" s="864"/>
      <c r="AU66" s="864"/>
      <c r="AV66" s="864"/>
      <c r="AW66" s="864"/>
      <c r="AX66" s="864"/>
      <c r="AY66" s="864"/>
      <c r="AZ66" s="864"/>
      <c r="BA66" s="864"/>
      <c r="BB66" s="864"/>
      <c r="BC66" s="864"/>
      <c r="BD66" s="864"/>
      <c r="BE66" s="864"/>
      <c r="BF66" s="864"/>
      <c r="BG66" s="864"/>
      <c r="BH66" s="864"/>
      <c r="BI66" s="864"/>
      <c r="BJ66" s="864"/>
      <c r="BK66" s="864"/>
      <c r="BL66" s="864"/>
      <c r="BM66" s="864"/>
      <c r="BN66" s="864"/>
      <c r="BO66" s="864"/>
      <c r="BP66" s="864"/>
      <c r="BQ66" s="864"/>
      <c r="BR66" s="864"/>
      <c r="BS66" s="864"/>
      <c r="BT66" s="864"/>
      <c r="BU66" s="864"/>
      <c r="BV66" s="864"/>
      <c r="BW66" s="864"/>
      <c r="BX66" s="864"/>
      <c r="BY66" s="864"/>
      <c r="BZ66" s="864"/>
      <c r="CA66" s="864"/>
      <c r="CB66" s="864"/>
      <c r="CC66" s="864"/>
      <c r="CD66" s="864"/>
      <c r="CE66" s="864"/>
      <c r="CF66" s="864"/>
      <c r="CG66" s="864"/>
      <c r="CH66" s="864"/>
      <c r="CI66" s="864"/>
      <c r="CJ66" s="864"/>
      <c r="CK66" s="864"/>
      <c r="CL66" s="864"/>
      <c r="CM66" s="864"/>
      <c r="CN66" s="864"/>
      <c r="CO66" s="864"/>
      <c r="CP66" s="864"/>
      <c r="CQ66" s="864"/>
      <c r="CR66" s="864"/>
      <c r="CS66" s="864"/>
      <c r="CT66" s="864"/>
      <c r="CU66" s="864"/>
    </row>
    <row r="67" spans="1:99" s="865" customFormat="1">
      <c r="A67" s="1474"/>
      <c r="B67" s="1474"/>
      <c r="C67" s="1462"/>
      <c r="D67" s="1462"/>
      <c r="E67" s="1462"/>
      <c r="F67" s="1462"/>
      <c r="G67" s="1487"/>
      <c r="H67" s="1460"/>
      <c r="I67" s="1460"/>
      <c r="J67" s="1488"/>
      <c r="K67" s="864"/>
      <c r="L67" s="864"/>
      <c r="M67" s="864"/>
      <c r="N67" s="864"/>
      <c r="O67" s="864"/>
      <c r="P67" s="868"/>
      <c r="Q67" s="864"/>
      <c r="R67" s="864"/>
      <c r="S67" s="864"/>
      <c r="T67" s="864"/>
      <c r="U67" s="864"/>
      <c r="V67" s="864"/>
      <c r="W67" s="864"/>
      <c r="X67" s="864"/>
      <c r="Y67" s="864"/>
      <c r="Z67" s="864"/>
      <c r="AA67" s="864"/>
      <c r="AB67" s="864"/>
      <c r="AC67" s="864"/>
      <c r="AD67" s="864"/>
      <c r="AE67" s="864"/>
      <c r="AF67" s="864"/>
      <c r="AG67" s="864"/>
      <c r="AH67" s="864"/>
      <c r="AI67" s="864"/>
      <c r="AJ67" s="864"/>
      <c r="AK67" s="864"/>
      <c r="AL67" s="864"/>
      <c r="AM67" s="864"/>
      <c r="AN67" s="864"/>
      <c r="AO67" s="864"/>
      <c r="AP67" s="864"/>
      <c r="AQ67" s="864"/>
      <c r="AR67" s="864"/>
      <c r="AS67" s="864"/>
      <c r="AT67" s="864"/>
      <c r="AU67" s="864"/>
      <c r="AV67" s="864"/>
      <c r="AW67" s="864"/>
      <c r="AX67" s="864"/>
      <c r="AY67" s="864"/>
      <c r="AZ67" s="864"/>
      <c r="BA67" s="864"/>
      <c r="BB67" s="864"/>
      <c r="BC67" s="864"/>
      <c r="BD67" s="864"/>
      <c r="BE67" s="864"/>
      <c r="BF67" s="864"/>
      <c r="BG67" s="864"/>
      <c r="BH67" s="864"/>
      <c r="BI67" s="864"/>
      <c r="BJ67" s="864"/>
      <c r="BK67" s="864"/>
      <c r="BL67" s="864"/>
      <c r="BM67" s="864"/>
      <c r="BN67" s="864"/>
      <c r="BO67" s="864"/>
      <c r="BP67" s="864"/>
      <c r="BQ67" s="864"/>
      <c r="BR67" s="864"/>
      <c r="BS67" s="864"/>
      <c r="BT67" s="864"/>
      <c r="BU67" s="864"/>
      <c r="BV67" s="864"/>
      <c r="BW67" s="864"/>
      <c r="BX67" s="864"/>
      <c r="BY67" s="864"/>
      <c r="BZ67" s="864"/>
      <c r="CA67" s="864"/>
      <c r="CB67" s="864"/>
      <c r="CC67" s="864"/>
      <c r="CD67" s="864"/>
      <c r="CE67" s="864"/>
      <c r="CF67" s="864"/>
      <c r="CG67" s="864"/>
      <c r="CH67" s="864"/>
      <c r="CI67" s="864"/>
      <c r="CJ67" s="864"/>
      <c r="CK67" s="864"/>
      <c r="CL67" s="864"/>
      <c r="CM67" s="864"/>
      <c r="CN67" s="864"/>
      <c r="CO67" s="864"/>
      <c r="CP67" s="864"/>
      <c r="CQ67" s="864"/>
      <c r="CR67" s="864"/>
      <c r="CS67" s="864"/>
      <c r="CT67" s="864"/>
      <c r="CU67" s="864"/>
    </row>
    <row r="68" spans="1:99" s="865" customFormat="1">
      <c r="A68" s="1474"/>
      <c r="B68" s="1489"/>
      <c r="C68" s="1490"/>
      <c r="D68" s="1491"/>
      <c r="E68" s="1492"/>
      <c r="F68" s="1491"/>
      <c r="G68" s="1488"/>
      <c r="H68" s="1460"/>
      <c r="I68" s="1460"/>
      <c r="J68" s="1488"/>
      <c r="K68" s="864"/>
      <c r="L68" s="864"/>
      <c r="M68" s="864"/>
      <c r="N68" s="868"/>
      <c r="O68" s="864"/>
      <c r="P68" s="868"/>
      <c r="Q68" s="864"/>
      <c r="R68" s="864"/>
      <c r="S68" s="864"/>
      <c r="T68" s="864"/>
      <c r="U68" s="864"/>
      <c r="V68" s="864"/>
      <c r="W68" s="864"/>
      <c r="X68" s="864"/>
      <c r="Y68" s="864"/>
      <c r="Z68" s="864"/>
      <c r="AA68" s="864"/>
      <c r="AB68" s="864"/>
      <c r="AC68" s="864"/>
      <c r="AD68" s="864"/>
      <c r="AE68" s="864"/>
      <c r="AF68" s="864"/>
      <c r="AG68" s="864"/>
      <c r="AH68" s="864"/>
      <c r="AI68" s="864"/>
      <c r="AJ68" s="864"/>
      <c r="AK68" s="864"/>
      <c r="AL68" s="864"/>
      <c r="AM68" s="864"/>
      <c r="AN68" s="864"/>
      <c r="AO68" s="864"/>
      <c r="AP68" s="864"/>
      <c r="AQ68" s="864"/>
      <c r="AR68" s="864"/>
      <c r="AS68" s="864"/>
      <c r="AT68" s="864"/>
      <c r="AU68" s="864"/>
      <c r="AV68" s="864"/>
      <c r="AW68" s="864"/>
      <c r="AX68" s="864"/>
      <c r="AY68" s="864"/>
      <c r="AZ68" s="864"/>
      <c r="BA68" s="864"/>
      <c r="BB68" s="864"/>
      <c r="BC68" s="864"/>
      <c r="BD68" s="864"/>
      <c r="BE68" s="864"/>
      <c r="BF68" s="864"/>
      <c r="BG68" s="864"/>
      <c r="BH68" s="864"/>
      <c r="BI68" s="864"/>
      <c r="BJ68" s="864"/>
      <c r="BK68" s="864"/>
      <c r="BL68" s="864"/>
      <c r="BM68" s="864"/>
      <c r="BN68" s="864"/>
      <c r="BO68" s="864"/>
      <c r="BP68" s="864"/>
      <c r="BQ68" s="864"/>
      <c r="BR68" s="864"/>
      <c r="BS68" s="864"/>
      <c r="BT68" s="864"/>
      <c r="BU68" s="864"/>
      <c r="BV68" s="864"/>
      <c r="BW68" s="864"/>
      <c r="BX68" s="864"/>
      <c r="BY68" s="864"/>
      <c r="BZ68" s="864"/>
      <c r="CA68" s="864"/>
      <c r="CB68" s="864"/>
      <c r="CC68" s="864"/>
      <c r="CD68" s="864"/>
      <c r="CE68" s="864"/>
      <c r="CF68" s="864"/>
      <c r="CG68" s="864"/>
      <c r="CH68" s="864"/>
      <c r="CI68" s="864"/>
      <c r="CJ68" s="864"/>
      <c r="CK68" s="864"/>
      <c r="CL68" s="864"/>
      <c r="CM68" s="864"/>
      <c r="CN68" s="864"/>
      <c r="CO68" s="864"/>
      <c r="CP68" s="864"/>
      <c r="CQ68" s="864"/>
      <c r="CR68" s="864"/>
      <c r="CS68" s="864"/>
      <c r="CT68" s="864"/>
      <c r="CU68" s="864"/>
    </row>
    <row r="69" spans="1:99" s="865" customFormat="1">
      <c r="A69" s="1474"/>
      <c r="B69" s="1489"/>
      <c r="C69" s="1490"/>
      <c r="D69" s="1491"/>
      <c r="E69" s="1492"/>
      <c r="F69" s="1491"/>
      <c r="G69" s="1488"/>
      <c r="H69" s="1460"/>
      <c r="I69" s="1460"/>
      <c r="J69" s="1488"/>
      <c r="K69" s="864"/>
      <c r="L69" s="864"/>
      <c r="M69" s="868"/>
      <c r="N69" s="868"/>
      <c r="O69" s="864"/>
      <c r="P69" s="868"/>
      <c r="Q69" s="864"/>
      <c r="R69" s="864"/>
      <c r="S69" s="864"/>
      <c r="T69" s="864"/>
      <c r="U69" s="864"/>
      <c r="V69" s="864"/>
      <c r="W69" s="864"/>
      <c r="X69" s="864"/>
      <c r="Y69" s="864"/>
      <c r="Z69" s="864"/>
      <c r="AA69" s="864"/>
      <c r="AB69" s="864"/>
      <c r="AC69" s="864"/>
      <c r="AD69" s="864"/>
      <c r="AE69" s="864"/>
      <c r="AF69" s="864"/>
      <c r="AG69" s="864"/>
      <c r="AH69" s="864"/>
      <c r="AI69" s="864"/>
      <c r="AJ69" s="864"/>
      <c r="AK69" s="864"/>
      <c r="AL69" s="864"/>
      <c r="AM69" s="864"/>
      <c r="AN69" s="864"/>
      <c r="AO69" s="864"/>
      <c r="AP69" s="864"/>
      <c r="AQ69" s="864"/>
      <c r="AR69" s="864"/>
      <c r="AS69" s="864"/>
      <c r="AT69" s="864"/>
      <c r="AU69" s="864"/>
      <c r="AV69" s="864"/>
      <c r="AW69" s="864"/>
      <c r="AX69" s="864"/>
      <c r="AY69" s="864"/>
      <c r="AZ69" s="864"/>
      <c r="BA69" s="864"/>
      <c r="BB69" s="864"/>
      <c r="BC69" s="864"/>
      <c r="BD69" s="864"/>
      <c r="BE69" s="864"/>
      <c r="BF69" s="864"/>
      <c r="BG69" s="864"/>
      <c r="BH69" s="864"/>
      <c r="BI69" s="864"/>
      <c r="BJ69" s="864"/>
      <c r="BK69" s="864"/>
      <c r="BL69" s="864"/>
      <c r="BM69" s="864"/>
      <c r="BN69" s="864"/>
      <c r="BO69" s="864"/>
      <c r="BP69" s="864"/>
      <c r="BQ69" s="864"/>
      <c r="BR69" s="864"/>
      <c r="BS69" s="864"/>
      <c r="BT69" s="864"/>
      <c r="BU69" s="864"/>
      <c r="BV69" s="864"/>
      <c r="BW69" s="864"/>
      <c r="BX69" s="864"/>
      <c r="BY69" s="864"/>
      <c r="BZ69" s="864"/>
      <c r="CA69" s="864"/>
      <c r="CB69" s="864"/>
      <c r="CC69" s="864"/>
      <c r="CD69" s="864"/>
      <c r="CE69" s="864"/>
      <c r="CF69" s="864"/>
      <c r="CG69" s="864"/>
      <c r="CH69" s="864"/>
      <c r="CI69" s="864"/>
      <c r="CJ69" s="864"/>
      <c r="CK69" s="864"/>
      <c r="CL69" s="864"/>
      <c r="CM69" s="864"/>
      <c r="CN69" s="864"/>
      <c r="CO69" s="864"/>
      <c r="CP69" s="864"/>
      <c r="CQ69" s="864"/>
      <c r="CR69" s="864"/>
      <c r="CS69" s="864"/>
      <c r="CT69" s="864"/>
      <c r="CU69" s="864"/>
    </row>
    <row r="70" spans="1:99" s="865" customFormat="1">
      <c r="A70" s="1474"/>
      <c r="B70" s="1489"/>
      <c r="C70" s="1490"/>
      <c r="D70" s="1491"/>
      <c r="E70" s="1492"/>
      <c r="F70" s="1491"/>
      <c r="G70" s="1488"/>
      <c r="H70" s="1460"/>
      <c r="I70" s="1460"/>
      <c r="J70" s="1488"/>
      <c r="K70" s="864"/>
      <c r="L70" s="864"/>
      <c r="M70" s="868"/>
      <c r="N70" s="868"/>
      <c r="O70" s="864"/>
      <c r="P70" s="868"/>
      <c r="Q70" s="864"/>
      <c r="R70" s="864"/>
      <c r="S70" s="864"/>
      <c r="T70" s="864"/>
      <c r="U70" s="864"/>
      <c r="V70" s="864"/>
      <c r="W70" s="864"/>
      <c r="X70" s="864"/>
      <c r="Y70" s="864"/>
      <c r="Z70" s="864"/>
      <c r="AA70" s="864"/>
      <c r="AB70" s="864"/>
      <c r="AC70" s="864"/>
      <c r="AD70" s="864"/>
      <c r="AE70" s="864"/>
      <c r="AF70" s="864"/>
      <c r="AG70" s="864"/>
      <c r="AH70" s="864"/>
      <c r="AI70" s="864"/>
      <c r="AJ70" s="864"/>
      <c r="AK70" s="864"/>
      <c r="AL70" s="864"/>
      <c r="AM70" s="864"/>
      <c r="AN70" s="864"/>
      <c r="AO70" s="864"/>
      <c r="AP70" s="864"/>
      <c r="AQ70" s="864"/>
      <c r="AR70" s="864"/>
      <c r="AS70" s="864"/>
      <c r="AT70" s="864"/>
      <c r="AU70" s="864"/>
      <c r="AV70" s="864"/>
      <c r="AW70" s="864"/>
      <c r="AX70" s="864"/>
      <c r="AY70" s="864"/>
      <c r="AZ70" s="864"/>
      <c r="BA70" s="864"/>
      <c r="BB70" s="864"/>
      <c r="BC70" s="864"/>
      <c r="BD70" s="864"/>
      <c r="BE70" s="864"/>
      <c r="BF70" s="864"/>
      <c r="BG70" s="864"/>
      <c r="BH70" s="864"/>
      <c r="BI70" s="864"/>
      <c r="BJ70" s="864"/>
      <c r="BK70" s="864"/>
      <c r="BL70" s="864"/>
      <c r="BM70" s="864"/>
      <c r="BN70" s="864"/>
      <c r="BO70" s="864"/>
      <c r="BP70" s="864"/>
      <c r="BQ70" s="864"/>
      <c r="BR70" s="864"/>
      <c r="BS70" s="864"/>
      <c r="BT70" s="864"/>
      <c r="BU70" s="864"/>
      <c r="BV70" s="864"/>
      <c r="BW70" s="864"/>
      <c r="BX70" s="864"/>
      <c r="BY70" s="864"/>
      <c r="BZ70" s="864"/>
      <c r="CA70" s="864"/>
      <c r="CB70" s="864"/>
      <c r="CC70" s="864"/>
      <c r="CD70" s="864"/>
      <c r="CE70" s="864"/>
      <c r="CF70" s="864"/>
      <c r="CG70" s="864"/>
      <c r="CH70" s="864"/>
      <c r="CI70" s="864"/>
      <c r="CJ70" s="864"/>
      <c r="CK70" s="864"/>
      <c r="CL70" s="864"/>
      <c r="CM70" s="864"/>
      <c r="CN70" s="864"/>
      <c r="CO70" s="864"/>
      <c r="CP70" s="864"/>
      <c r="CQ70" s="864"/>
      <c r="CR70" s="864"/>
      <c r="CS70" s="864"/>
      <c r="CT70" s="864"/>
      <c r="CU70" s="864"/>
    </row>
    <row r="71" spans="1:99" s="865" customFormat="1">
      <c r="A71" s="1474"/>
      <c r="B71" s="1489"/>
      <c r="C71" s="1490"/>
      <c r="D71" s="1491"/>
      <c r="E71" s="1492"/>
      <c r="F71" s="1491"/>
      <c r="G71" s="1488"/>
      <c r="H71" s="1460"/>
      <c r="I71" s="1460"/>
      <c r="J71" s="1488"/>
      <c r="K71" s="864"/>
      <c r="L71" s="864"/>
      <c r="M71" s="868"/>
      <c r="N71" s="868"/>
      <c r="O71" s="864"/>
      <c r="P71" s="868"/>
      <c r="Q71" s="864"/>
      <c r="R71" s="864"/>
      <c r="S71" s="864"/>
      <c r="T71" s="864"/>
      <c r="U71" s="864"/>
      <c r="V71" s="864"/>
      <c r="W71" s="864"/>
      <c r="X71" s="864"/>
      <c r="Y71" s="864"/>
      <c r="Z71" s="864"/>
      <c r="AA71" s="864"/>
      <c r="AB71" s="864"/>
      <c r="AC71" s="864"/>
      <c r="AD71" s="864"/>
      <c r="AE71" s="864"/>
      <c r="AF71" s="864"/>
      <c r="AG71" s="864"/>
      <c r="AH71" s="864"/>
      <c r="AI71" s="864"/>
      <c r="AJ71" s="864"/>
      <c r="AK71" s="864"/>
      <c r="AL71" s="864"/>
      <c r="AM71" s="864"/>
      <c r="AN71" s="864"/>
      <c r="AO71" s="864"/>
      <c r="AP71" s="864"/>
      <c r="AQ71" s="864"/>
      <c r="AR71" s="864"/>
      <c r="AS71" s="864"/>
      <c r="AT71" s="864"/>
      <c r="AU71" s="864"/>
      <c r="AV71" s="864"/>
      <c r="AW71" s="864"/>
      <c r="AX71" s="864"/>
      <c r="AY71" s="864"/>
      <c r="AZ71" s="864"/>
      <c r="BA71" s="864"/>
      <c r="BB71" s="864"/>
      <c r="BC71" s="864"/>
      <c r="BD71" s="864"/>
      <c r="BE71" s="864"/>
      <c r="BF71" s="864"/>
      <c r="BG71" s="864"/>
      <c r="BH71" s="864"/>
      <c r="BI71" s="864"/>
      <c r="BJ71" s="864"/>
      <c r="BK71" s="864"/>
      <c r="BL71" s="864"/>
      <c r="BM71" s="864"/>
      <c r="BN71" s="864"/>
      <c r="BO71" s="864"/>
      <c r="BP71" s="864"/>
      <c r="BQ71" s="864"/>
      <c r="BR71" s="864"/>
      <c r="BS71" s="864"/>
      <c r="BT71" s="864"/>
      <c r="BU71" s="864"/>
      <c r="BV71" s="864"/>
      <c r="BW71" s="864"/>
      <c r="BX71" s="864"/>
      <c r="BY71" s="864"/>
      <c r="BZ71" s="864"/>
      <c r="CA71" s="864"/>
      <c r="CB71" s="864"/>
      <c r="CC71" s="864"/>
      <c r="CD71" s="864"/>
      <c r="CE71" s="864"/>
      <c r="CF71" s="864"/>
      <c r="CG71" s="864"/>
      <c r="CH71" s="864"/>
      <c r="CI71" s="864"/>
      <c r="CJ71" s="864"/>
      <c r="CK71" s="864"/>
      <c r="CL71" s="864"/>
      <c r="CM71" s="864"/>
      <c r="CN71" s="864"/>
      <c r="CO71" s="864"/>
      <c r="CP71" s="864"/>
      <c r="CQ71" s="864"/>
      <c r="CR71" s="864"/>
      <c r="CS71" s="864"/>
      <c r="CT71" s="864"/>
      <c r="CU71" s="864"/>
    </row>
    <row r="72" spans="1:99" s="865" customFormat="1">
      <c r="A72" s="1474"/>
      <c r="B72" s="1489"/>
      <c r="C72" s="1490"/>
      <c r="D72" s="1491"/>
      <c r="E72" s="1492"/>
      <c r="F72" s="1491"/>
      <c r="G72" s="1488"/>
      <c r="H72" s="1460"/>
      <c r="I72" s="1460"/>
      <c r="J72" s="1488"/>
      <c r="K72" s="864"/>
      <c r="L72" s="864"/>
      <c r="M72" s="868"/>
      <c r="N72" s="868"/>
      <c r="O72" s="864"/>
      <c r="P72" s="868"/>
      <c r="Q72" s="864"/>
      <c r="R72" s="864"/>
      <c r="S72" s="864"/>
      <c r="T72" s="864"/>
      <c r="U72" s="864"/>
      <c r="V72" s="864"/>
      <c r="W72" s="864"/>
      <c r="X72" s="864"/>
      <c r="Y72" s="864"/>
      <c r="Z72" s="864"/>
      <c r="AA72" s="864"/>
      <c r="AB72" s="864"/>
      <c r="AC72" s="864"/>
      <c r="AD72" s="864"/>
      <c r="AE72" s="864"/>
      <c r="AF72" s="864"/>
      <c r="AG72" s="864"/>
      <c r="AH72" s="864"/>
      <c r="AI72" s="864"/>
      <c r="AJ72" s="864"/>
      <c r="AK72" s="864"/>
      <c r="AL72" s="864"/>
      <c r="AM72" s="864"/>
      <c r="AN72" s="864"/>
      <c r="AO72" s="864"/>
      <c r="AP72" s="864"/>
      <c r="AQ72" s="864"/>
      <c r="AR72" s="864"/>
      <c r="AS72" s="864"/>
      <c r="AT72" s="864"/>
      <c r="AU72" s="864"/>
      <c r="AV72" s="864"/>
      <c r="AW72" s="864"/>
      <c r="AX72" s="864"/>
      <c r="AY72" s="864"/>
      <c r="AZ72" s="864"/>
      <c r="BA72" s="864"/>
      <c r="BB72" s="864"/>
      <c r="BC72" s="864"/>
      <c r="BD72" s="864"/>
      <c r="BE72" s="864"/>
      <c r="BF72" s="864"/>
      <c r="BG72" s="864"/>
      <c r="BH72" s="864"/>
      <c r="BI72" s="864"/>
      <c r="BJ72" s="864"/>
      <c r="BK72" s="864"/>
      <c r="BL72" s="864"/>
      <c r="BM72" s="864"/>
      <c r="BN72" s="864"/>
      <c r="BO72" s="864"/>
      <c r="BP72" s="864"/>
      <c r="BQ72" s="864"/>
      <c r="BR72" s="864"/>
      <c r="BS72" s="864"/>
      <c r="BT72" s="864"/>
      <c r="BU72" s="864"/>
      <c r="BV72" s="864"/>
      <c r="BW72" s="864"/>
      <c r="BX72" s="864"/>
      <c r="BY72" s="864"/>
      <c r="BZ72" s="864"/>
      <c r="CA72" s="864"/>
      <c r="CB72" s="864"/>
      <c r="CC72" s="864"/>
      <c r="CD72" s="864"/>
      <c r="CE72" s="864"/>
      <c r="CF72" s="864"/>
      <c r="CG72" s="864"/>
      <c r="CH72" s="864"/>
      <c r="CI72" s="864"/>
      <c r="CJ72" s="864"/>
      <c r="CK72" s="864"/>
      <c r="CL72" s="864"/>
      <c r="CM72" s="864"/>
      <c r="CN72" s="864"/>
      <c r="CO72" s="864"/>
      <c r="CP72" s="864"/>
      <c r="CQ72" s="864"/>
      <c r="CR72" s="864"/>
      <c r="CS72" s="864"/>
      <c r="CT72" s="864"/>
      <c r="CU72" s="864"/>
    </row>
    <row r="73" spans="1:99" s="865" customFormat="1">
      <c r="A73" s="1474"/>
      <c r="B73" s="1489"/>
      <c r="C73" s="1490"/>
      <c r="D73" s="1491"/>
      <c r="E73" s="1492"/>
      <c r="F73" s="1491"/>
      <c r="G73" s="1488"/>
      <c r="H73" s="1460"/>
      <c r="I73" s="1460"/>
      <c r="J73" s="1488"/>
      <c r="K73" s="864"/>
      <c r="L73" s="864"/>
      <c r="M73" s="868"/>
      <c r="N73" s="868"/>
      <c r="O73" s="864"/>
      <c r="P73" s="868"/>
      <c r="Q73" s="864"/>
      <c r="R73" s="864"/>
      <c r="S73" s="864"/>
      <c r="T73" s="864"/>
      <c r="U73" s="864"/>
      <c r="V73" s="864"/>
      <c r="W73" s="864"/>
      <c r="X73" s="864"/>
      <c r="Y73" s="864"/>
      <c r="Z73" s="864"/>
      <c r="AA73" s="864"/>
      <c r="AB73" s="864"/>
      <c r="AC73" s="864"/>
      <c r="AD73" s="864"/>
      <c r="AE73" s="864"/>
      <c r="AF73" s="864"/>
      <c r="AG73" s="864"/>
      <c r="AH73" s="864"/>
      <c r="AI73" s="864"/>
      <c r="AJ73" s="864"/>
      <c r="AK73" s="864"/>
      <c r="AL73" s="864"/>
      <c r="AM73" s="864"/>
      <c r="AN73" s="864"/>
      <c r="AO73" s="864"/>
      <c r="AP73" s="864"/>
      <c r="AQ73" s="864"/>
      <c r="AR73" s="864"/>
      <c r="AS73" s="864"/>
      <c r="AT73" s="864"/>
      <c r="AU73" s="864"/>
      <c r="AV73" s="864"/>
      <c r="AW73" s="864"/>
      <c r="AX73" s="864"/>
      <c r="AY73" s="864"/>
      <c r="AZ73" s="864"/>
      <c r="BA73" s="864"/>
      <c r="BB73" s="864"/>
      <c r="BC73" s="864"/>
      <c r="BD73" s="864"/>
      <c r="BE73" s="864"/>
      <c r="BF73" s="864"/>
      <c r="BG73" s="864"/>
      <c r="BH73" s="864"/>
      <c r="BI73" s="864"/>
      <c r="BJ73" s="864"/>
      <c r="BK73" s="864"/>
      <c r="BL73" s="864"/>
      <c r="BM73" s="864"/>
      <c r="BN73" s="864"/>
      <c r="BO73" s="864"/>
      <c r="BP73" s="864"/>
      <c r="BQ73" s="864"/>
      <c r="BR73" s="864"/>
      <c r="BS73" s="864"/>
      <c r="BT73" s="864"/>
      <c r="BU73" s="864"/>
      <c r="BV73" s="864"/>
      <c r="BW73" s="864"/>
      <c r="BX73" s="864"/>
      <c r="BY73" s="864"/>
      <c r="BZ73" s="864"/>
      <c r="CA73" s="864"/>
      <c r="CB73" s="864"/>
      <c r="CC73" s="864"/>
      <c r="CD73" s="864"/>
      <c r="CE73" s="864"/>
      <c r="CF73" s="864"/>
      <c r="CG73" s="864"/>
      <c r="CH73" s="864"/>
      <c r="CI73" s="864"/>
      <c r="CJ73" s="864"/>
      <c r="CK73" s="864"/>
      <c r="CL73" s="864"/>
      <c r="CM73" s="864"/>
      <c r="CN73" s="864"/>
      <c r="CO73" s="864"/>
      <c r="CP73" s="864"/>
      <c r="CQ73" s="864"/>
      <c r="CR73" s="864"/>
      <c r="CS73" s="864"/>
      <c r="CT73" s="864"/>
      <c r="CU73" s="864"/>
    </row>
    <row r="74" spans="1:99" s="865" customFormat="1">
      <c r="A74" s="1474"/>
      <c r="B74" s="1489"/>
      <c r="C74" s="1490"/>
      <c r="D74" s="1491"/>
      <c r="E74" s="1492"/>
      <c r="F74" s="1491"/>
      <c r="G74" s="1488"/>
      <c r="H74" s="1460"/>
      <c r="I74" s="1460"/>
      <c r="J74" s="1488"/>
      <c r="K74" s="864"/>
      <c r="L74" s="864"/>
      <c r="M74" s="868"/>
      <c r="N74" s="868"/>
      <c r="O74" s="864"/>
      <c r="P74" s="868"/>
      <c r="Q74" s="864"/>
      <c r="R74" s="864"/>
      <c r="S74" s="864"/>
      <c r="T74" s="864"/>
      <c r="U74" s="864"/>
      <c r="V74" s="864"/>
      <c r="W74" s="864"/>
      <c r="X74" s="864"/>
      <c r="Y74" s="864"/>
      <c r="Z74" s="864"/>
      <c r="AA74" s="864"/>
      <c r="AB74" s="864"/>
      <c r="AC74" s="864"/>
      <c r="AD74" s="864"/>
      <c r="AE74" s="864"/>
      <c r="AF74" s="864"/>
      <c r="AG74" s="864"/>
      <c r="AH74" s="864"/>
      <c r="AI74" s="864"/>
      <c r="AJ74" s="864"/>
      <c r="AK74" s="864"/>
      <c r="AL74" s="864"/>
      <c r="AM74" s="864"/>
      <c r="AN74" s="864"/>
      <c r="AO74" s="864"/>
      <c r="AP74" s="864"/>
      <c r="AQ74" s="864"/>
      <c r="AR74" s="864"/>
      <c r="AS74" s="864"/>
      <c r="AT74" s="864"/>
      <c r="AU74" s="864"/>
      <c r="AV74" s="864"/>
      <c r="AW74" s="864"/>
      <c r="AX74" s="864"/>
      <c r="AY74" s="864"/>
      <c r="AZ74" s="864"/>
      <c r="BA74" s="864"/>
      <c r="BB74" s="864"/>
      <c r="BC74" s="864"/>
      <c r="BD74" s="864"/>
      <c r="BE74" s="864"/>
      <c r="BF74" s="864"/>
      <c r="BG74" s="864"/>
      <c r="BH74" s="864"/>
      <c r="BI74" s="864"/>
      <c r="BJ74" s="864"/>
      <c r="BK74" s="864"/>
      <c r="BL74" s="864"/>
      <c r="BM74" s="864"/>
      <c r="BN74" s="864"/>
      <c r="BO74" s="864"/>
      <c r="BP74" s="864"/>
      <c r="BQ74" s="864"/>
      <c r="BR74" s="864"/>
      <c r="BS74" s="864"/>
      <c r="BT74" s="864"/>
      <c r="BU74" s="864"/>
      <c r="BV74" s="864"/>
      <c r="BW74" s="864"/>
      <c r="BX74" s="864"/>
      <c r="BY74" s="864"/>
      <c r="BZ74" s="864"/>
      <c r="CA74" s="864"/>
      <c r="CB74" s="864"/>
      <c r="CC74" s="864"/>
      <c r="CD74" s="864"/>
      <c r="CE74" s="864"/>
      <c r="CF74" s="864"/>
      <c r="CG74" s="864"/>
      <c r="CH74" s="864"/>
      <c r="CI74" s="864"/>
      <c r="CJ74" s="864"/>
      <c r="CK74" s="864"/>
      <c r="CL74" s="864"/>
      <c r="CM74" s="864"/>
      <c r="CN74" s="864"/>
      <c r="CO74" s="864"/>
      <c r="CP74" s="864"/>
      <c r="CQ74" s="864"/>
      <c r="CR74" s="864"/>
      <c r="CS74" s="864"/>
      <c r="CT74" s="864"/>
      <c r="CU74" s="864"/>
    </row>
    <row r="75" spans="1:99" s="865" customFormat="1">
      <c r="A75" s="1474"/>
      <c r="B75" s="1489"/>
      <c r="C75" s="1490"/>
      <c r="D75" s="1491"/>
      <c r="E75" s="1492"/>
      <c r="F75" s="1491"/>
      <c r="G75" s="1488"/>
      <c r="H75" s="1460"/>
      <c r="I75" s="1460"/>
      <c r="J75" s="1488"/>
      <c r="K75" s="864"/>
      <c r="L75" s="864"/>
      <c r="M75" s="868"/>
      <c r="N75" s="868"/>
      <c r="O75" s="864"/>
      <c r="P75" s="868"/>
      <c r="Q75" s="864"/>
      <c r="R75" s="864"/>
      <c r="S75" s="864"/>
      <c r="T75" s="864"/>
      <c r="U75" s="864"/>
      <c r="V75" s="864"/>
      <c r="W75" s="864"/>
      <c r="X75" s="864"/>
      <c r="Y75" s="864"/>
      <c r="Z75" s="864"/>
      <c r="AA75" s="864"/>
      <c r="AB75" s="864"/>
      <c r="AC75" s="864"/>
      <c r="AD75" s="864"/>
      <c r="AE75" s="864"/>
      <c r="AF75" s="864"/>
      <c r="AG75" s="864"/>
      <c r="AH75" s="864"/>
      <c r="AI75" s="864"/>
      <c r="AJ75" s="864"/>
      <c r="AK75" s="864"/>
      <c r="AL75" s="864"/>
      <c r="AM75" s="864"/>
      <c r="AN75" s="864"/>
      <c r="AO75" s="864"/>
      <c r="AP75" s="864"/>
      <c r="AQ75" s="864"/>
      <c r="AR75" s="864"/>
      <c r="AS75" s="864"/>
      <c r="AT75" s="864"/>
      <c r="AU75" s="864"/>
      <c r="AV75" s="864"/>
      <c r="AW75" s="864"/>
      <c r="AX75" s="864"/>
      <c r="AY75" s="864"/>
      <c r="AZ75" s="864"/>
      <c r="BA75" s="864"/>
      <c r="BB75" s="864"/>
      <c r="BC75" s="864"/>
      <c r="BD75" s="864"/>
      <c r="BE75" s="864"/>
      <c r="BF75" s="864"/>
      <c r="BG75" s="864"/>
      <c r="BH75" s="864"/>
      <c r="BI75" s="864"/>
      <c r="BJ75" s="864"/>
      <c r="BK75" s="864"/>
      <c r="BL75" s="864"/>
      <c r="BM75" s="864"/>
      <c r="BN75" s="864"/>
      <c r="BO75" s="864"/>
      <c r="BP75" s="864"/>
      <c r="BQ75" s="864"/>
      <c r="BR75" s="864"/>
      <c r="BS75" s="864"/>
      <c r="BT75" s="864"/>
      <c r="BU75" s="864"/>
      <c r="BV75" s="864"/>
      <c r="BW75" s="864"/>
      <c r="BX75" s="864"/>
      <c r="BY75" s="864"/>
      <c r="BZ75" s="864"/>
      <c r="CA75" s="864"/>
      <c r="CB75" s="864"/>
      <c r="CC75" s="864"/>
      <c r="CD75" s="864"/>
      <c r="CE75" s="864"/>
      <c r="CF75" s="864"/>
      <c r="CG75" s="864"/>
      <c r="CH75" s="864"/>
      <c r="CI75" s="864"/>
      <c r="CJ75" s="864"/>
      <c r="CK75" s="864"/>
      <c r="CL75" s="864"/>
      <c r="CM75" s="864"/>
      <c r="CN75" s="864"/>
      <c r="CO75" s="864"/>
      <c r="CP75" s="864"/>
      <c r="CQ75" s="864"/>
      <c r="CR75" s="864"/>
      <c r="CS75" s="864"/>
      <c r="CT75" s="864"/>
      <c r="CU75" s="864"/>
    </row>
    <row r="76" spans="1:99" s="865" customFormat="1">
      <c r="A76" s="1474"/>
      <c r="B76" s="1489"/>
      <c r="C76" s="1490"/>
      <c r="D76" s="1491"/>
      <c r="E76" s="1492"/>
      <c r="F76" s="1491"/>
      <c r="G76" s="1488"/>
      <c r="H76" s="1460"/>
      <c r="I76" s="1460"/>
      <c r="J76" s="1488"/>
      <c r="K76" s="864"/>
      <c r="L76" s="864"/>
      <c r="M76" s="868"/>
      <c r="N76" s="868"/>
      <c r="O76" s="864"/>
      <c r="P76" s="868"/>
      <c r="Q76" s="864"/>
      <c r="R76" s="864"/>
      <c r="S76" s="864"/>
      <c r="T76" s="864"/>
      <c r="U76" s="864"/>
      <c r="V76" s="864"/>
      <c r="W76" s="864"/>
      <c r="X76" s="864"/>
      <c r="Y76" s="864"/>
      <c r="Z76" s="864"/>
      <c r="AA76" s="864"/>
      <c r="AB76" s="864"/>
      <c r="AC76" s="864"/>
      <c r="AD76" s="864"/>
      <c r="AE76" s="864"/>
      <c r="AF76" s="864"/>
      <c r="AG76" s="864"/>
      <c r="AH76" s="864"/>
      <c r="AI76" s="864"/>
      <c r="AJ76" s="864"/>
      <c r="AK76" s="864"/>
      <c r="AL76" s="864"/>
      <c r="AM76" s="864"/>
      <c r="AN76" s="864"/>
      <c r="AO76" s="864"/>
      <c r="AP76" s="864"/>
      <c r="AQ76" s="864"/>
      <c r="AR76" s="864"/>
      <c r="AS76" s="864"/>
      <c r="AT76" s="864"/>
      <c r="AU76" s="864"/>
      <c r="AV76" s="864"/>
      <c r="AW76" s="864"/>
      <c r="AX76" s="864"/>
      <c r="AY76" s="864"/>
      <c r="AZ76" s="864"/>
      <c r="BA76" s="864"/>
      <c r="BB76" s="864"/>
      <c r="BC76" s="864"/>
      <c r="BD76" s="864"/>
      <c r="BE76" s="864"/>
      <c r="BF76" s="864"/>
      <c r="BG76" s="864"/>
      <c r="BH76" s="864"/>
      <c r="BI76" s="864"/>
      <c r="BJ76" s="864"/>
      <c r="BK76" s="864"/>
      <c r="BL76" s="864"/>
      <c r="BM76" s="864"/>
      <c r="BN76" s="864"/>
      <c r="BO76" s="864"/>
      <c r="BP76" s="864"/>
      <c r="BQ76" s="864"/>
      <c r="BR76" s="864"/>
      <c r="BS76" s="864"/>
      <c r="BT76" s="864"/>
      <c r="BU76" s="864"/>
      <c r="BV76" s="864"/>
      <c r="BW76" s="864"/>
      <c r="BX76" s="864"/>
      <c r="BY76" s="864"/>
      <c r="BZ76" s="864"/>
      <c r="CA76" s="864"/>
      <c r="CB76" s="864"/>
      <c r="CC76" s="864"/>
      <c r="CD76" s="864"/>
      <c r="CE76" s="864"/>
      <c r="CF76" s="864"/>
      <c r="CG76" s="864"/>
      <c r="CH76" s="864"/>
      <c r="CI76" s="864"/>
      <c r="CJ76" s="864"/>
      <c r="CK76" s="864"/>
      <c r="CL76" s="864"/>
      <c r="CM76" s="864"/>
      <c r="CN76" s="864"/>
      <c r="CO76" s="864"/>
      <c r="CP76" s="864"/>
      <c r="CQ76" s="864"/>
      <c r="CR76" s="864"/>
      <c r="CS76" s="864"/>
      <c r="CT76" s="864"/>
      <c r="CU76" s="864"/>
    </row>
    <row r="77" spans="1:99" s="865" customFormat="1">
      <c r="A77" s="1474"/>
      <c r="B77" s="1489"/>
      <c r="C77" s="1490"/>
      <c r="D77" s="1491"/>
      <c r="E77" s="1492"/>
      <c r="F77" s="1491"/>
      <c r="G77" s="1488"/>
      <c r="H77" s="1460"/>
      <c r="I77" s="1460"/>
      <c r="J77" s="1488"/>
      <c r="K77" s="864"/>
      <c r="L77" s="864"/>
      <c r="M77" s="868"/>
      <c r="N77" s="868"/>
      <c r="O77" s="864"/>
      <c r="P77" s="868"/>
      <c r="Q77" s="864"/>
      <c r="R77" s="864"/>
      <c r="S77" s="864"/>
      <c r="T77" s="864"/>
      <c r="U77" s="864"/>
      <c r="V77" s="864"/>
      <c r="W77" s="864"/>
      <c r="X77" s="864"/>
      <c r="Y77" s="864"/>
      <c r="Z77" s="864"/>
      <c r="AA77" s="864"/>
      <c r="AB77" s="864"/>
      <c r="AC77" s="864"/>
      <c r="AD77" s="864"/>
      <c r="AE77" s="864"/>
      <c r="AF77" s="864"/>
      <c r="AG77" s="864"/>
      <c r="AH77" s="864"/>
      <c r="AI77" s="864"/>
      <c r="AJ77" s="864"/>
      <c r="AK77" s="864"/>
      <c r="AL77" s="864"/>
      <c r="AM77" s="864"/>
      <c r="AN77" s="864"/>
      <c r="AO77" s="864"/>
      <c r="AP77" s="864"/>
      <c r="AQ77" s="864"/>
      <c r="AR77" s="864"/>
      <c r="AS77" s="864"/>
      <c r="AT77" s="864"/>
      <c r="AU77" s="864"/>
      <c r="AV77" s="864"/>
      <c r="AW77" s="864"/>
      <c r="AX77" s="864"/>
      <c r="AY77" s="864"/>
      <c r="AZ77" s="864"/>
      <c r="BA77" s="864"/>
      <c r="BB77" s="864"/>
      <c r="BC77" s="864"/>
      <c r="BD77" s="864"/>
      <c r="BE77" s="864"/>
      <c r="BF77" s="864"/>
      <c r="BG77" s="864"/>
      <c r="BH77" s="864"/>
      <c r="BI77" s="864"/>
      <c r="BJ77" s="864"/>
      <c r="BK77" s="864"/>
      <c r="BL77" s="864"/>
      <c r="BM77" s="864"/>
      <c r="BN77" s="864"/>
      <c r="BO77" s="864"/>
      <c r="BP77" s="864"/>
      <c r="BQ77" s="864"/>
      <c r="BR77" s="864"/>
      <c r="BS77" s="864"/>
      <c r="BT77" s="864"/>
      <c r="BU77" s="864"/>
      <c r="BV77" s="864"/>
      <c r="BW77" s="864"/>
      <c r="BX77" s="864"/>
      <c r="BY77" s="864"/>
      <c r="BZ77" s="864"/>
      <c r="CA77" s="864"/>
      <c r="CB77" s="864"/>
      <c r="CC77" s="864"/>
      <c r="CD77" s="864"/>
      <c r="CE77" s="864"/>
      <c r="CF77" s="864"/>
      <c r="CG77" s="864"/>
      <c r="CH77" s="864"/>
      <c r="CI77" s="864"/>
      <c r="CJ77" s="864"/>
      <c r="CK77" s="864"/>
      <c r="CL77" s="864"/>
      <c r="CM77" s="864"/>
      <c r="CN77" s="864"/>
      <c r="CO77" s="864"/>
      <c r="CP77" s="864"/>
      <c r="CQ77" s="864"/>
      <c r="CR77" s="864"/>
      <c r="CS77" s="864"/>
      <c r="CT77" s="864"/>
      <c r="CU77" s="864"/>
    </row>
    <row r="78" spans="1:99" s="865" customFormat="1">
      <c r="A78" s="1474"/>
      <c r="B78" s="1489"/>
      <c r="C78" s="1490"/>
      <c r="D78" s="1491"/>
      <c r="E78" s="1492"/>
      <c r="F78" s="1491"/>
      <c r="G78" s="1488"/>
      <c r="H78" s="1460"/>
      <c r="I78" s="1460"/>
      <c r="J78" s="1488"/>
      <c r="K78" s="864"/>
      <c r="L78" s="864"/>
      <c r="M78" s="868"/>
      <c r="N78" s="868"/>
      <c r="O78" s="864"/>
      <c r="P78" s="868"/>
      <c r="Q78" s="864"/>
      <c r="R78" s="864"/>
      <c r="S78" s="864"/>
      <c r="T78" s="864"/>
      <c r="U78" s="864"/>
      <c r="V78" s="864"/>
      <c r="W78" s="864"/>
      <c r="X78" s="864"/>
      <c r="Y78" s="864"/>
      <c r="Z78" s="864"/>
      <c r="AA78" s="864"/>
      <c r="AB78" s="864"/>
      <c r="AC78" s="864"/>
      <c r="AD78" s="864"/>
      <c r="AE78" s="864"/>
      <c r="AF78" s="864"/>
      <c r="AG78" s="864"/>
      <c r="AH78" s="864"/>
      <c r="AI78" s="864"/>
      <c r="AJ78" s="864"/>
      <c r="AK78" s="864"/>
      <c r="AL78" s="864"/>
      <c r="AM78" s="864"/>
      <c r="AN78" s="864"/>
      <c r="AO78" s="864"/>
      <c r="AP78" s="864"/>
      <c r="AQ78" s="864"/>
      <c r="AR78" s="864"/>
      <c r="AS78" s="864"/>
      <c r="AT78" s="864"/>
      <c r="AU78" s="864"/>
      <c r="AV78" s="864"/>
      <c r="AW78" s="864"/>
      <c r="AX78" s="864"/>
      <c r="AY78" s="864"/>
      <c r="AZ78" s="864"/>
      <c r="BA78" s="864"/>
      <c r="BB78" s="864"/>
      <c r="BC78" s="864"/>
      <c r="BD78" s="864"/>
      <c r="BE78" s="864"/>
      <c r="BF78" s="864"/>
      <c r="BG78" s="864"/>
      <c r="BH78" s="864"/>
      <c r="BI78" s="864"/>
      <c r="BJ78" s="864"/>
      <c r="BK78" s="864"/>
      <c r="BL78" s="864"/>
      <c r="BM78" s="864"/>
      <c r="BN78" s="864"/>
      <c r="BO78" s="864"/>
      <c r="BP78" s="864"/>
      <c r="BQ78" s="864"/>
      <c r="BR78" s="864"/>
      <c r="BS78" s="864"/>
      <c r="BT78" s="864"/>
      <c r="BU78" s="864"/>
      <c r="BV78" s="864"/>
      <c r="BW78" s="864"/>
      <c r="BX78" s="864"/>
      <c r="BY78" s="864"/>
      <c r="BZ78" s="864"/>
      <c r="CA78" s="864"/>
      <c r="CB78" s="864"/>
      <c r="CC78" s="864"/>
      <c r="CD78" s="864"/>
      <c r="CE78" s="864"/>
      <c r="CF78" s="864"/>
      <c r="CG78" s="864"/>
      <c r="CH78" s="864"/>
      <c r="CI78" s="864"/>
      <c r="CJ78" s="864"/>
      <c r="CK78" s="864"/>
      <c r="CL78" s="864"/>
      <c r="CM78" s="864"/>
      <c r="CN78" s="864"/>
      <c r="CO78" s="864"/>
      <c r="CP78" s="864"/>
      <c r="CQ78" s="864"/>
      <c r="CR78" s="864"/>
      <c r="CS78" s="864"/>
      <c r="CT78" s="864"/>
      <c r="CU78" s="864"/>
    </row>
    <row r="79" spans="1:99" s="865" customFormat="1">
      <c r="A79" s="1474"/>
      <c r="B79" s="1489"/>
      <c r="C79" s="1493"/>
      <c r="D79" s="1491"/>
      <c r="E79" s="1494"/>
      <c r="F79" s="1491"/>
      <c r="G79" s="1488"/>
      <c r="H79" s="1460"/>
      <c r="I79" s="1460"/>
      <c r="J79" s="1488"/>
      <c r="K79" s="864"/>
      <c r="L79" s="864"/>
      <c r="M79" s="868"/>
      <c r="N79" s="868"/>
      <c r="O79" s="864"/>
      <c r="P79" s="868"/>
      <c r="Q79" s="864"/>
      <c r="R79" s="864"/>
      <c r="S79" s="864"/>
      <c r="T79" s="864"/>
      <c r="U79" s="864"/>
      <c r="V79" s="864"/>
      <c r="W79" s="864"/>
      <c r="X79" s="864"/>
      <c r="Y79" s="864"/>
      <c r="Z79" s="864"/>
      <c r="AA79" s="864"/>
      <c r="AB79" s="864"/>
      <c r="AC79" s="864"/>
      <c r="AD79" s="864"/>
      <c r="AE79" s="864"/>
      <c r="AF79" s="864"/>
      <c r="AG79" s="864"/>
      <c r="AH79" s="864"/>
      <c r="AI79" s="864"/>
      <c r="AJ79" s="864"/>
      <c r="AK79" s="864"/>
      <c r="AL79" s="864"/>
      <c r="AM79" s="864"/>
      <c r="AN79" s="864"/>
      <c r="AO79" s="864"/>
      <c r="AP79" s="864"/>
      <c r="AQ79" s="864"/>
      <c r="AR79" s="864"/>
      <c r="AS79" s="864"/>
      <c r="AT79" s="864"/>
      <c r="AU79" s="864"/>
      <c r="AV79" s="864"/>
      <c r="AW79" s="864"/>
      <c r="AX79" s="864"/>
      <c r="AY79" s="864"/>
      <c r="AZ79" s="864"/>
      <c r="BA79" s="864"/>
      <c r="BB79" s="864"/>
      <c r="BC79" s="864"/>
      <c r="BD79" s="864"/>
      <c r="BE79" s="864"/>
      <c r="BF79" s="864"/>
      <c r="BG79" s="864"/>
      <c r="BH79" s="864"/>
      <c r="BI79" s="864"/>
      <c r="BJ79" s="864"/>
      <c r="BK79" s="864"/>
      <c r="BL79" s="864"/>
      <c r="BM79" s="864"/>
      <c r="BN79" s="864"/>
      <c r="BO79" s="864"/>
      <c r="BP79" s="864"/>
      <c r="BQ79" s="864"/>
      <c r="BR79" s="864"/>
      <c r="BS79" s="864"/>
      <c r="BT79" s="864"/>
      <c r="BU79" s="864"/>
      <c r="BV79" s="864"/>
      <c r="BW79" s="864"/>
      <c r="BX79" s="864"/>
      <c r="BY79" s="864"/>
      <c r="BZ79" s="864"/>
      <c r="CA79" s="864"/>
      <c r="CB79" s="864"/>
      <c r="CC79" s="864"/>
      <c r="CD79" s="864"/>
      <c r="CE79" s="864"/>
      <c r="CF79" s="864"/>
      <c r="CG79" s="864"/>
      <c r="CH79" s="864"/>
      <c r="CI79" s="864"/>
      <c r="CJ79" s="864"/>
      <c r="CK79" s="864"/>
      <c r="CL79" s="864"/>
      <c r="CM79" s="864"/>
      <c r="CN79" s="864"/>
      <c r="CO79" s="864"/>
      <c r="CP79" s="864"/>
      <c r="CQ79" s="864"/>
      <c r="CR79" s="864"/>
      <c r="CS79" s="864"/>
      <c r="CT79" s="864"/>
      <c r="CU79" s="864"/>
    </row>
    <row r="80" spans="1:99" s="865" customFormat="1">
      <c r="A80" s="1474"/>
      <c r="B80" s="1489"/>
      <c r="C80" s="1490"/>
      <c r="D80" s="1491"/>
      <c r="E80" s="1492"/>
      <c r="F80" s="1491"/>
      <c r="G80" s="1488"/>
      <c r="H80" s="1460"/>
      <c r="I80" s="1460"/>
      <c r="J80" s="1488"/>
      <c r="K80" s="864"/>
      <c r="L80" s="864"/>
      <c r="M80" s="868"/>
      <c r="N80" s="868"/>
      <c r="O80" s="864"/>
      <c r="P80" s="868"/>
      <c r="Q80" s="864"/>
      <c r="R80" s="864"/>
      <c r="S80" s="864"/>
      <c r="T80" s="864"/>
      <c r="U80" s="864"/>
      <c r="V80" s="864"/>
      <c r="W80" s="864"/>
      <c r="X80" s="864"/>
      <c r="Y80" s="864"/>
      <c r="Z80" s="864"/>
      <c r="AA80" s="864"/>
      <c r="AB80" s="864"/>
      <c r="AC80" s="864"/>
      <c r="AD80" s="864"/>
      <c r="AE80" s="864"/>
      <c r="AF80" s="864"/>
      <c r="AG80" s="864"/>
      <c r="AH80" s="864"/>
      <c r="AI80" s="864"/>
      <c r="AJ80" s="864"/>
      <c r="AK80" s="864"/>
      <c r="AL80" s="864"/>
      <c r="AM80" s="864"/>
      <c r="AN80" s="864"/>
      <c r="AO80" s="864"/>
      <c r="AP80" s="864"/>
      <c r="AQ80" s="864"/>
      <c r="AR80" s="864"/>
      <c r="AS80" s="864"/>
      <c r="AT80" s="864"/>
      <c r="AU80" s="864"/>
      <c r="AV80" s="864"/>
      <c r="AW80" s="864"/>
      <c r="AX80" s="864"/>
      <c r="AY80" s="864"/>
      <c r="AZ80" s="864"/>
      <c r="BA80" s="864"/>
      <c r="BB80" s="864"/>
      <c r="BC80" s="864"/>
      <c r="BD80" s="864"/>
      <c r="BE80" s="864"/>
      <c r="BF80" s="864"/>
      <c r="BG80" s="864"/>
      <c r="BH80" s="864"/>
      <c r="BI80" s="864"/>
      <c r="BJ80" s="864"/>
      <c r="BK80" s="864"/>
      <c r="BL80" s="864"/>
      <c r="BM80" s="864"/>
      <c r="BN80" s="864"/>
      <c r="BO80" s="864"/>
      <c r="BP80" s="864"/>
      <c r="BQ80" s="864"/>
      <c r="BR80" s="864"/>
      <c r="BS80" s="864"/>
      <c r="BT80" s="864"/>
      <c r="BU80" s="864"/>
      <c r="BV80" s="864"/>
      <c r="BW80" s="864"/>
      <c r="BX80" s="864"/>
      <c r="BY80" s="864"/>
      <c r="BZ80" s="864"/>
      <c r="CA80" s="864"/>
      <c r="CB80" s="864"/>
      <c r="CC80" s="864"/>
      <c r="CD80" s="864"/>
      <c r="CE80" s="864"/>
      <c r="CF80" s="864"/>
      <c r="CG80" s="864"/>
      <c r="CH80" s="864"/>
      <c r="CI80" s="864"/>
      <c r="CJ80" s="864"/>
      <c r="CK80" s="864"/>
      <c r="CL80" s="864"/>
      <c r="CM80" s="864"/>
      <c r="CN80" s="864"/>
      <c r="CO80" s="864"/>
      <c r="CP80" s="864"/>
      <c r="CQ80" s="864"/>
      <c r="CR80" s="864"/>
      <c r="CS80" s="864"/>
      <c r="CT80" s="864"/>
      <c r="CU80" s="864"/>
    </row>
    <row r="81" spans="1:99" s="865" customFormat="1">
      <c r="A81" s="1474"/>
      <c r="B81" s="1489"/>
      <c r="C81" s="1490"/>
      <c r="D81" s="1491"/>
      <c r="E81" s="1492"/>
      <c r="F81" s="1491"/>
      <c r="G81" s="1488"/>
      <c r="H81" s="1460"/>
      <c r="I81" s="1460"/>
      <c r="J81" s="1488"/>
      <c r="K81" s="864"/>
      <c r="L81" s="864"/>
      <c r="M81" s="868"/>
      <c r="N81" s="868"/>
      <c r="O81" s="864"/>
      <c r="P81" s="868"/>
      <c r="Q81" s="864"/>
      <c r="R81" s="864"/>
      <c r="S81" s="864"/>
      <c r="T81" s="864"/>
      <c r="U81" s="864"/>
      <c r="V81" s="864"/>
      <c r="W81" s="864"/>
      <c r="X81" s="864"/>
      <c r="Y81" s="864"/>
      <c r="Z81" s="864"/>
      <c r="AA81" s="864"/>
      <c r="AB81" s="864"/>
      <c r="AC81" s="864"/>
      <c r="AD81" s="864"/>
      <c r="AE81" s="864"/>
      <c r="AF81" s="864"/>
      <c r="AG81" s="864"/>
      <c r="AH81" s="864"/>
      <c r="AI81" s="864"/>
      <c r="AJ81" s="864"/>
      <c r="AK81" s="864"/>
      <c r="AL81" s="864"/>
      <c r="AM81" s="864"/>
      <c r="AN81" s="864"/>
      <c r="AO81" s="864"/>
      <c r="AP81" s="864"/>
      <c r="AQ81" s="864"/>
      <c r="AR81" s="864"/>
      <c r="AS81" s="864"/>
      <c r="AT81" s="864"/>
      <c r="AU81" s="864"/>
      <c r="AV81" s="864"/>
      <c r="AW81" s="864"/>
      <c r="AX81" s="864"/>
      <c r="AY81" s="864"/>
      <c r="AZ81" s="864"/>
      <c r="BA81" s="864"/>
      <c r="BB81" s="864"/>
      <c r="BC81" s="864"/>
      <c r="BD81" s="864"/>
      <c r="BE81" s="864"/>
      <c r="BF81" s="864"/>
      <c r="BG81" s="864"/>
      <c r="BH81" s="864"/>
      <c r="BI81" s="864"/>
      <c r="BJ81" s="864"/>
      <c r="BK81" s="864"/>
      <c r="BL81" s="864"/>
      <c r="BM81" s="864"/>
      <c r="BN81" s="864"/>
      <c r="BO81" s="864"/>
      <c r="BP81" s="864"/>
      <c r="BQ81" s="864"/>
      <c r="BR81" s="864"/>
      <c r="BS81" s="864"/>
      <c r="BT81" s="864"/>
      <c r="BU81" s="864"/>
      <c r="BV81" s="864"/>
      <c r="BW81" s="864"/>
      <c r="BX81" s="864"/>
      <c r="BY81" s="864"/>
      <c r="BZ81" s="864"/>
      <c r="CA81" s="864"/>
      <c r="CB81" s="864"/>
      <c r="CC81" s="864"/>
      <c r="CD81" s="864"/>
      <c r="CE81" s="864"/>
      <c r="CF81" s="864"/>
      <c r="CG81" s="864"/>
      <c r="CH81" s="864"/>
      <c r="CI81" s="864"/>
      <c r="CJ81" s="864"/>
      <c r="CK81" s="864"/>
      <c r="CL81" s="864"/>
      <c r="CM81" s="864"/>
      <c r="CN81" s="864"/>
      <c r="CO81" s="864"/>
      <c r="CP81" s="864"/>
      <c r="CQ81" s="864"/>
      <c r="CR81" s="864"/>
      <c r="CS81" s="864"/>
      <c r="CT81" s="864"/>
      <c r="CU81" s="864"/>
    </row>
    <row r="82" spans="1:99" s="865" customFormat="1">
      <c r="A82" s="1474"/>
      <c r="B82" s="1489"/>
      <c r="C82" s="1490"/>
      <c r="D82" s="1491"/>
      <c r="E82" s="1492"/>
      <c r="F82" s="1491"/>
      <c r="G82" s="1488"/>
      <c r="H82" s="1460"/>
      <c r="I82" s="1460"/>
      <c r="J82" s="1488"/>
      <c r="K82" s="864"/>
      <c r="L82" s="864"/>
      <c r="M82" s="868"/>
      <c r="N82" s="868"/>
      <c r="O82" s="864"/>
      <c r="P82" s="868"/>
      <c r="Q82" s="864"/>
      <c r="R82" s="864"/>
      <c r="S82" s="864"/>
      <c r="T82" s="864"/>
      <c r="U82" s="864"/>
      <c r="V82" s="864"/>
      <c r="W82" s="864"/>
      <c r="X82" s="864"/>
      <c r="Y82" s="864"/>
      <c r="Z82" s="864"/>
      <c r="AA82" s="864"/>
      <c r="AB82" s="864"/>
      <c r="AC82" s="864"/>
      <c r="AD82" s="864"/>
      <c r="AE82" s="864"/>
      <c r="AF82" s="864"/>
      <c r="AG82" s="864"/>
      <c r="AH82" s="864"/>
      <c r="AI82" s="864"/>
      <c r="AJ82" s="864"/>
      <c r="AK82" s="864"/>
      <c r="AL82" s="864"/>
      <c r="AM82" s="864"/>
      <c r="AN82" s="864"/>
      <c r="AO82" s="864"/>
      <c r="AP82" s="864"/>
      <c r="AQ82" s="864"/>
      <c r="AR82" s="864"/>
      <c r="AS82" s="864"/>
      <c r="AT82" s="864"/>
      <c r="AU82" s="864"/>
      <c r="AV82" s="864"/>
      <c r="AW82" s="864"/>
      <c r="AX82" s="864"/>
      <c r="AY82" s="864"/>
      <c r="AZ82" s="864"/>
      <c r="BA82" s="864"/>
      <c r="BB82" s="864"/>
      <c r="BC82" s="864"/>
      <c r="BD82" s="864"/>
      <c r="BE82" s="864"/>
      <c r="BF82" s="864"/>
      <c r="BG82" s="864"/>
      <c r="BH82" s="864"/>
      <c r="BI82" s="864"/>
      <c r="BJ82" s="864"/>
      <c r="BK82" s="864"/>
      <c r="BL82" s="864"/>
      <c r="BM82" s="864"/>
      <c r="BN82" s="864"/>
      <c r="BO82" s="864"/>
      <c r="BP82" s="864"/>
      <c r="BQ82" s="864"/>
      <c r="BR82" s="864"/>
      <c r="BS82" s="864"/>
      <c r="BT82" s="864"/>
      <c r="BU82" s="864"/>
      <c r="BV82" s="864"/>
      <c r="BW82" s="864"/>
      <c r="BX82" s="864"/>
      <c r="BY82" s="864"/>
      <c r="BZ82" s="864"/>
      <c r="CA82" s="864"/>
      <c r="CB82" s="864"/>
      <c r="CC82" s="864"/>
      <c r="CD82" s="864"/>
      <c r="CE82" s="864"/>
      <c r="CF82" s="864"/>
      <c r="CG82" s="864"/>
      <c r="CH82" s="864"/>
      <c r="CI82" s="864"/>
      <c r="CJ82" s="864"/>
      <c r="CK82" s="864"/>
      <c r="CL82" s="864"/>
      <c r="CM82" s="864"/>
      <c r="CN82" s="864"/>
      <c r="CO82" s="864"/>
      <c r="CP82" s="864"/>
      <c r="CQ82" s="864"/>
      <c r="CR82" s="864"/>
      <c r="CS82" s="864"/>
      <c r="CT82" s="864"/>
      <c r="CU82" s="864"/>
    </row>
    <row r="83" spans="1:99" s="865" customFormat="1">
      <c r="A83" s="1474"/>
      <c r="B83" s="1489"/>
      <c r="C83" s="1490"/>
      <c r="D83" s="1491"/>
      <c r="E83" s="1492"/>
      <c r="F83" s="1491"/>
      <c r="G83" s="1488"/>
      <c r="H83" s="1460"/>
      <c r="I83" s="1460"/>
      <c r="J83" s="1488"/>
      <c r="K83" s="864"/>
      <c r="L83" s="864"/>
      <c r="M83" s="868"/>
      <c r="N83" s="868"/>
      <c r="O83" s="864"/>
      <c r="P83" s="868"/>
      <c r="Q83" s="864"/>
      <c r="R83" s="864"/>
      <c r="S83" s="864"/>
      <c r="T83" s="864"/>
      <c r="U83" s="864"/>
      <c r="V83" s="864"/>
      <c r="W83" s="864"/>
      <c r="X83" s="864"/>
      <c r="Y83" s="864"/>
      <c r="Z83" s="864"/>
      <c r="AA83" s="864"/>
      <c r="AB83" s="864"/>
      <c r="AC83" s="864"/>
      <c r="AD83" s="864"/>
      <c r="AE83" s="864"/>
      <c r="AF83" s="864"/>
      <c r="AG83" s="864"/>
      <c r="AH83" s="864"/>
      <c r="AI83" s="864"/>
      <c r="AJ83" s="864"/>
      <c r="AK83" s="864"/>
      <c r="AL83" s="864"/>
      <c r="AM83" s="864"/>
      <c r="AN83" s="864"/>
      <c r="AO83" s="864"/>
      <c r="AP83" s="864"/>
      <c r="AQ83" s="864"/>
      <c r="AR83" s="864"/>
      <c r="AS83" s="864"/>
      <c r="AT83" s="864"/>
      <c r="AU83" s="864"/>
      <c r="AV83" s="864"/>
      <c r="AW83" s="864"/>
      <c r="AX83" s="864"/>
      <c r="AY83" s="864"/>
      <c r="AZ83" s="864"/>
      <c r="BA83" s="864"/>
      <c r="BB83" s="864"/>
      <c r="BC83" s="864"/>
      <c r="BD83" s="864"/>
      <c r="BE83" s="864"/>
      <c r="BF83" s="864"/>
      <c r="BG83" s="864"/>
      <c r="BH83" s="864"/>
      <c r="BI83" s="864"/>
      <c r="BJ83" s="864"/>
      <c r="BK83" s="864"/>
      <c r="BL83" s="864"/>
      <c r="BM83" s="864"/>
      <c r="BN83" s="864"/>
      <c r="BO83" s="864"/>
      <c r="BP83" s="864"/>
      <c r="BQ83" s="864"/>
      <c r="BR83" s="864"/>
      <c r="BS83" s="864"/>
      <c r="BT83" s="864"/>
      <c r="BU83" s="864"/>
      <c r="BV83" s="864"/>
      <c r="BW83" s="864"/>
      <c r="BX83" s="864"/>
      <c r="BY83" s="864"/>
      <c r="BZ83" s="864"/>
      <c r="CA83" s="864"/>
      <c r="CB83" s="864"/>
      <c r="CC83" s="864"/>
      <c r="CD83" s="864"/>
      <c r="CE83" s="864"/>
      <c r="CF83" s="864"/>
      <c r="CG83" s="864"/>
      <c r="CH83" s="864"/>
      <c r="CI83" s="864"/>
      <c r="CJ83" s="864"/>
      <c r="CK83" s="864"/>
      <c r="CL83" s="864"/>
      <c r="CM83" s="864"/>
      <c r="CN83" s="864"/>
      <c r="CO83" s="864"/>
      <c r="CP83" s="864"/>
      <c r="CQ83" s="864"/>
      <c r="CR83" s="864"/>
      <c r="CS83" s="864"/>
      <c r="CT83" s="864"/>
      <c r="CU83" s="864"/>
    </row>
    <row r="84" spans="1:99" s="865" customFormat="1">
      <c r="A84" s="1474"/>
      <c r="B84" s="1489"/>
      <c r="C84" s="1490"/>
      <c r="D84" s="1491"/>
      <c r="E84" s="1492"/>
      <c r="F84" s="1491"/>
      <c r="G84" s="1488"/>
      <c r="H84" s="1460"/>
      <c r="I84" s="1460"/>
      <c r="J84" s="1488"/>
      <c r="K84" s="864"/>
      <c r="L84" s="864"/>
      <c r="M84" s="868"/>
      <c r="N84" s="868"/>
      <c r="O84" s="864"/>
      <c r="P84" s="868"/>
      <c r="Q84" s="864"/>
      <c r="R84" s="864"/>
      <c r="S84" s="864"/>
      <c r="T84" s="864"/>
      <c r="U84" s="864"/>
      <c r="V84" s="864"/>
      <c r="W84" s="864"/>
      <c r="X84" s="864"/>
      <c r="Y84" s="864"/>
      <c r="Z84" s="864"/>
      <c r="AA84" s="864"/>
      <c r="AB84" s="864"/>
      <c r="AC84" s="864"/>
      <c r="AD84" s="864"/>
      <c r="AE84" s="864"/>
      <c r="AF84" s="864"/>
      <c r="AG84" s="864"/>
      <c r="AH84" s="864"/>
      <c r="AI84" s="864"/>
      <c r="AJ84" s="864"/>
      <c r="AK84" s="864"/>
      <c r="AL84" s="864"/>
      <c r="AM84" s="864"/>
      <c r="AN84" s="864"/>
      <c r="AO84" s="864"/>
      <c r="AP84" s="864"/>
      <c r="AQ84" s="864"/>
      <c r="AR84" s="864"/>
      <c r="AS84" s="864"/>
      <c r="AT84" s="864"/>
      <c r="AU84" s="864"/>
      <c r="AV84" s="864"/>
      <c r="AW84" s="864"/>
      <c r="AX84" s="864"/>
      <c r="AY84" s="864"/>
      <c r="AZ84" s="864"/>
      <c r="BA84" s="864"/>
      <c r="BB84" s="864"/>
      <c r="BC84" s="864"/>
      <c r="BD84" s="864"/>
      <c r="BE84" s="864"/>
      <c r="BF84" s="864"/>
      <c r="BG84" s="864"/>
      <c r="BH84" s="864"/>
      <c r="BI84" s="864"/>
      <c r="BJ84" s="864"/>
      <c r="BK84" s="864"/>
      <c r="BL84" s="864"/>
      <c r="BM84" s="864"/>
      <c r="BN84" s="864"/>
      <c r="BO84" s="864"/>
      <c r="BP84" s="864"/>
      <c r="BQ84" s="864"/>
      <c r="BR84" s="864"/>
      <c r="BS84" s="864"/>
      <c r="BT84" s="864"/>
      <c r="BU84" s="864"/>
      <c r="BV84" s="864"/>
      <c r="BW84" s="864"/>
      <c r="BX84" s="864"/>
      <c r="BY84" s="864"/>
      <c r="BZ84" s="864"/>
      <c r="CA84" s="864"/>
      <c r="CB84" s="864"/>
      <c r="CC84" s="864"/>
      <c r="CD84" s="864"/>
      <c r="CE84" s="864"/>
      <c r="CF84" s="864"/>
      <c r="CG84" s="864"/>
      <c r="CH84" s="864"/>
      <c r="CI84" s="864"/>
      <c r="CJ84" s="864"/>
      <c r="CK84" s="864"/>
      <c r="CL84" s="864"/>
      <c r="CM84" s="864"/>
      <c r="CN84" s="864"/>
      <c r="CO84" s="864"/>
      <c r="CP84" s="864"/>
      <c r="CQ84" s="864"/>
      <c r="CR84" s="864"/>
      <c r="CS84" s="864"/>
      <c r="CT84" s="864"/>
      <c r="CU84" s="864"/>
    </row>
    <row r="85" spans="1:99" s="865" customFormat="1">
      <c r="A85" s="1474"/>
      <c r="B85" s="1489"/>
      <c r="C85" s="1490"/>
      <c r="D85" s="1491"/>
      <c r="E85" s="1492"/>
      <c r="F85" s="1491"/>
      <c r="G85" s="1488"/>
      <c r="H85" s="1460"/>
      <c r="I85" s="1460"/>
      <c r="J85" s="1488"/>
      <c r="K85" s="864"/>
      <c r="L85" s="864"/>
      <c r="M85" s="868"/>
      <c r="N85" s="868"/>
      <c r="O85" s="864"/>
      <c r="P85" s="868"/>
      <c r="Q85" s="864"/>
      <c r="R85" s="864"/>
      <c r="S85" s="864"/>
      <c r="T85" s="864"/>
      <c r="U85" s="864"/>
      <c r="V85" s="864"/>
      <c r="W85" s="864"/>
      <c r="X85" s="864"/>
      <c r="Y85" s="864"/>
      <c r="Z85" s="864"/>
      <c r="AA85" s="864"/>
      <c r="AB85" s="864"/>
      <c r="AC85" s="864"/>
      <c r="AD85" s="864"/>
      <c r="AE85" s="864"/>
      <c r="AF85" s="864"/>
      <c r="AG85" s="864"/>
      <c r="AH85" s="864"/>
      <c r="AI85" s="864"/>
      <c r="AJ85" s="864"/>
      <c r="AK85" s="864"/>
      <c r="AL85" s="864"/>
      <c r="AM85" s="864"/>
      <c r="AN85" s="864"/>
      <c r="AO85" s="864"/>
      <c r="AP85" s="864"/>
      <c r="AQ85" s="864"/>
      <c r="AR85" s="864"/>
      <c r="AS85" s="864"/>
      <c r="AT85" s="864"/>
      <c r="AU85" s="864"/>
      <c r="AV85" s="864"/>
      <c r="AW85" s="864"/>
      <c r="AX85" s="864"/>
      <c r="AY85" s="864"/>
      <c r="AZ85" s="864"/>
      <c r="BA85" s="864"/>
      <c r="BB85" s="864"/>
      <c r="BC85" s="864"/>
      <c r="BD85" s="864"/>
      <c r="BE85" s="864"/>
      <c r="BF85" s="864"/>
      <c r="BG85" s="864"/>
      <c r="BH85" s="864"/>
      <c r="BI85" s="864"/>
      <c r="BJ85" s="864"/>
      <c r="BK85" s="864"/>
      <c r="BL85" s="864"/>
      <c r="BM85" s="864"/>
      <c r="BN85" s="864"/>
      <c r="BO85" s="864"/>
      <c r="BP85" s="864"/>
      <c r="BQ85" s="864"/>
      <c r="BR85" s="864"/>
      <c r="BS85" s="864"/>
      <c r="BT85" s="864"/>
      <c r="BU85" s="864"/>
      <c r="BV85" s="864"/>
      <c r="BW85" s="864"/>
      <c r="BX85" s="864"/>
      <c r="BY85" s="864"/>
      <c r="BZ85" s="864"/>
      <c r="CA85" s="864"/>
      <c r="CB85" s="864"/>
      <c r="CC85" s="864"/>
      <c r="CD85" s="864"/>
      <c r="CE85" s="864"/>
      <c r="CF85" s="864"/>
      <c r="CG85" s="864"/>
      <c r="CH85" s="864"/>
      <c r="CI85" s="864"/>
      <c r="CJ85" s="864"/>
      <c r="CK85" s="864"/>
      <c r="CL85" s="864"/>
      <c r="CM85" s="864"/>
      <c r="CN85" s="864"/>
      <c r="CO85" s="864"/>
      <c r="CP85" s="864"/>
      <c r="CQ85" s="864"/>
      <c r="CR85" s="864"/>
      <c r="CS85" s="864"/>
      <c r="CT85" s="864"/>
      <c r="CU85" s="864"/>
    </row>
    <row r="86" spans="1:99" s="865" customFormat="1">
      <c r="A86" s="1474"/>
      <c r="B86" s="1489"/>
      <c r="C86" s="1490"/>
      <c r="D86" s="1491"/>
      <c r="E86" s="1492"/>
      <c r="F86" s="1491"/>
      <c r="G86" s="1488"/>
      <c r="H86" s="1460"/>
      <c r="I86" s="1460"/>
      <c r="J86" s="1488"/>
      <c r="K86" s="864"/>
      <c r="L86" s="864"/>
      <c r="M86" s="868"/>
      <c r="N86" s="868"/>
      <c r="O86" s="864"/>
      <c r="P86" s="864"/>
      <c r="Q86" s="864"/>
      <c r="R86" s="864"/>
      <c r="S86" s="864"/>
      <c r="T86" s="864"/>
      <c r="U86" s="864"/>
      <c r="V86" s="864"/>
      <c r="W86" s="864"/>
      <c r="X86" s="864"/>
      <c r="Y86" s="864"/>
      <c r="Z86" s="864"/>
      <c r="AA86" s="864"/>
      <c r="AB86" s="864"/>
      <c r="AC86" s="864"/>
      <c r="AD86" s="864"/>
      <c r="AE86" s="864"/>
      <c r="AF86" s="864"/>
      <c r="AG86" s="864"/>
      <c r="AH86" s="864"/>
      <c r="AI86" s="864"/>
      <c r="AJ86" s="864"/>
      <c r="AK86" s="864"/>
      <c r="AL86" s="864"/>
      <c r="AM86" s="864"/>
      <c r="AN86" s="864"/>
      <c r="AO86" s="864"/>
      <c r="AP86" s="864"/>
      <c r="AQ86" s="864"/>
      <c r="AR86" s="864"/>
      <c r="AS86" s="864"/>
      <c r="AT86" s="864"/>
      <c r="AU86" s="864"/>
      <c r="AV86" s="864"/>
      <c r="AW86" s="864"/>
      <c r="AX86" s="864"/>
      <c r="AY86" s="864"/>
      <c r="AZ86" s="864"/>
      <c r="BA86" s="864"/>
      <c r="BB86" s="864"/>
      <c r="BC86" s="864"/>
      <c r="BD86" s="864"/>
      <c r="BE86" s="864"/>
      <c r="BF86" s="864"/>
      <c r="BG86" s="864"/>
      <c r="BH86" s="864"/>
      <c r="BI86" s="864"/>
      <c r="BJ86" s="864"/>
      <c r="BK86" s="864"/>
      <c r="BL86" s="864"/>
      <c r="BM86" s="864"/>
      <c r="BN86" s="864"/>
      <c r="BO86" s="864"/>
      <c r="BP86" s="864"/>
      <c r="BQ86" s="864"/>
      <c r="BR86" s="864"/>
      <c r="BS86" s="864"/>
      <c r="BT86" s="864"/>
      <c r="BU86" s="864"/>
      <c r="BV86" s="864"/>
      <c r="BW86" s="864"/>
      <c r="BX86" s="864"/>
      <c r="BY86" s="864"/>
      <c r="BZ86" s="864"/>
      <c r="CA86" s="864"/>
      <c r="CB86" s="864"/>
      <c r="CC86" s="864"/>
      <c r="CD86" s="864"/>
      <c r="CE86" s="864"/>
      <c r="CF86" s="864"/>
      <c r="CG86" s="864"/>
      <c r="CH86" s="864"/>
      <c r="CI86" s="864"/>
      <c r="CJ86" s="864"/>
      <c r="CK86" s="864"/>
      <c r="CL86" s="864"/>
      <c r="CM86" s="864"/>
      <c r="CN86" s="864"/>
      <c r="CO86" s="864"/>
      <c r="CP86" s="864"/>
      <c r="CQ86" s="864"/>
      <c r="CR86" s="864"/>
      <c r="CS86" s="864"/>
      <c r="CT86" s="864"/>
      <c r="CU86" s="864"/>
    </row>
    <row r="87" spans="1:99" s="865" customFormat="1">
      <c r="A87" s="1474"/>
      <c r="B87" s="1489"/>
      <c r="C87" s="1490"/>
      <c r="D87" s="1491"/>
      <c r="E87" s="1492"/>
      <c r="F87" s="1491"/>
      <c r="G87" s="1487"/>
      <c r="H87" s="1460"/>
      <c r="I87" s="1460"/>
      <c r="J87" s="1488"/>
      <c r="K87" s="864"/>
      <c r="L87" s="864"/>
      <c r="M87" s="868"/>
      <c r="N87" s="864"/>
      <c r="O87" s="864"/>
      <c r="P87" s="864"/>
      <c r="Q87" s="864"/>
      <c r="R87" s="864"/>
      <c r="S87" s="864"/>
      <c r="T87" s="864"/>
      <c r="U87" s="864"/>
      <c r="V87" s="864"/>
      <c r="W87" s="864"/>
      <c r="X87" s="864"/>
      <c r="Y87" s="864"/>
      <c r="Z87" s="864"/>
      <c r="AA87" s="864"/>
      <c r="AB87" s="864"/>
      <c r="AC87" s="864"/>
      <c r="AD87" s="864"/>
      <c r="AE87" s="864"/>
      <c r="AF87" s="864"/>
      <c r="AG87" s="864"/>
      <c r="AH87" s="864"/>
      <c r="AI87" s="864"/>
      <c r="AJ87" s="864"/>
      <c r="AK87" s="864"/>
      <c r="AL87" s="864"/>
      <c r="AM87" s="864"/>
      <c r="AN87" s="864"/>
      <c r="AO87" s="864"/>
      <c r="AP87" s="864"/>
      <c r="AQ87" s="864"/>
      <c r="AR87" s="864"/>
      <c r="AS87" s="864"/>
      <c r="AT87" s="864"/>
      <c r="AU87" s="864"/>
      <c r="AV87" s="864"/>
      <c r="AW87" s="864"/>
      <c r="AX87" s="864"/>
      <c r="AY87" s="864"/>
      <c r="AZ87" s="864"/>
      <c r="BA87" s="864"/>
      <c r="BB87" s="864"/>
      <c r="BC87" s="864"/>
      <c r="BD87" s="864"/>
      <c r="BE87" s="864"/>
      <c r="BF87" s="864"/>
      <c r="BG87" s="864"/>
      <c r="BH87" s="864"/>
      <c r="BI87" s="864"/>
      <c r="BJ87" s="864"/>
      <c r="BK87" s="864"/>
      <c r="BL87" s="864"/>
      <c r="BM87" s="864"/>
      <c r="BN87" s="864"/>
      <c r="BO87" s="864"/>
      <c r="BP87" s="864"/>
      <c r="BQ87" s="864"/>
      <c r="BR87" s="864"/>
      <c r="BS87" s="864"/>
      <c r="BT87" s="864"/>
      <c r="BU87" s="864"/>
      <c r="BV87" s="864"/>
      <c r="BW87" s="864"/>
      <c r="BX87" s="864"/>
      <c r="BY87" s="864"/>
      <c r="BZ87" s="864"/>
      <c r="CA87" s="864"/>
      <c r="CB87" s="864"/>
      <c r="CC87" s="864"/>
      <c r="CD87" s="864"/>
      <c r="CE87" s="864"/>
      <c r="CF87" s="864"/>
      <c r="CG87" s="864"/>
      <c r="CH87" s="864"/>
      <c r="CI87" s="864"/>
      <c r="CJ87" s="864"/>
      <c r="CK87" s="864"/>
      <c r="CL87" s="864"/>
      <c r="CM87" s="864"/>
      <c r="CN87" s="864"/>
      <c r="CO87" s="864"/>
      <c r="CP87" s="864"/>
      <c r="CQ87" s="864"/>
      <c r="CR87" s="864"/>
      <c r="CS87" s="864"/>
      <c r="CT87" s="864"/>
      <c r="CU87" s="864"/>
    </row>
    <row r="88" spans="1:99" s="865" customFormat="1">
      <c r="A88" s="1474"/>
      <c r="B88" s="1474"/>
      <c r="C88" s="1460"/>
      <c r="D88" s="1460"/>
      <c r="E88" s="1460"/>
      <c r="F88" s="1460"/>
      <c r="G88" s="1487"/>
      <c r="H88" s="1460"/>
      <c r="I88" s="1460"/>
      <c r="J88" s="1488"/>
      <c r="K88" s="864"/>
      <c r="L88" s="864"/>
      <c r="M88" s="864"/>
      <c r="N88" s="864"/>
      <c r="O88" s="864"/>
      <c r="P88" s="864"/>
      <c r="Q88" s="864"/>
      <c r="R88" s="864"/>
      <c r="S88" s="864"/>
      <c r="T88" s="864"/>
      <c r="U88" s="864"/>
      <c r="V88" s="864"/>
      <c r="W88" s="864"/>
      <c r="X88" s="864"/>
      <c r="Y88" s="864"/>
      <c r="Z88" s="864"/>
      <c r="AA88" s="864"/>
      <c r="AB88" s="864"/>
      <c r="AC88" s="864"/>
      <c r="AD88" s="864"/>
      <c r="AE88" s="864"/>
      <c r="AF88" s="864"/>
      <c r="AG88" s="864"/>
      <c r="AH88" s="864"/>
      <c r="AI88" s="864"/>
      <c r="AJ88" s="864"/>
      <c r="AK88" s="864"/>
      <c r="AL88" s="864"/>
      <c r="AM88" s="864"/>
      <c r="AN88" s="864"/>
      <c r="AO88" s="864"/>
      <c r="AP88" s="864"/>
      <c r="AQ88" s="864"/>
      <c r="AR88" s="864"/>
      <c r="AS88" s="864"/>
      <c r="AT88" s="864"/>
      <c r="AU88" s="864"/>
      <c r="AV88" s="864"/>
      <c r="AW88" s="864"/>
      <c r="AX88" s="864"/>
      <c r="AY88" s="864"/>
      <c r="AZ88" s="864"/>
      <c r="BA88" s="864"/>
      <c r="BB88" s="864"/>
      <c r="BC88" s="864"/>
      <c r="BD88" s="864"/>
      <c r="BE88" s="864"/>
      <c r="BF88" s="864"/>
      <c r="BG88" s="864"/>
      <c r="BH88" s="864"/>
      <c r="BI88" s="864"/>
      <c r="BJ88" s="864"/>
      <c r="BK88" s="864"/>
      <c r="BL88" s="864"/>
      <c r="BM88" s="864"/>
      <c r="BN88" s="864"/>
      <c r="BO88" s="864"/>
      <c r="BP88" s="864"/>
      <c r="BQ88" s="864"/>
      <c r="BR88" s="864"/>
      <c r="BS88" s="864"/>
      <c r="BT88" s="864"/>
      <c r="BU88" s="864"/>
      <c r="BV88" s="864"/>
      <c r="BW88" s="864"/>
      <c r="BX88" s="864"/>
      <c r="BY88" s="864"/>
      <c r="BZ88" s="864"/>
      <c r="CA88" s="864"/>
      <c r="CB88" s="864"/>
      <c r="CC88" s="864"/>
      <c r="CD88" s="864"/>
      <c r="CE88" s="864"/>
      <c r="CF88" s="864"/>
      <c r="CG88" s="864"/>
      <c r="CH88" s="864"/>
      <c r="CI88" s="864"/>
      <c r="CJ88" s="864"/>
      <c r="CK88" s="864"/>
      <c r="CL88" s="864"/>
      <c r="CM88" s="864"/>
      <c r="CN88" s="864"/>
      <c r="CO88" s="864"/>
      <c r="CP88" s="864"/>
      <c r="CQ88" s="864"/>
      <c r="CR88" s="864"/>
      <c r="CS88" s="864"/>
      <c r="CT88" s="864"/>
      <c r="CU88" s="864"/>
    </row>
    <row r="89" spans="1:99" s="865" customFormat="1">
      <c r="A89" s="1474"/>
      <c r="B89" s="1474"/>
      <c r="C89" s="1460"/>
      <c r="D89" s="1460"/>
      <c r="E89" s="1460"/>
      <c r="F89" s="1460"/>
      <c r="G89" s="1487"/>
      <c r="H89" s="1460"/>
      <c r="I89" s="1460"/>
      <c r="J89" s="1488"/>
      <c r="K89" s="864"/>
      <c r="L89" s="864"/>
      <c r="M89" s="864"/>
      <c r="N89" s="864"/>
      <c r="O89" s="864"/>
      <c r="P89" s="864"/>
      <c r="Q89" s="864"/>
      <c r="R89" s="864"/>
      <c r="S89" s="864"/>
      <c r="T89" s="864"/>
      <c r="U89" s="864"/>
      <c r="V89" s="864"/>
      <c r="W89" s="864"/>
      <c r="X89" s="864"/>
      <c r="Y89" s="864"/>
      <c r="Z89" s="864"/>
      <c r="AA89" s="864"/>
      <c r="AB89" s="864"/>
      <c r="AC89" s="864"/>
      <c r="AD89" s="864"/>
      <c r="AE89" s="864"/>
      <c r="AF89" s="864"/>
      <c r="AG89" s="864"/>
      <c r="AH89" s="864"/>
      <c r="AI89" s="864"/>
      <c r="AJ89" s="864"/>
      <c r="AK89" s="864"/>
      <c r="AL89" s="864"/>
      <c r="AM89" s="864"/>
      <c r="AN89" s="864"/>
      <c r="AO89" s="864"/>
      <c r="AP89" s="864"/>
      <c r="AQ89" s="864"/>
      <c r="AR89" s="864"/>
      <c r="AS89" s="864"/>
      <c r="AT89" s="864"/>
      <c r="AU89" s="864"/>
      <c r="AV89" s="864"/>
      <c r="AW89" s="864"/>
      <c r="AX89" s="864"/>
      <c r="AY89" s="864"/>
      <c r="AZ89" s="864"/>
      <c r="BA89" s="864"/>
      <c r="BB89" s="864"/>
      <c r="BC89" s="864"/>
      <c r="BD89" s="864"/>
      <c r="BE89" s="864"/>
      <c r="BF89" s="864"/>
      <c r="BG89" s="864"/>
      <c r="BH89" s="864"/>
      <c r="BI89" s="864"/>
      <c r="BJ89" s="864"/>
      <c r="BK89" s="864"/>
      <c r="BL89" s="864"/>
      <c r="BM89" s="864"/>
      <c r="BN89" s="864"/>
      <c r="BO89" s="864"/>
      <c r="BP89" s="864"/>
      <c r="BQ89" s="864"/>
      <c r="BR89" s="864"/>
      <c r="BS89" s="864"/>
      <c r="BT89" s="864"/>
      <c r="BU89" s="864"/>
      <c r="BV89" s="864"/>
      <c r="BW89" s="864"/>
      <c r="BX89" s="864"/>
      <c r="BY89" s="864"/>
      <c r="BZ89" s="864"/>
      <c r="CA89" s="864"/>
      <c r="CB89" s="864"/>
      <c r="CC89" s="864"/>
      <c r="CD89" s="864"/>
      <c r="CE89" s="864"/>
      <c r="CF89" s="864"/>
      <c r="CG89" s="864"/>
      <c r="CH89" s="864"/>
      <c r="CI89" s="864"/>
      <c r="CJ89" s="864"/>
      <c r="CK89" s="864"/>
      <c r="CL89" s="864"/>
      <c r="CM89" s="864"/>
      <c r="CN89" s="864"/>
      <c r="CO89" s="864"/>
      <c r="CP89" s="864"/>
      <c r="CQ89" s="864"/>
      <c r="CR89" s="864"/>
      <c r="CS89" s="864"/>
      <c r="CT89" s="864"/>
      <c r="CU89" s="864"/>
    </row>
    <row r="90" spans="1:99" s="865" customFormat="1">
      <c r="A90" s="1474"/>
      <c r="B90" s="1474"/>
      <c r="C90" s="1460"/>
      <c r="D90" s="1460"/>
      <c r="E90" s="1460"/>
      <c r="F90" s="1460"/>
      <c r="G90" s="1487"/>
      <c r="H90" s="1460"/>
      <c r="I90" s="1460"/>
      <c r="J90" s="1488"/>
      <c r="K90" s="864"/>
      <c r="L90" s="864"/>
      <c r="M90" s="864"/>
      <c r="N90" s="864"/>
      <c r="O90" s="864"/>
      <c r="P90" s="864"/>
      <c r="Q90" s="864"/>
      <c r="R90" s="864"/>
      <c r="S90" s="864"/>
      <c r="T90" s="864"/>
      <c r="U90" s="864"/>
      <c r="V90" s="864"/>
      <c r="W90" s="864"/>
      <c r="X90" s="864"/>
      <c r="Y90" s="864"/>
      <c r="Z90" s="864"/>
      <c r="AA90" s="864"/>
      <c r="AB90" s="864"/>
      <c r="AC90" s="864"/>
      <c r="AD90" s="864"/>
      <c r="AE90" s="864"/>
      <c r="AF90" s="864"/>
      <c r="AG90" s="864"/>
      <c r="AH90" s="864"/>
      <c r="AI90" s="864"/>
      <c r="AJ90" s="864"/>
      <c r="AK90" s="864"/>
      <c r="AL90" s="864"/>
      <c r="AM90" s="864"/>
      <c r="AN90" s="864"/>
      <c r="AO90" s="864"/>
      <c r="AP90" s="864"/>
      <c r="AQ90" s="864"/>
      <c r="AR90" s="864"/>
      <c r="AS90" s="864"/>
      <c r="AT90" s="864"/>
      <c r="AU90" s="864"/>
      <c r="AV90" s="864"/>
      <c r="AW90" s="864"/>
      <c r="AX90" s="864"/>
      <c r="AY90" s="864"/>
      <c r="AZ90" s="864"/>
      <c r="BA90" s="864"/>
      <c r="BB90" s="864"/>
      <c r="BC90" s="864"/>
      <c r="BD90" s="864"/>
      <c r="BE90" s="864"/>
      <c r="BF90" s="864"/>
      <c r="BG90" s="864"/>
      <c r="BH90" s="864"/>
      <c r="BI90" s="864"/>
      <c r="BJ90" s="864"/>
      <c r="BK90" s="864"/>
      <c r="BL90" s="864"/>
      <c r="BM90" s="864"/>
      <c r="BN90" s="864"/>
      <c r="BO90" s="864"/>
      <c r="BP90" s="864"/>
      <c r="BQ90" s="864"/>
      <c r="BR90" s="864"/>
      <c r="BS90" s="864"/>
      <c r="BT90" s="864"/>
      <c r="BU90" s="864"/>
      <c r="BV90" s="864"/>
      <c r="BW90" s="864"/>
      <c r="BX90" s="864"/>
      <c r="BY90" s="864"/>
      <c r="BZ90" s="864"/>
      <c r="CA90" s="864"/>
      <c r="CB90" s="864"/>
      <c r="CC90" s="864"/>
      <c r="CD90" s="864"/>
      <c r="CE90" s="864"/>
      <c r="CF90" s="864"/>
      <c r="CG90" s="864"/>
      <c r="CH90" s="864"/>
      <c r="CI90" s="864"/>
      <c r="CJ90" s="864"/>
      <c r="CK90" s="864"/>
      <c r="CL90" s="864"/>
      <c r="CM90" s="864"/>
      <c r="CN90" s="864"/>
      <c r="CO90" s="864"/>
      <c r="CP90" s="864"/>
      <c r="CQ90" s="864"/>
      <c r="CR90" s="864"/>
      <c r="CS90" s="864"/>
      <c r="CT90" s="864"/>
      <c r="CU90" s="864"/>
    </row>
    <row r="91" spans="1:99" s="865" customFormat="1">
      <c r="A91" s="1474"/>
      <c r="B91" s="1474"/>
      <c r="C91" s="1460"/>
      <c r="D91" s="1460"/>
      <c r="E91" s="1460"/>
      <c r="F91" s="1460"/>
      <c r="G91" s="1487"/>
      <c r="H91" s="1460"/>
      <c r="I91" s="1460"/>
      <c r="J91" s="1488"/>
      <c r="K91" s="864"/>
      <c r="L91" s="864"/>
      <c r="M91" s="864"/>
      <c r="N91" s="864"/>
      <c r="O91" s="864"/>
      <c r="P91" s="864"/>
      <c r="Q91" s="864"/>
      <c r="R91" s="864"/>
      <c r="S91" s="864"/>
      <c r="T91" s="864"/>
      <c r="U91" s="864"/>
      <c r="V91" s="864"/>
      <c r="W91" s="864"/>
      <c r="X91" s="864"/>
      <c r="Y91" s="864"/>
      <c r="Z91" s="864"/>
      <c r="AA91" s="864"/>
      <c r="AB91" s="864"/>
      <c r="AC91" s="864"/>
      <c r="AD91" s="864"/>
      <c r="AE91" s="864"/>
      <c r="AF91" s="864"/>
      <c r="AG91" s="864"/>
      <c r="AH91" s="864"/>
      <c r="AI91" s="864"/>
      <c r="AJ91" s="864"/>
      <c r="AK91" s="864"/>
      <c r="AL91" s="864"/>
      <c r="AM91" s="864"/>
      <c r="AN91" s="864"/>
      <c r="AO91" s="864"/>
      <c r="AP91" s="864"/>
      <c r="AQ91" s="864"/>
      <c r="AR91" s="864"/>
      <c r="AS91" s="864"/>
      <c r="AT91" s="864"/>
      <c r="AU91" s="864"/>
      <c r="AV91" s="864"/>
      <c r="AW91" s="864"/>
      <c r="AX91" s="864"/>
      <c r="AY91" s="864"/>
      <c r="AZ91" s="864"/>
      <c r="BA91" s="864"/>
      <c r="BB91" s="864"/>
      <c r="BC91" s="864"/>
      <c r="BD91" s="864"/>
      <c r="BE91" s="864"/>
      <c r="BF91" s="864"/>
      <c r="BG91" s="864"/>
      <c r="BH91" s="864"/>
      <c r="BI91" s="864"/>
      <c r="BJ91" s="864"/>
      <c r="BK91" s="864"/>
      <c r="BL91" s="864"/>
      <c r="BM91" s="864"/>
      <c r="BN91" s="864"/>
      <c r="BO91" s="864"/>
      <c r="BP91" s="864"/>
      <c r="BQ91" s="864"/>
      <c r="BR91" s="864"/>
      <c r="BS91" s="864"/>
      <c r="BT91" s="864"/>
      <c r="BU91" s="864"/>
      <c r="BV91" s="864"/>
      <c r="BW91" s="864"/>
      <c r="BX91" s="864"/>
      <c r="BY91" s="864"/>
      <c r="BZ91" s="864"/>
      <c r="CA91" s="864"/>
      <c r="CB91" s="864"/>
      <c r="CC91" s="864"/>
      <c r="CD91" s="864"/>
      <c r="CE91" s="864"/>
      <c r="CF91" s="864"/>
      <c r="CG91" s="864"/>
      <c r="CH91" s="864"/>
      <c r="CI91" s="864"/>
      <c r="CJ91" s="864"/>
      <c r="CK91" s="864"/>
      <c r="CL91" s="864"/>
      <c r="CM91" s="864"/>
      <c r="CN91" s="864"/>
      <c r="CO91" s="864"/>
      <c r="CP91" s="864"/>
      <c r="CQ91" s="864"/>
      <c r="CR91" s="864"/>
      <c r="CS91" s="864"/>
      <c r="CT91" s="864"/>
      <c r="CU91" s="864"/>
    </row>
    <row r="92" spans="1:99" s="865" customFormat="1">
      <c r="A92" s="1474"/>
      <c r="B92" s="1474"/>
      <c r="C92" s="1460"/>
      <c r="D92" s="1460"/>
      <c r="E92" s="1460"/>
      <c r="F92" s="1460"/>
      <c r="G92" s="1487"/>
      <c r="H92" s="1460"/>
      <c r="I92" s="1460"/>
      <c r="J92" s="1488"/>
      <c r="K92" s="864"/>
      <c r="L92" s="864"/>
      <c r="M92" s="864"/>
      <c r="N92" s="864"/>
      <c r="O92" s="864"/>
      <c r="P92" s="864"/>
      <c r="Q92" s="864"/>
      <c r="R92" s="864"/>
      <c r="S92" s="864"/>
      <c r="T92" s="864"/>
      <c r="U92" s="864"/>
      <c r="V92" s="864"/>
      <c r="W92" s="864"/>
      <c r="X92" s="864"/>
      <c r="Y92" s="864"/>
      <c r="Z92" s="864"/>
      <c r="AA92" s="864"/>
      <c r="AB92" s="864"/>
      <c r="AC92" s="864"/>
      <c r="AD92" s="864"/>
      <c r="AE92" s="864"/>
      <c r="AF92" s="864"/>
      <c r="AG92" s="864"/>
      <c r="AH92" s="864"/>
      <c r="AI92" s="864"/>
      <c r="AJ92" s="864"/>
      <c r="AK92" s="864"/>
      <c r="AL92" s="864"/>
      <c r="AM92" s="864"/>
      <c r="AN92" s="864"/>
      <c r="AO92" s="864"/>
      <c r="AP92" s="864"/>
      <c r="AQ92" s="864"/>
      <c r="AR92" s="864"/>
      <c r="AS92" s="864"/>
      <c r="AT92" s="864"/>
      <c r="AU92" s="864"/>
      <c r="AV92" s="864"/>
      <c r="AW92" s="864"/>
      <c r="AX92" s="864"/>
      <c r="AY92" s="864"/>
      <c r="AZ92" s="864"/>
      <c r="BA92" s="864"/>
      <c r="BB92" s="864"/>
      <c r="BC92" s="864"/>
      <c r="BD92" s="864"/>
      <c r="BE92" s="864"/>
      <c r="BF92" s="864"/>
      <c r="BG92" s="864"/>
      <c r="BH92" s="864"/>
      <c r="BI92" s="864"/>
      <c r="BJ92" s="864"/>
      <c r="BK92" s="864"/>
      <c r="BL92" s="864"/>
      <c r="BM92" s="864"/>
      <c r="BN92" s="864"/>
      <c r="BO92" s="864"/>
      <c r="BP92" s="864"/>
      <c r="BQ92" s="864"/>
      <c r="BR92" s="864"/>
      <c r="BS92" s="864"/>
      <c r="BT92" s="864"/>
      <c r="BU92" s="864"/>
      <c r="BV92" s="864"/>
      <c r="BW92" s="864"/>
      <c r="BX92" s="864"/>
      <c r="BY92" s="864"/>
      <c r="BZ92" s="864"/>
      <c r="CA92" s="864"/>
      <c r="CB92" s="864"/>
      <c r="CC92" s="864"/>
      <c r="CD92" s="864"/>
      <c r="CE92" s="864"/>
      <c r="CF92" s="864"/>
      <c r="CG92" s="864"/>
      <c r="CH92" s="864"/>
      <c r="CI92" s="864"/>
      <c r="CJ92" s="864"/>
      <c r="CK92" s="864"/>
      <c r="CL92" s="864"/>
      <c r="CM92" s="864"/>
      <c r="CN92" s="864"/>
      <c r="CO92" s="864"/>
      <c r="CP92" s="864"/>
      <c r="CQ92" s="864"/>
      <c r="CR92" s="864"/>
      <c r="CS92" s="864"/>
      <c r="CT92" s="864"/>
      <c r="CU92" s="864"/>
    </row>
    <row r="93" spans="1:99" s="865" customFormat="1">
      <c r="A93" s="1474"/>
      <c r="B93" s="1474"/>
      <c r="C93" s="1460"/>
      <c r="D93" s="1460"/>
      <c r="E93" s="1460"/>
      <c r="F93" s="1460"/>
      <c r="G93" s="1487"/>
      <c r="H93" s="1460"/>
      <c r="I93" s="1460"/>
      <c r="J93" s="1488"/>
      <c r="K93" s="864"/>
      <c r="L93" s="864"/>
      <c r="M93" s="864"/>
      <c r="N93" s="864"/>
      <c r="O93" s="864"/>
      <c r="P93" s="864"/>
      <c r="Q93" s="864"/>
      <c r="R93" s="864"/>
      <c r="S93" s="864"/>
      <c r="T93" s="864"/>
      <c r="U93" s="864"/>
      <c r="V93" s="864"/>
      <c r="W93" s="864"/>
      <c r="X93" s="864"/>
      <c r="Y93" s="864"/>
      <c r="Z93" s="864"/>
      <c r="AA93" s="864"/>
      <c r="AB93" s="864"/>
      <c r="AC93" s="864"/>
      <c r="AD93" s="864"/>
      <c r="AE93" s="864"/>
      <c r="AF93" s="864"/>
      <c r="AG93" s="864"/>
      <c r="AH93" s="864"/>
      <c r="AI93" s="864"/>
      <c r="AJ93" s="864"/>
      <c r="AK93" s="864"/>
      <c r="AL93" s="864"/>
      <c r="AM93" s="864"/>
      <c r="AN93" s="864"/>
      <c r="AO93" s="864"/>
      <c r="AP93" s="864"/>
      <c r="AQ93" s="864"/>
      <c r="AR93" s="864"/>
      <c r="AS93" s="864"/>
      <c r="AT93" s="864"/>
      <c r="AU93" s="864"/>
      <c r="AV93" s="864"/>
      <c r="AW93" s="864"/>
      <c r="AX93" s="864"/>
      <c r="AY93" s="864"/>
      <c r="AZ93" s="864"/>
      <c r="BA93" s="864"/>
      <c r="BB93" s="864"/>
      <c r="BC93" s="864"/>
      <c r="BD93" s="864"/>
      <c r="BE93" s="864"/>
      <c r="BF93" s="864"/>
      <c r="BG93" s="864"/>
      <c r="BH93" s="864"/>
      <c r="BI93" s="864"/>
      <c r="BJ93" s="864"/>
      <c r="BK93" s="864"/>
      <c r="BL93" s="864"/>
      <c r="BM93" s="864"/>
      <c r="BN93" s="864"/>
      <c r="BO93" s="864"/>
      <c r="BP93" s="864"/>
      <c r="BQ93" s="864"/>
      <c r="BR93" s="864"/>
      <c r="BS93" s="864"/>
      <c r="BT93" s="864"/>
      <c r="BU93" s="864"/>
      <c r="BV93" s="864"/>
      <c r="BW93" s="864"/>
      <c r="BX93" s="864"/>
      <c r="BY93" s="864"/>
      <c r="BZ93" s="864"/>
      <c r="CA93" s="864"/>
      <c r="CB93" s="864"/>
      <c r="CC93" s="864"/>
      <c r="CD93" s="864"/>
      <c r="CE93" s="864"/>
      <c r="CF93" s="864"/>
      <c r="CG93" s="864"/>
      <c r="CH93" s="864"/>
      <c r="CI93" s="864"/>
      <c r="CJ93" s="864"/>
      <c r="CK93" s="864"/>
      <c r="CL93" s="864"/>
      <c r="CM93" s="864"/>
      <c r="CN93" s="864"/>
      <c r="CO93" s="864"/>
      <c r="CP93" s="864"/>
      <c r="CQ93" s="864"/>
      <c r="CR93" s="864"/>
      <c r="CS93" s="864"/>
      <c r="CT93" s="864"/>
      <c r="CU93" s="864"/>
    </row>
    <row r="94" spans="1:99" s="865" customFormat="1">
      <c r="A94" s="1474"/>
      <c r="B94" s="1474"/>
      <c r="C94" s="1460"/>
      <c r="D94" s="1460"/>
      <c r="E94" s="1460"/>
      <c r="F94" s="1460"/>
      <c r="G94" s="1487"/>
      <c r="H94" s="1460"/>
      <c r="I94" s="1460"/>
      <c r="J94" s="1488"/>
      <c r="K94" s="864"/>
      <c r="L94" s="864"/>
      <c r="M94" s="864"/>
      <c r="N94" s="864"/>
      <c r="O94" s="864"/>
      <c r="P94" s="864"/>
      <c r="Q94" s="864"/>
      <c r="R94" s="864"/>
      <c r="S94" s="864"/>
      <c r="T94" s="864"/>
      <c r="U94" s="864"/>
      <c r="V94" s="864"/>
      <c r="W94" s="864"/>
      <c r="X94" s="864"/>
      <c r="Y94" s="864"/>
      <c r="Z94" s="864"/>
      <c r="AA94" s="864"/>
      <c r="AB94" s="864"/>
      <c r="AC94" s="864"/>
      <c r="AD94" s="864"/>
      <c r="AE94" s="864"/>
      <c r="AF94" s="864"/>
      <c r="AG94" s="864"/>
      <c r="AH94" s="864"/>
      <c r="AI94" s="864"/>
      <c r="AJ94" s="864"/>
      <c r="AK94" s="864"/>
      <c r="AL94" s="864"/>
      <c r="AM94" s="864"/>
      <c r="AN94" s="864"/>
      <c r="AO94" s="864"/>
      <c r="AP94" s="864"/>
      <c r="AQ94" s="864"/>
      <c r="AR94" s="864"/>
      <c r="AS94" s="864"/>
      <c r="AT94" s="864"/>
      <c r="AU94" s="864"/>
      <c r="AV94" s="864"/>
      <c r="AW94" s="864"/>
      <c r="AX94" s="864"/>
      <c r="AY94" s="864"/>
      <c r="AZ94" s="864"/>
      <c r="BA94" s="864"/>
      <c r="BB94" s="864"/>
      <c r="BC94" s="864"/>
      <c r="BD94" s="864"/>
      <c r="BE94" s="864"/>
      <c r="BF94" s="864"/>
      <c r="BG94" s="864"/>
      <c r="BH94" s="864"/>
      <c r="BI94" s="864"/>
      <c r="BJ94" s="864"/>
      <c r="BK94" s="864"/>
      <c r="BL94" s="864"/>
      <c r="BM94" s="864"/>
      <c r="BN94" s="864"/>
      <c r="BO94" s="864"/>
      <c r="BP94" s="864"/>
      <c r="BQ94" s="864"/>
      <c r="BR94" s="864"/>
      <c r="BS94" s="864"/>
      <c r="BT94" s="864"/>
      <c r="BU94" s="864"/>
      <c r="BV94" s="864"/>
      <c r="BW94" s="864"/>
      <c r="BX94" s="864"/>
      <c r="BY94" s="864"/>
      <c r="BZ94" s="864"/>
      <c r="CA94" s="864"/>
      <c r="CB94" s="864"/>
      <c r="CC94" s="864"/>
      <c r="CD94" s="864"/>
      <c r="CE94" s="864"/>
      <c r="CF94" s="864"/>
      <c r="CG94" s="864"/>
      <c r="CH94" s="864"/>
      <c r="CI94" s="864"/>
      <c r="CJ94" s="864"/>
      <c r="CK94" s="864"/>
      <c r="CL94" s="864"/>
      <c r="CM94" s="864"/>
      <c r="CN94" s="864"/>
      <c r="CO94" s="864"/>
      <c r="CP94" s="864"/>
      <c r="CQ94" s="864"/>
      <c r="CR94" s="864"/>
      <c r="CS94" s="864"/>
      <c r="CT94" s="864"/>
      <c r="CU94" s="864"/>
    </row>
    <row r="95" spans="1:99" s="865" customFormat="1">
      <c r="A95" s="1474"/>
      <c r="B95" s="1474"/>
      <c r="C95" s="1460"/>
      <c r="D95" s="1460"/>
      <c r="E95" s="1460"/>
      <c r="F95" s="1460"/>
      <c r="G95" s="1487"/>
      <c r="H95" s="1460"/>
      <c r="I95" s="1460"/>
      <c r="J95" s="1488"/>
      <c r="K95" s="864"/>
      <c r="L95" s="864"/>
      <c r="M95" s="864"/>
      <c r="N95" s="864"/>
      <c r="O95" s="864"/>
      <c r="P95" s="864"/>
      <c r="Q95" s="864"/>
      <c r="R95" s="864"/>
      <c r="S95" s="864"/>
      <c r="T95" s="864"/>
      <c r="U95" s="864"/>
      <c r="V95" s="864"/>
      <c r="W95" s="864"/>
      <c r="X95" s="864"/>
      <c r="Y95" s="864"/>
      <c r="Z95" s="864"/>
      <c r="AA95" s="864"/>
      <c r="AB95" s="864"/>
      <c r="AC95" s="864"/>
      <c r="AD95" s="864"/>
      <c r="AE95" s="864"/>
      <c r="AF95" s="864"/>
      <c r="AG95" s="864"/>
      <c r="AH95" s="864"/>
      <c r="AI95" s="864"/>
      <c r="AJ95" s="864"/>
      <c r="AK95" s="864"/>
      <c r="AL95" s="864"/>
      <c r="AM95" s="864"/>
      <c r="AN95" s="864"/>
      <c r="AO95" s="864"/>
      <c r="AP95" s="864"/>
      <c r="AQ95" s="864"/>
      <c r="AR95" s="864"/>
      <c r="AS95" s="864"/>
      <c r="AT95" s="864"/>
      <c r="AU95" s="864"/>
      <c r="AV95" s="864"/>
      <c r="AW95" s="864"/>
      <c r="AX95" s="864"/>
      <c r="AY95" s="864"/>
      <c r="AZ95" s="864"/>
      <c r="BA95" s="864"/>
      <c r="BB95" s="864"/>
      <c r="BC95" s="864"/>
      <c r="BD95" s="864"/>
      <c r="BE95" s="864"/>
      <c r="BF95" s="864"/>
      <c r="BG95" s="864"/>
      <c r="BH95" s="864"/>
      <c r="BI95" s="864"/>
      <c r="BJ95" s="864"/>
      <c r="BK95" s="864"/>
      <c r="BL95" s="864"/>
      <c r="BM95" s="864"/>
      <c r="BN95" s="864"/>
      <c r="BO95" s="864"/>
      <c r="BP95" s="864"/>
      <c r="BQ95" s="864"/>
      <c r="BR95" s="864"/>
      <c r="BS95" s="864"/>
      <c r="BT95" s="864"/>
      <c r="BU95" s="864"/>
      <c r="BV95" s="864"/>
      <c r="BW95" s="864"/>
      <c r="BX95" s="864"/>
      <c r="BY95" s="864"/>
      <c r="BZ95" s="864"/>
      <c r="CA95" s="864"/>
      <c r="CB95" s="864"/>
      <c r="CC95" s="864"/>
      <c r="CD95" s="864"/>
      <c r="CE95" s="864"/>
      <c r="CF95" s="864"/>
      <c r="CG95" s="864"/>
      <c r="CH95" s="864"/>
      <c r="CI95" s="864"/>
      <c r="CJ95" s="864"/>
      <c r="CK95" s="864"/>
      <c r="CL95" s="864"/>
      <c r="CM95" s="864"/>
      <c r="CN95" s="864"/>
      <c r="CO95" s="864"/>
      <c r="CP95" s="864"/>
      <c r="CQ95" s="864"/>
      <c r="CR95" s="864"/>
      <c r="CS95" s="864"/>
      <c r="CT95" s="864"/>
      <c r="CU95" s="864"/>
    </row>
    <row r="96" spans="1:99" s="865" customFormat="1">
      <c r="A96" s="1474"/>
      <c r="B96" s="1474"/>
      <c r="C96" s="1460"/>
      <c r="D96" s="1460"/>
      <c r="E96" s="1460"/>
      <c r="F96" s="1460"/>
      <c r="G96" s="1487"/>
      <c r="H96" s="1460"/>
      <c r="I96" s="1460"/>
      <c r="J96" s="1488"/>
      <c r="K96" s="864"/>
      <c r="L96" s="864"/>
      <c r="M96" s="864"/>
      <c r="N96" s="864"/>
      <c r="O96" s="864"/>
      <c r="P96" s="864"/>
      <c r="Q96" s="864"/>
      <c r="R96" s="864"/>
      <c r="S96" s="864"/>
      <c r="T96" s="864"/>
      <c r="U96" s="864"/>
      <c r="V96" s="864"/>
      <c r="W96" s="864"/>
      <c r="X96" s="864"/>
      <c r="Y96" s="864"/>
      <c r="Z96" s="864"/>
      <c r="AA96" s="864"/>
      <c r="AB96" s="864"/>
      <c r="AC96" s="864"/>
      <c r="AD96" s="864"/>
      <c r="AE96" s="864"/>
      <c r="AF96" s="864"/>
      <c r="AG96" s="864"/>
      <c r="AH96" s="864"/>
      <c r="AI96" s="864"/>
      <c r="AJ96" s="864"/>
      <c r="AK96" s="864"/>
      <c r="AL96" s="864"/>
      <c r="AM96" s="864"/>
      <c r="AN96" s="864"/>
      <c r="AO96" s="864"/>
      <c r="AP96" s="864"/>
      <c r="AQ96" s="864"/>
      <c r="AR96" s="864"/>
      <c r="AS96" s="864"/>
      <c r="AT96" s="864"/>
      <c r="AU96" s="864"/>
      <c r="AV96" s="864"/>
      <c r="AW96" s="864"/>
      <c r="AX96" s="864"/>
      <c r="AY96" s="864"/>
      <c r="AZ96" s="864"/>
      <c r="BA96" s="864"/>
      <c r="BB96" s="864"/>
      <c r="BC96" s="864"/>
      <c r="BD96" s="864"/>
      <c r="BE96" s="864"/>
      <c r="BF96" s="864"/>
      <c r="BG96" s="864"/>
      <c r="BH96" s="864"/>
      <c r="BI96" s="864"/>
      <c r="BJ96" s="864"/>
      <c r="BK96" s="864"/>
      <c r="BL96" s="864"/>
      <c r="BM96" s="864"/>
      <c r="BN96" s="864"/>
      <c r="BO96" s="864"/>
      <c r="BP96" s="864"/>
      <c r="BQ96" s="864"/>
      <c r="BR96" s="864"/>
      <c r="BS96" s="864"/>
      <c r="BT96" s="864"/>
      <c r="BU96" s="864"/>
      <c r="BV96" s="864"/>
      <c r="BW96" s="864"/>
      <c r="BX96" s="864"/>
      <c r="BY96" s="864"/>
      <c r="BZ96" s="864"/>
      <c r="CA96" s="864"/>
      <c r="CB96" s="864"/>
      <c r="CC96" s="864"/>
      <c r="CD96" s="864"/>
      <c r="CE96" s="864"/>
      <c r="CF96" s="864"/>
      <c r="CG96" s="864"/>
      <c r="CH96" s="864"/>
      <c r="CI96" s="864"/>
      <c r="CJ96" s="864"/>
      <c r="CK96" s="864"/>
      <c r="CL96" s="864"/>
      <c r="CM96" s="864"/>
      <c r="CN96" s="864"/>
      <c r="CO96" s="864"/>
      <c r="CP96" s="864"/>
      <c r="CQ96" s="864"/>
      <c r="CR96" s="864"/>
      <c r="CS96" s="864"/>
      <c r="CT96" s="864"/>
      <c r="CU96" s="864"/>
    </row>
    <row r="97" spans="1:99" s="865" customFormat="1">
      <c r="A97" s="1474"/>
      <c r="B97" s="1474"/>
      <c r="C97" s="1460"/>
      <c r="D97" s="1460"/>
      <c r="E97" s="1460"/>
      <c r="F97" s="1460"/>
      <c r="G97" s="1487"/>
      <c r="H97" s="1460"/>
      <c r="I97" s="1460"/>
      <c r="J97" s="1488"/>
      <c r="K97" s="864"/>
      <c r="L97" s="864"/>
      <c r="M97" s="864"/>
      <c r="N97" s="864"/>
      <c r="O97" s="864"/>
      <c r="P97" s="864"/>
      <c r="Q97" s="864"/>
      <c r="R97" s="864"/>
      <c r="S97" s="864"/>
      <c r="T97" s="864"/>
      <c r="U97" s="864"/>
      <c r="V97" s="864"/>
      <c r="W97" s="864"/>
      <c r="X97" s="864"/>
      <c r="Y97" s="864"/>
      <c r="Z97" s="864"/>
      <c r="AA97" s="864"/>
      <c r="AB97" s="864"/>
      <c r="AC97" s="864"/>
      <c r="AD97" s="864"/>
      <c r="AE97" s="864"/>
      <c r="AF97" s="864"/>
      <c r="AG97" s="864"/>
      <c r="AH97" s="864"/>
      <c r="AI97" s="864"/>
      <c r="AJ97" s="864"/>
      <c r="AK97" s="864"/>
      <c r="AL97" s="864"/>
      <c r="AM97" s="864"/>
      <c r="AN97" s="864"/>
      <c r="AO97" s="864"/>
      <c r="AP97" s="864"/>
      <c r="AQ97" s="864"/>
      <c r="AR97" s="864"/>
      <c r="AS97" s="864"/>
      <c r="AT97" s="864"/>
      <c r="AU97" s="864"/>
      <c r="AV97" s="864"/>
      <c r="AW97" s="864"/>
      <c r="AX97" s="864"/>
      <c r="AY97" s="864"/>
      <c r="AZ97" s="864"/>
      <c r="BA97" s="864"/>
      <c r="BB97" s="864"/>
      <c r="BC97" s="864"/>
      <c r="BD97" s="864"/>
      <c r="BE97" s="864"/>
      <c r="BF97" s="864"/>
      <c r="BG97" s="864"/>
      <c r="BH97" s="864"/>
      <c r="BI97" s="864"/>
      <c r="BJ97" s="864"/>
      <c r="BK97" s="864"/>
      <c r="BL97" s="864"/>
      <c r="BM97" s="864"/>
      <c r="BN97" s="864"/>
      <c r="BO97" s="864"/>
      <c r="BP97" s="864"/>
      <c r="BQ97" s="864"/>
      <c r="BR97" s="864"/>
      <c r="BS97" s="864"/>
      <c r="BT97" s="864"/>
      <c r="BU97" s="864"/>
      <c r="BV97" s="864"/>
      <c r="BW97" s="864"/>
      <c r="BX97" s="864"/>
      <c r="BY97" s="864"/>
      <c r="BZ97" s="864"/>
      <c r="CA97" s="864"/>
      <c r="CB97" s="864"/>
      <c r="CC97" s="864"/>
      <c r="CD97" s="864"/>
      <c r="CE97" s="864"/>
      <c r="CF97" s="864"/>
      <c r="CG97" s="864"/>
      <c r="CH97" s="864"/>
      <c r="CI97" s="864"/>
      <c r="CJ97" s="864"/>
      <c r="CK97" s="864"/>
      <c r="CL97" s="864"/>
      <c r="CM97" s="864"/>
      <c r="CN97" s="864"/>
      <c r="CO97" s="864"/>
      <c r="CP97" s="864"/>
      <c r="CQ97" s="864"/>
      <c r="CR97" s="864"/>
      <c r="CS97" s="864"/>
      <c r="CT97" s="864"/>
      <c r="CU97" s="864"/>
    </row>
    <row r="98" spans="1:99" s="865" customFormat="1">
      <c r="A98" s="1474"/>
      <c r="B98" s="1474"/>
      <c r="C98" s="1460"/>
      <c r="D98" s="1460"/>
      <c r="E98" s="1460"/>
      <c r="F98" s="1460"/>
      <c r="G98" s="1487"/>
      <c r="H98" s="1460"/>
      <c r="I98" s="1460"/>
      <c r="J98" s="1488"/>
      <c r="K98" s="864"/>
      <c r="L98" s="864"/>
      <c r="M98" s="864"/>
      <c r="N98" s="864"/>
      <c r="O98" s="864"/>
      <c r="P98" s="864"/>
      <c r="Q98" s="864"/>
      <c r="R98" s="864"/>
      <c r="S98" s="864"/>
      <c r="T98" s="864"/>
      <c r="U98" s="864"/>
      <c r="V98" s="864"/>
      <c r="W98" s="864"/>
      <c r="X98" s="864"/>
      <c r="Y98" s="864"/>
      <c r="Z98" s="864"/>
      <c r="AA98" s="864"/>
      <c r="AB98" s="864"/>
      <c r="AC98" s="864"/>
      <c r="AD98" s="864"/>
      <c r="AE98" s="864"/>
      <c r="AF98" s="864"/>
      <c r="AG98" s="864"/>
      <c r="AH98" s="864"/>
      <c r="AI98" s="864"/>
      <c r="AJ98" s="864"/>
      <c r="AK98" s="864"/>
      <c r="AL98" s="864"/>
      <c r="AM98" s="864"/>
      <c r="AN98" s="864"/>
      <c r="AO98" s="864"/>
      <c r="AP98" s="864"/>
      <c r="AQ98" s="864"/>
      <c r="AR98" s="864"/>
      <c r="AS98" s="864"/>
      <c r="AT98" s="864"/>
      <c r="AU98" s="864"/>
      <c r="AV98" s="864"/>
      <c r="AW98" s="864"/>
      <c r="AX98" s="864"/>
      <c r="AY98" s="864"/>
      <c r="AZ98" s="864"/>
      <c r="BA98" s="864"/>
      <c r="BB98" s="864"/>
      <c r="BC98" s="864"/>
      <c r="BD98" s="864"/>
      <c r="BE98" s="864"/>
      <c r="BF98" s="864"/>
      <c r="BG98" s="864"/>
      <c r="BH98" s="864"/>
      <c r="BI98" s="864"/>
      <c r="BJ98" s="864"/>
      <c r="BK98" s="864"/>
      <c r="BL98" s="864"/>
      <c r="BM98" s="864"/>
      <c r="BN98" s="864"/>
      <c r="BO98" s="864"/>
      <c r="BP98" s="864"/>
      <c r="BQ98" s="864"/>
      <c r="BR98" s="864"/>
      <c r="BS98" s="864"/>
      <c r="BT98" s="864"/>
      <c r="BU98" s="864"/>
      <c r="BV98" s="864"/>
      <c r="BW98" s="864"/>
      <c r="BX98" s="864"/>
      <c r="BY98" s="864"/>
      <c r="BZ98" s="864"/>
      <c r="CA98" s="864"/>
      <c r="CB98" s="864"/>
      <c r="CC98" s="864"/>
      <c r="CD98" s="864"/>
      <c r="CE98" s="864"/>
      <c r="CF98" s="864"/>
      <c r="CG98" s="864"/>
      <c r="CH98" s="864"/>
      <c r="CI98" s="864"/>
      <c r="CJ98" s="864"/>
      <c r="CK98" s="864"/>
      <c r="CL98" s="864"/>
      <c r="CM98" s="864"/>
      <c r="CN98" s="864"/>
      <c r="CO98" s="864"/>
      <c r="CP98" s="864"/>
      <c r="CQ98" s="864"/>
      <c r="CR98" s="864"/>
      <c r="CS98" s="864"/>
      <c r="CT98" s="864"/>
      <c r="CU98" s="864"/>
    </row>
    <row r="99" spans="1:99" s="865" customFormat="1">
      <c r="A99" s="1474"/>
      <c r="B99" s="1474"/>
      <c r="C99" s="1460"/>
      <c r="D99" s="1460"/>
      <c r="E99" s="1460"/>
      <c r="F99" s="1460"/>
      <c r="G99" s="1487"/>
      <c r="H99" s="1460"/>
      <c r="I99" s="1460"/>
      <c r="J99" s="1488"/>
      <c r="K99" s="864"/>
      <c r="L99" s="864"/>
      <c r="M99" s="864"/>
      <c r="N99" s="864"/>
      <c r="O99" s="864"/>
      <c r="P99" s="864"/>
      <c r="Q99" s="864"/>
      <c r="R99" s="864"/>
      <c r="S99" s="864"/>
      <c r="T99" s="864"/>
      <c r="U99" s="864"/>
      <c r="V99" s="864"/>
      <c r="W99" s="864"/>
      <c r="X99" s="864"/>
      <c r="Y99" s="864"/>
      <c r="Z99" s="864"/>
      <c r="AA99" s="864"/>
      <c r="AB99" s="864"/>
      <c r="AC99" s="864"/>
      <c r="AD99" s="864"/>
      <c r="AE99" s="864"/>
      <c r="AF99" s="864"/>
      <c r="AG99" s="864"/>
      <c r="AH99" s="864"/>
      <c r="AI99" s="864"/>
      <c r="AJ99" s="864"/>
      <c r="AK99" s="864"/>
      <c r="AL99" s="864"/>
      <c r="AM99" s="864"/>
      <c r="AN99" s="864"/>
      <c r="AO99" s="864"/>
      <c r="AP99" s="864"/>
      <c r="AQ99" s="864"/>
      <c r="AR99" s="864"/>
      <c r="AS99" s="864"/>
      <c r="AT99" s="864"/>
      <c r="AU99" s="864"/>
      <c r="AV99" s="864"/>
      <c r="AW99" s="864"/>
      <c r="AX99" s="864"/>
      <c r="AY99" s="864"/>
      <c r="AZ99" s="864"/>
      <c r="BA99" s="864"/>
      <c r="BB99" s="864"/>
      <c r="BC99" s="864"/>
      <c r="BD99" s="864"/>
      <c r="BE99" s="864"/>
      <c r="BF99" s="864"/>
      <c r="BG99" s="864"/>
      <c r="BH99" s="864"/>
      <c r="BI99" s="864"/>
      <c r="BJ99" s="864"/>
      <c r="BK99" s="864"/>
      <c r="BL99" s="864"/>
      <c r="BM99" s="864"/>
      <c r="BN99" s="864"/>
      <c r="BO99" s="864"/>
      <c r="BP99" s="864"/>
      <c r="BQ99" s="864"/>
      <c r="BR99" s="864"/>
      <c r="BS99" s="864"/>
      <c r="BT99" s="864"/>
      <c r="BU99" s="864"/>
      <c r="BV99" s="864"/>
      <c r="BW99" s="864"/>
      <c r="BX99" s="864"/>
      <c r="BY99" s="864"/>
      <c r="BZ99" s="864"/>
      <c r="CA99" s="864"/>
      <c r="CB99" s="864"/>
      <c r="CC99" s="864"/>
      <c r="CD99" s="864"/>
      <c r="CE99" s="864"/>
      <c r="CF99" s="864"/>
      <c r="CG99" s="864"/>
      <c r="CH99" s="864"/>
      <c r="CI99" s="864"/>
      <c r="CJ99" s="864"/>
      <c r="CK99" s="864"/>
      <c r="CL99" s="864"/>
      <c r="CM99" s="864"/>
      <c r="CN99" s="864"/>
      <c r="CO99" s="864"/>
      <c r="CP99" s="864"/>
      <c r="CQ99" s="864"/>
      <c r="CR99" s="864"/>
      <c r="CS99" s="864"/>
      <c r="CT99" s="864"/>
      <c r="CU99" s="864"/>
    </row>
    <row r="100" spans="1:99" s="865" customFormat="1">
      <c r="A100" s="1474"/>
      <c r="B100" s="1474"/>
      <c r="C100" s="1460"/>
      <c r="D100" s="1460"/>
      <c r="E100" s="1460"/>
      <c r="F100" s="1460"/>
      <c r="G100" s="1487"/>
      <c r="H100" s="1460"/>
      <c r="I100" s="1460"/>
      <c r="J100" s="1488"/>
      <c r="K100" s="864"/>
      <c r="L100" s="864"/>
      <c r="M100" s="864"/>
      <c r="N100" s="864"/>
      <c r="O100" s="864"/>
      <c r="P100" s="864"/>
      <c r="Q100" s="864"/>
      <c r="R100" s="864"/>
      <c r="S100" s="864"/>
      <c r="T100" s="864"/>
      <c r="U100" s="864"/>
      <c r="V100" s="864"/>
      <c r="W100" s="864"/>
      <c r="X100" s="864"/>
      <c r="Y100" s="864"/>
      <c r="Z100" s="864"/>
      <c r="AA100" s="864"/>
      <c r="AB100" s="864"/>
      <c r="AC100" s="864"/>
      <c r="AD100" s="864"/>
      <c r="AE100" s="864"/>
      <c r="AF100" s="864"/>
      <c r="AG100" s="864"/>
      <c r="AH100" s="864"/>
      <c r="AI100" s="864"/>
      <c r="AJ100" s="864"/>
      <c r="AK100" s="864"/>
      <c r="AL100" s="864"/>
      <c r="AM100" s="864"/>
      <c r="AN100" s="864"/>
      <c r="AO100" s="864"/>
      <c r="AP100" s="864"/>
      <c r="AQ100" s="864"/>
      <c r="AR100" s="864"/>
      <c r="AS100" s="864"/>
      <c r="AT100" s="864"/>
      <c r="AU100" s="864"/>
      <c r="AV100" s="864"/>
      <c r="AW100" s="864"/>
      <c r="AX100" s="864"/>
      <c r="AY100" s="864"/>
      <c r="AZ100" s="864"/>
      <c r="BA100" s="864"/>
      <c r="BB100" s="864"/>
      <c r="BC100" s="864"/>
      <c r="BD100" s="864"/>
      <c r="BE100" s="864"/>
      <c r="BF100" s="864"/>
      <c r="BG100" s="864"/>
      <c r="BH100" s="864"/>
      <c r="BI100" s="864"/>
      <c r="BJ100" s="864"/>
      <c r="BK100" s="864"/>
      <c r="BL100" s="864"/>
      <c r="BM100" s="864"/>
      <c r="BN100" s="864"/>
      <c r="BO100" s="864"/>
      <c r="BP100" s="864"/>
      <c r="BQ100" s="864"/>
      <c r="BR100" s="864"/>
      <c r="BS100" s="864"/>
      <c r="BT100" s="864"/>
      <c r="BU100" s="864"/>
      <c r="BV100" s="864"/>
      <c r="BW100" s="864"/>
      <c r="BX100" s="864"/>
      <c r="BY100" s="864"/>
      <c r="BZ100" s="864"/>
      <c r="CA100" s="864"/>
      <c r="CB100" s="864"/>
      <c r="CC100" s="864"/>
      <c r="CD100" s="864"/>
      <c r="CE100" s="864"/>
      <c r="CF100" s="864"/>
      <c r="CG100" s="864"/>
      <c r="CH100" s="864"/>
      <c r="CI100" s="864"/>
      <c r="CJ100" s="864"/>
      <c r="CK100" s="864"/>
      <c r="CL100" s="864"/>
      <c r="CM100" s="864"/>
      <c r="CN100" s="864"/>
      <c r="CO100" s="864"/>
      <c r="CP100" s="864"/>
      <c r="CQ100" s="864"/>
      <c r="CR100" s="864"/>
      <c r="CS100" s="864"/>
      <c r="CT100" s="864"/>
      <c r="CU100" s="864"/>
    </row>
    <row r="101" spans="1:99" s="865" customFormat="1">
      <c r="A101" s="1474"/>
      <c r="B101" s="1474"/>
      <c r="C101" s="1460"/>
      <c r="D101" s="1460"/>
      <c r="E101" s="1460"/>
      <c r="F101" s="1460"/>
      <c r="G101" s="1487"/>
      <c r="H101" s="1460"/>
      <c r="I101" s="1460"/>
      <c r="J101" s="1488"/>
      <c r="K101" s="864"/>
      <c r="L101" s="864"/>
      <c r="M101" s="864"/>
      <c r="N101" s="864"/>
      <c r="O101" s="864"/>
      <c r="P101" s="864"/>
      <c r="Q101" s="864"/>
      <c r="R101" s="864"/>
      <c r="S101" s="864"/>
      <c r="T101" s="864"/>
      <c r="U101" s="864"/>
      <c r="V101" s="864"/>
      <c r="W101" s="864"/>
      <c r="X101" s="864"/>
      <c r="Y101" s="864"/>
      <c r="Z101" s="864"/>
      <c r="AA101" s="864"/>
      <c r="AB101" s="864"/>
      <c r="AC101" s="864"/>
      <c r="AD101" s="864"/>
      <c r="AE101" s="864"/>
      <c r="AF101" s="864"/>
      <c r="AG101" s="864"/>
      <c r="AH101" s="864"/>
      <c r="AI101" s="864"/>
      <c r="AJ101" s="864"/>
      <c r="AK101" s="864"/>
      <c r="AL101" s="864"/>
      <c r="AM101" s="864"/>
      <c r="AN101" s="864"/>
      <c r="AO101" s="864"/>
      <c r="AP101" s="864"/>
      <c r="AQ101" s="864"/>
      <c r="AR101" s="864"/>
      <c r="AS101" s="864"/>
      <c r="AT101" s="864"/>
      <c r="AU101" s="864"/>
      <c r="AV101" s="864"/>
      <c r="AW101" s="864"/>
      <c r="AX101" s="864"/>
      <c r="AY101" s="864"/>
      <c r="AZ101" s="864"/>
      <c r="BA101" s="864"/>
      <c r="BB101" s="864"/>
      <c r="BC101" s="864"/>
      <c r="BD101" s="864"/>
      <c r="BE101" s="864"/>
      <c r="BF101" s="864"/>
      <c r="BG101" s="864"/>
      <c r="BH101" s="864"/>
      <c r="BI101" s="864"/>
      <c r="BJ101" s="864"/>
      <c r="BK101" s="864"/>
      <c r="BL101" s="864"/>
      <c r="BM101" s="864"/>
      <c r="BN101" s="864"/>
      <c r="BO101" s="864"/>
      <c r="BP101" s="864"/>
      <c r="BQ101" s="864"/>
      <c r="BR101" s="864"/>
      <c r="BS101" s="864"/>
      <c r="BT101" s="864"/>
      <c r="BU101" s="864"/>
      <c r="BV101" s="864"/>
      <c r="BW101" s="864"/>
      <c r="BX101" s="864"/>
      <c r="BY101" s="864"/>
      <c r="BZ101" s="864"/>
      <c r="CA101" s="864"/>
      <c r="CB101" s="864"/>
      <c r="CC101" s="864"/>
      <c r="CD101" s="864"/>
      <c r="CE101" s="864"/>
      <c r="CF101" s="864"/>
      <c r="CG101" s="864"/>
      <c r="CH101" s="864"/>
      <c r="CI101" s="864"/>
      <c r="CJ101" s="864"/>
      <c r="CK101" s="864"/>
      <c r="CL101" s="864"/>
      <c r="CM101" s="864"/>
      <c r="CN101" s="864"/>
      <c r="CO101" s="864"/>
      <c r="CP101" s="864"/>
      <c r="CQ101" s="864"/>
      <c r="CR101" s="864"/>
      <c r="CS101" s="864"/>
      <c r="CT101" s="864"/>
      <c r="CU101" s="864"/>
    </row>
    <row r="102" spans="1:99" s="865" customFormat="1">
      <c r="A102" s="1474"/>
      <c r="B102" s="1474"/>
      <c r="C102" s="1460"/>
      <c r="D102" s="1460"/>
      <c r="E102" s="1460"/>
      <c r="F102" s="1460"/>
      <c r="G102" s="1487"/>
      <c r="H102" s="1460"/>
      <c r="I102" s="1460"/>
      <c r="J102" s="1488"/>
      <c r="K102" s="864"/>
      <c r="L102" s="864"/>
      <c r="M102" s="864"/>
      <c r="N102" s="864"/>
      <c r="O102" s="864"/>
      <c r="P102" s="864"/>
      <c r="Q102" s="864"/>
      <c r="R102" s="864"/>
      <c r="S102" s="864"/>
      <c r="T102" s="864"/>
      <c r="U102" s="864"/>
      <c r="V102" s="864"/>
      <c r="W102" s="864"/>
      <c r="X102" s="864"/>
      <c r="Y102" s="864"/>
      <c r="Z102" s="864"/>
      <c r="AA102" s="864"/>
      <c r="AB102" s="864"/>
      <c r="AC102" s="864"/>
      <c r="AD102" s="864"/>
      <c r="AE102" s="864"/>
      <c r="AF102" s="864"/>
      <c r="AG102" s="864"/>
      <c r="AH102" s="864"/>
      <c r="AI102" s="864"/>
      <c r="AJ102" s="864"/>
      <c r="AK102" s="864"/>
      <c r="AL102" s="864"/>
      <c r="AM102" s="864"/>
      <c r="AN102" s="864"/>
      <c r="AO102" s="864"/>
      <c r="AP102" s="864"/>
      <c r="AQ102" s="864"/>
      <c r="AR102" s="864"/>
      <c r="AS102" s="864"/>
      <c r="AT102" s="864"/>
      <c r="AU102" s="864"/>
      <c r="AV102" s="864"/>
      <c r="AW102" s="864"/>
      <c r="AX102" s="864"/>
      <c r="AY102" s="864"/>
      <c r="AZ102" s="864"/>
      <c r="BA102" s="864"/>
      <c r="BB102" s="864"/>
      <c r="BC102" s="864"/>
      <c r="BD102" s="864"/>
      <c r="BE102" s="864"/>
      <c r="BF102" s="864"/>
      <c r="BG102" s="864"/>
      <c r="BH102" s="864"/>
      <c r="BI102" s="864"/>
      <c r="BJ102" s="864"/>
      <c r="BK102" s="864"/>
      <c r="BL102" s="864"/>
      <c r="BM102" s="864"/>
      <c r="BN102" s="864"/>
      <c r="BO102" s="864"/>
      <c r="BP102" s="864"/>
      <c r="BQ102" s="864"/>
      <c r="BR102" s="864"/>
      <c r="BS102" s="864"/>
      <c r="BT102" s="864"/>
      <c r="BU102" s="864"/>
      <c r="BV102" s="864"/>
      <c r="BW102" s="864"/>
      <c r="BX102" s="864"/>
      <c r="BY102" s="864"/>
      <c r="BZ102" s="864"/>
      <c r="CA102" s="864"/>
      <c r="CB102" s="864"/>
      <c r="CC102" s="864"/>
      <c r="CD102" s="864"/>
      <c r="CE102" s="864"/>
      <c r="CF102" s="864"/>
      <c r="CG102" s="864"/>
      <c r="CH102" s="864"/>
      <c r="CI102" s="864"/>
      <c r="CJ102" s="864"/>
      <c r="CK102" s="864"/>
      <c r="CL102" s="864"/>
      <c r="CM102" s="864"/>
      <c r="CN102" s="864"/>
      <c r="CO102" s="864"/>
      <c r="CP102" s="864"/>
      <c r="CQ102" s="864"/>
      <c r="CR102" s="864"/>
      <c r="CS102" s="864"/>
      <c r="CT102" s="864"/>
      <c r="CU102" s="864"/>
    </row>
    <row r="103" spans="1:99" s="865" customFormat="1">
      <c r="A103" s="1474"/>
      <c r="B103" s="1474"/>
      <c r="C103" s="1460"/>
      <c r="D103" s="1460"/>
      <c r="E103" s="1460"/>
      <c r="F103" s="1460"/>
      <c r="G103" s="1487"/>
      <c r="H103" s="1460"/>
      <c r="I103" s="1460"/>
      <c r="J103" s="1488"/>
      <c r="K103" s="864"/>
      <c r="L103" s="864"/>
      <c r="M103" s="864"/>
      <c r="N103" s="864"/>
      <c r="O103" s="864"/>
      <c r="P103" s="864"/>
      <c r="Q103" s="864"/>
      <c r="R103" s="864"/>
      <c r="S103" s="864"/>
      <c r="T103" s="864"/>
      <c r="U103" s="864"/>
      <c r="V103" s="864"/>
      <c r="W103" s="864"/>
      <c r="X103" s="864"/>
      <c r="Y103" s="864"/>
      <c r="Z103" s="864"/>
      <c r="AA103" s="864"/>
      <c r="AB103" s="864"/>
      <c r="AC103" s="864"/>
      <c r="AD103" s="864"/>
      <c r="AE103" s="864"/>
      <c r="AF103" s="864"/>
      <c r="AG103" s="864"/>
      <c r="AH103" s="864"/>
      <c r="AI103" s="864"/>
      <c r="AJ103" s="864"/>
      <c r="AK103" s="864"/>
      <c r="AL103" s="864"/>
      <c r="AM103" s="864"/>
      <c r="AN103" s="864"/>
      <c r="AO103" s="864"/>
      <c r="AP103" s="864"/>
      <c r="AQ103" s="864"/>
      <c r="AR103" s="864"/>
      <c r="AS103" s="864"/>
      <c r="AT103" s="864"/>
      <c r="AU103" s="864"/>
      <c r="AV103" s="864"/>
      <c r="AW103" s="864"/>
      <c r="AX103" s="864"/>
      <c r="AY103" s="864"/>
      <c r="AZ103" s="864"/>
      <c r="BA103" s="864"/>
      <c r="BB103" s="864"/>
      <c r="BC103" s="864"/>
      <c r="BD103" s="864"/>
      <c r="BE103" s="864"/>
      <c r="BF103" s="864"/>
      <c r="BG103" s="864"/>
      <c r="BH103" s="864"/>
      <c r="BI103" s="864"/>
      <c r="BJ103" s="864"/>
      <c r="BK103" s="864"/>
      <c r="BL103" s="864"/>
      <c r="BM103" s="864"/>
      <c r="BN103" s="864"/>
      <c r="BO103" s="864"/>
      <c r="BP103" s="864"/>
      <c r="BQ103" s="864"/>
      <c r="BR103" s="864"/>
      <c r="BS103" s="864"/>
      <c r="BT103" s="864"/>
      <c r="BU103" s="864"/>
      <c r="BV103" s="864"/>
      <c r="BW103" s="864"/>
      <c r="BX103" s="864"/>
      <c r="BY103" s="864"/>
      <c r="BZ103" s="864"/>
      <c r="CA103" s="864"/>
      <c r="CB103" s="864"/>
      <c r="CC103" s="864"/>
      <c r="CD103" s="864"/>
      <c r="CE103" s="864"/>
      <c r="CF103" s="864"/>
      <c r="CG103" s="864"/>
      <c r="CH103" s="864"/>
      <c r="CI103" s="864"/>
      <c r="CJ103" s="864"/>
      <c r="CK103" s="864"/>
      <c r="CL103" s="864"/>
      <c r="CM103" s="864"/>
      <c r="CN103" s="864"/>
      <c r="CO103" s="864"/>
      <c r="CP103" s="864"/>
      <c r="CQ103" s="864"/>
      <c r="CR103" s="864"/>
      <c r="CS103" s="864"/>
      <c r="CT103" s="864"/>
      <c r="CU103" s="864"/>
    </row>
    <row r="104" spans="1:99" s="865" customFormat="1">
      <c r="A104" s="1474"/>
      <c r="B104" s="1474"/>
      <c r="C104" s="1460"/>
      <c r="D104" s="1460"/>
      <c r="E104" s="1460"/>
      <c r="F104" s="1460"/>
      <c r="G104" s="1487"/>
      <c r="H104" s="1460"/>
      <c r="I104" s="1460"/>
      <c r="J104" s="1488"/>
      <c r="K104" s="864"/>
      <c r="L104" s="864"/>
      <c r="M104" s="864"/>
      <c r="N104" s="864"/>
      <c r="O104" s="864"/>
      <c r="P104" s="864"/>
      <c r="Q104" s="864"/>
      <c r="R104" s="864"/>
      <c r="S104" s="864"/>
      <c r="T104" s="864"/>
      <c r="U104" s="864"/>
      <c r="V104" s="864"/>
      <c r="W104" s="864"/>
      <c r="X104" s="864"/>
      <c r="Y104" s="864"/>
      <c r="Z104" s="864"/>
      <c r="AA104" s="864"/>
      <c r="AB104" s="864"/>
      <c r="AC104" s="864"/>
      <c r="AD104" s="864"/>
      <c r="AE104" s="864"/>
      <c r="AF104" s="864"/>
      <c r="AG104" s="864"/>
      <c r="AH104" s="864"/>
      <c r="AI104" s="864"/>
      <c r="AJ104" s="864"/>
      <c r="AK104" s="864"/>
      <c r="AL104" s="864"/>
      <c r="AM104" s="864"/>
      <c r="AN104" s="864"/>
      <c r="AO104" s="864"/>
      <c r="AP104" s="864"/>
      <c r="AQ104" s="864"/>
      <c r="AR104" s="864"/>
      <c r="AS104" s="864"/>
      <c r="AT104" s="864"/>
      <c r="AU104" s="864"/>
      <c r="AV104" s="864"/>
      <c r="AW104" s="864"/>
      <c r="AX104" s="864"/>
      <c r="AY104" s="864"/>
      <c r="AZ104" s="864"/>
      <c r="BA104" s="864"/>
      <c r="BB104" s="864"/>
      <c r="BC104" s="864"/>
      <c r="BD104" s="864"/>
      <c r="BE104" s="864"/>
      <c r="BF104" s="864"/>
      <c r="BG104" s="864"/>
      <c r="BH104" s="864"/>
      <c r="BI104" s="864"/>
      <c r="BJ104" s="864"/>
      <c r="BK104" s="864"/>
      <c r="BL104" s="864"/>
      <c r="BM104" s="864"/>
      <c r="BN104" s="864"/>
      <c r="BO104" s="864"/>
      <c r="BP104" s="864"/>
      <c r="BQ104" s="864"/>
      <c r="BR104" s="864"/>
      <c r="BS104" s="864"/>
      <c r="BT104" s="864"/>
      <c r="BU104" s="864"/>
      <c r="BV104" s="864"/>
      <c r="BW104" s="864"/>
      <c r="BX104" s="864"/>
      <c r="BY104" s="864"/>
      <c r="BZ104" s="864"/>
      <c r="CA104" s="864"/>
      <c r="CB104" s="864"/>
      <c r="CC104" s="864"/>
      <c r="CD104" s="864"/>
      <c r="CE104" s="864"/>
      <c r="CF104" s="864"/>
      <c r="CG104" s="864"/>
      <c r="CH104" s="864"/>
      <c r="CI104" s="864"/>
      <c r="CJ104" s="864"/>
      <c r="CK104" s="864"/>
      <c r="CL104" s="864"/>
      <c r="CM104" s="864"/>
      <c r="CN104" s="864"/>
      <c r="CO104" s="864"/>
      <c r="CP104" s="864"/>
      <c r="CQ104" s="864"/>
      <c r="CR104" s="864"/>
      <c r="CS104" s="864"/>
      <c r="CT104" s="864"/>
      <c r="CU104" s="864"/>
    </row>
    <row r="105" spans="1:99" s="865" customFormat="1">
      <c r="A105" s="1474"/>
      <c r="B105" s="1474"/>
      <c r="C105" s="1460"/>
      <c r="D105" s="1460"/>
      <c r="E105" s="1460"/>
      <c r="F105" s="1460"/>
      <c r="G105" s="1487"/>
      <c r="H105" s="1460"/>
      <c r="I105" s="1460"/>
      <c r="J105" s="1488"/>
      <c r="K105" s="864"/>
      <c r="L105" s="864"/>
      <c r="M105" s="864"/>
      <c r="N105" s="864"/>
      <c r="O105" s="864"/>
      <c r="P105" s="864"/>
      <c r="Q105" s="864"/>
      <c r="R105" s="864"/>
      <c r="S105" s="864"/>
      <c r="T105" s="864"/>
      <c r="U105" s="864"/>
      <c r="V105" s="864"/>
      <c r="W105" s="864"/>
      <c r="X105" s="864"/>
      <c r="Y105" s="864"/>
      <c r="Z105" s="864"/>
      <c r="AA105" s="864"/>
      <c r="AB105" s="864"/>
      <c r="AC105" s="864"/>
      <c r="AD105" s="864"/>
      <c r="AE105" s="864"/>
      <c r="AF105" s="864"/>
      <c r="AG105" s="864"/>
      <c r="AH105" s="864"/>
      <c r="AI105" s="864"/>
      <c r="AJ105" s="864"/>
      <c r="AK105" s="864"/>
      <c r="AL105" s="864"/>
      <c r="AM105" s="864"/>
      <c r="AN105" s="864"/>
      <c r="AO105" s="864"/>
      <c r="AP105" s="864"/>
      <c r="AQ105" s="864"/>
      <c r="AR105" s="864"/>
      <c r="AS105" s="864"/>
      <c r="AT105" s="864"/>
      <c r="AU105" s="864"/>
      <c r="AV105" s="864"/>
      <c r="AW105" s="864"/>
      <c r="AX105" s="864"/>
      <c r="AY105" s="864"/>
      <c r="AZ105" s="864"/>
      <c r="BA105" s="864"/>
      <c r="BB105" s="864"/>
      <c r="BC105" s="864"/>
      <c r="BD105" s="864"/>
      <c r="BE105" s="864"/>
      <c r="BF105" s="864"/>
      <c r="BG105" s="864"/>
      <c r="BH105" s="864"/>
      <c r="BI105" s="864"/>
      <c r="BJ105" s="864"/>
      <c r="BK105" s="864"/>
      <c r="BL105" s="864"/>
      <c r="BM105" s="864"/>
      <c r="BN105" s="864"/>
      <c r="BO105" s="864"/>
      <c r="BP105" s="864"/>
      <c r="BQ105" s="864"/>
      <c r="BR105" s="864"/>
      <c r="BS105" s="864"/>
      <c r="BT105" s="864"/>
      <c r="BU105" s="864"/>
      <c r="BV105" s="864"/>
      <c r="BW105" s="864"/>
      <c r="BX105" s="864"/>
      <c r="BY105" s="864"/>
      <c r="BZ105" s="864"/>
      <c r="CA105" s="864"/>
      <c r="CB105" s="864"/>
      <c r="CC105" s="864"/>
      <c r="CD105" s="864"/>
      <c r="CE105" s="864"/>
      <c r="CF105" s="864"/>
      <c r="CG105" s="864"/>
      <c r="CH105" s="864"/>
      <c r="CI105" s="864"/>
      <c r="CJ105" s="864"/>
      <c r="CK105" s="864"/>
      <c r="CL105" s="864"/>
      <c r="CM105" s="864"/>
      <c r="CN105" s="864"/>
      <c r="CO105" s="864"/>
      <c r="CP105" s="864"/>
      <c r="CQ105" s="864"/>
      <c r="CR105" s="864"/>
      <c r="CS105" s="864"/>
      <c r="CT105" s="864"/>
      <c r="CU105" s="864"/>
    </row>
    <row r="106" spans="1:99" s="865" customFormat="1">
      <c r="A106" s="1474"/>
      <c r="B106" s="1474"/>
      <c r="C106" s="1460"/>
      <c r="D106" s="1495"/>
      <c r="E106" s="1496"/>
      <c r="F106" s="1458"/>
      <c r="G106" s="1458"/>
      <c r="H106" s="1460"/>
      <c r="I106" s="1460"/>
      <c r="J106" s="1488"/>
      <c r="K106" s="864"/>
      <c r="L106" s="864"/>
      <c r="M106" s="864"/>
      <c r="N106" s="864"/>
      <c r="O106" s="864"/>
      <c r="P106" s="864"/>
      <c r="Q106" s="864"/>
      <c r="R106" s="864"/>
      <c r="S106" s="864"/>
      <c r="T106" s="864"/>
      <c r="U106" s="864"/>
      <c r="V106" s="864"/>
      <c r="W106" s="864"/>
      <c r="X106" s="864"/>
      <c r="Y106" s="864"/>
      <c r="Z106" s="864"/>
      <c r="AA106" s="864"/>
      <c r="AB106" s="864"/>
      <c r="AC106" s="864"/>
      <c r="AD106" s="864"/>
      <c r="AE106" s="864"/>
      <c r="AF106" s="864"/>
      <c r="AG106" s="864"/>
      <c r="AH106" s="864"/>
      <c r="AI106" s="864"/>
      <c r="AJ106" s="864"/>
      <c r="AK106" s="864"/>
      <c r="AL106" s="864"/>
      <c r="AM106" s="864"/>
      <c r="AN106" s="864"/>
      <c r="AO106" s="864"/>
      <c r="AP106" s="864"/>
      <c r="AQ106" s="864"/>
      <c r="AR106" s="864"/>
      <c r="AS106" s="864"/>
      <c r="AT106" s="864"/>
      <c r="AU106" s="864"/>
      <c r="AV106" s="864"/>
      <c r="AW106" s="864"/>
      <c r="AX106" s="864"/>
      <c r="AY106" s="864"/>
      <c r="AZ106" s="864"/>
      <c r="BA106" s="864"/>
      <c r="BB106" s="864"/>
      <c r="BC106" s="864"/>
      <c r="BD106" s="864"/>
      <c r="BE106" s="864"/>
      <c r="BF106" s="864"/>
      <c r="BG106" s="864"/>
      <c r="BH106" s="864"/>
      <c r="BI106" s="864"/>
      <c r="BJ106" s="864"/>
      <c r="BK106" s="864"/>
      <c r="BL106" s="864"/>
      <c r="BM106" s="864"/>
      <c r="BN106" s="864"/>
      <c r="BO106" s="864"/>
      <c r="BP106" s="864"/>
      <c r="BQ106" s="864"/>
      <c r="BR106" s="864"/>
      <c r="BS106" s="864"/>
      <c r="BT106" s="864"/>
      <c r="BU106" s="864"/>
      <c r="BV106" s="864"/>
      <c r="BW106" s="864"/>
      <c r="BX106" s="864"/>
      <c r="BY106" s="864"/>
      <c r="BZ106" s="864"/>
      <c r="CA106" s="864"/>
      <c r="CB106" s="864"/>
      <c r="CC106" s="864"/>
      <c r="CD106" s="864"/>
      <c r="CE106" s="864"/>
      <c r="CF106" s="864"/>
      <c r="CG106" s="864"/>
      <c r="CH106" s="864"/>
      <c r="CI106" s="864"/>
      <c r="CJ106" s="864"/>
      <c r="CK106" s="864"/>
      <c r="CL106" s="864"/>
      <c r="CM106" s="864"/>
      <c r="CN106" s="864"/>
      <c r="CO106" s="864"/>
      <c r="CP106" s="864"/>
      <c r="CQ106" s="864"/>
      <c r="CR106" s="864"/>
      <c r="CS106" s="864"/>
      <c r="CT106" s="864"/>
      <c r="CU106" s="864"/>
    </row>
    <row r="107" spans="1:99" s="865" customFormat="1">
      <c r="A107" s="1474"/>
      <c r="B107" s="1474"/>
      <c r="C107" s="1460"/>
      <c r="D107" s="1462"/>
      <c r="E107" s="1496"/>
      <c r="F107" s="1462"/>
      <c r="G107" s="1462"/>
      <c r="H107" s="1460"/>
      <c r="I107" s="1460"/>
      <c r="J107" s="1488"/>
      <c r="K107" s="864"/>
      <c r="L107" s="864"/>
      <c r="M107" s="864"/>
      <c r="N107" s="864"/>
      <c r="O107" s="864"/>
      <c r="P107" s="864"/>
      <c r="Q107" s="864"/>
      <c r="R107" s="864"/>
      <c r="S107" s="864"/>
      <c r="T107" s="864"/>
      <c r="U107" s="864"/>
      <c r="V107" s="864"/>
      <c r="W107" s="864"/>
      <c r="X107" s="864"/>
      <c r="Y107" s="864"/>
      <c r="Z107" s="864"/>
      <c r="AA107" s="864"/>
      <c r="AB107" s="864"/>
      <c r="AC107" s="864"/>
      <c r="AD107" s="864"/>
      <c r="AE107" s="864"/>
      <c r="AF107" s="864"/>
      <c r="AG107" s="864"/>
      <c r="AH107" s="864"/>
      <c r="AI107" s="864"/>
      <c r="AJ107" s="864"/>
      <c r="AK107" s="864"/>
      <c r="AL107" s="864"/>
      <c r="AM107" s="864"/>
      <c r="AN107" s="864"/>
      <c r="AO107" s="864"/>
      <c r="AP107" s="864"/>
      <c r="AQ107" s="864"/>
      <c r="AR107" s="864"/>
      <c r="AS107" s="864"/>
      <c r="AT107" s="864"/>
      <c r="AU107" s="864"/>
      <c r="AV107" s="864"/>
      <c r="AW107" s="864"/>
      <c r="AX107" s="864"/>
      <c r="AY107" s="864"/>
      <c r="AZ107" s="864"/>
      <c r="BA107" s="864"/>
      <c r="BB107" s="864"/>
      <c r="BC107" s="864"/>
      <c r="BD107" s="864"/>
      <c r="BE107" s="864"/>
      <c r="BF107" s="864"/>
      <c r="BG107" s="864"/>
      <c r="BH107" s="864"/>
      <c r="BI107" s="864"/>
      <c r="BJ107" s="864"/>
      <c r="BK107" s="864"/>
      <c r="BL107" s="864"/>
      <c r="BM107" s="864"/>
      <c r="BN107" s="864"/>
      <c r="BO107" s="864"/>
      <c r="BP107" s="864"/>
      <c r="BQ107" s="864"/>
      <c r="BR107" s="864"/>
      <c r="BS107" s="864"/>
      <c r="BT107" s="864"/>
      <c r="BU107" s="864"/>
      <c r="BV107" s="864"/>
      <c r="BW107" s="864"/>
      <c r="BX107" s="864"/>
      <c r="BY107" s="864"/>
      <c r="BZ107" s="864"/>
      <c r="CA107" s="864"/>
      <c r="CB107" s="864"/>
      <c r="CC107" s="864"/>
      <c r="CD107" s="864"/>
      <c r="CE107" s="864"/>
      <c r="CF107" s="864"/>
      <c r="CG107" s="864"/>
      <c r="CH107" s="864"/>
      <c r="CI107" s="864"/>
      <c r="CJ107" s="864"/>
      <c r="CK107" s="864"/>
      <c r="CL107" s="864"/>
      <c r="CM107" s="864"/>
      <c r="CN107" s="864"/>
      <c r="CO107" s="864"/>
      <c r="CP107" s="864"/>
      <c r="CQ107" s="864"/>
      <c r="CR107" s="864"/>
      <c r="CS107" s="864"/>
      <c r="CT107" s="864"/>
      <c r="CU107" s="864"/>
    </row>
    <row r="108" spans="1:99" s="865" customFormat="1">
      <c r="A108" s="1474"/>
      <c r="B108" s="1474"/>
      <c r="C108" s="1474"/>
      <c r="D108" s="1497"/>
      <c r="E108" s="1497"/>
      <c r="F108" s="1497"/>
      <c r="G108" s="1497"/>
      <c r="H108" s="1460"/>
      <c r="I108" s="1460"/>
      <c r="J108" s="1488"/>
      <c r="K108" s="864"/>
      <c r="L108" s="864"/>
      <c r="M108" s="864"/>
      <c r="N108" s="864"/>
      <c r="O108" s="864"/>
      <c r="P108" s="864"/>
      <c r="Q108" s="864"/>
      <c r="R108" s="864"/>
      <c r="S108" s="864"/>
      <c r="T108" s="864"/>
      <c r="U108" s="864"/>
      <c r="V108" s="864"/>
      <c r="W108" s="864"/>
      <c r="X108" s="864"/>
      <c r="Y108" s="864"/>
      <c r="Z108" s="864"/>
      <c r="AA108" s="864"/>
      <c r="AB108" s="864"/>
      <c r="AC108" s="864"/>
      <c r="AD108" s="864"/>
      <c r="AE108" s="864"/>
      <c r="AF108" s="864"/>
      <c r="AG108" s="864"/>
      <c r="AH108" s="864"/>
      <c r="AI108" s="864"/>
      <c r="AJ108" s="864"/>
      <c r="AK108" s="864"/>
      <c r="AL108" s="864"/>
      <c r="AM108" s="864"/>
      <c r="AN108" s="864"/>
      <c r="AO108" s="864"/>
      <c r="AP108" s="864"/>
      <c r="AQ108" s="864"/>
      <c r="AR108" s="864"/>
      <c r="AS108" s="864"/>
      <c r="AT108" s="864"/>
      <c r="AU108" s="864"/>
      <c r="AV108" s="864"/>
      <c r="AW108" s="864"/>
      <c r="AX108" s="864"/>
      <c r="AY108" s="864"/>
      <c r="AZ108" s="864"/>
      <c r="BA108" s="864"/>
      <c r="BB108" s="864"/>
      <c r="BC108" s="864"/>
      <c r="BD108" s="864"/>
      <c r="BE108" s="864"/>
      <c r="BF108" s="864"/>
      <c r="BG108" s="864"/>
      <c r="BH108" s="864"/>
      <c r="BI108" s="864"/>
      <c r="BJ108" s="864"/>
      <c r="BK108" s="864"/>
      <c r="BL108" s="864"/>
      <c r="BM108" s="864"/>
      <c r="BN108" s="864"/>
      <c r="BO108" s="864"/>
      <c r="BP108" s="864"/>
      <c r="BQ108" s="864"/>
      <c r="BR108" s="864"/>
      <c r="BS108" s="864"/>
      <c r="BT108" s="864"/>
      <c r="BU108" s="864"/>
      <c r="BV108" s="864"/>
      <c r="BW108" s="864"/>
      <c r="BX108" s="864"/>
      <c r="BY108" s="864"/>
      <c r="BZ108" s="864"/>
      <c r="CA108" s="864"/>
      <c r="CB108" s="864"/>
      <c r="CC108" s="864"/>
      <c r="CD108" s="864"/>
      <c r="CE108" s="864"/>
      <c r="CF108" s="864"/>
      <c r="CG108" s="864"/>
      <c r="CH108" s="864"/>
      <c r="CI108" s="864"/>
      <c r="CJ108" s="864"/>
      <c r="CK108" s="864"/>
      <c r="CL108" s="864"/>
      <c r="CM108" s="864"/>
      <c r="CN108" s="864"/>
      <c r="CO108" s="864"/>
      <c r="CP108" s="864"/>
      <c r="CQ108" s="864"/>
      <c r="CR108" s="864"/>
      <c r="CS108" s="864"/>
      <c r="CT108" s="864"/>
      <c r="CU108" s="864"/>
    </row>
    <row r="109" spans="1:99" s="865" customFormat="1">
      <c r="A109" s="1474"/>
      <c r="B109" s="1474"/>
      <c r="C109" s="1474"/>
      <c r="D109" s="1497"/>
      <c r="E109" s="1497"/>
      <c r="F109" s="1497"/>
      <c r="G109" s="1497"/>
      <c r="H109" s="1460"/>
      <c r="I109" s="1460"/>
      <c r="J109" s="1488"/>
      <c r="K109" s="864"/>
      <c r="L109" s="864"/>
      <c r="M109" s="864"/>
      <c r="N109" s="864"/>
      <c r="O109" s="864"/>
      <c r="P109" s="864"/>
      <c r="Q109" s="864"/>
      <c r="R109" s="864"/>
      <c r="S109" s="864"/>
      <c r="T109" s="864"/>
      <c r="U109" s="864"/>
      <c r="V109" s="864"/>
      <c r="W109" s="864"/>
      <c r="X109" s="864"/>
      <c r="Y109" s="864"/>
      <c r="Z109" s="864"/>
      <c r="AA109" s="864"/>
      <c r="AB109" s="864"/>
      <c r="AC109" s="864"/>
      <c r="AD109" s="864"/>
      <c r="AE109" s="864"/>
      <c r="AF109" s="864"/>
      <c r="AG109" s="864"/>
      <c r="AH109" s="864"/>
      <c r="AI109" s="864"/>
      <c r="AJ109" s="864"/>
      <c r="AK109" s="864"/>
      <c r="AL109" s="864"/>
      <c r="AM109" s="864"/>
      <c r="AN109" s="864"/>
      <c r="AO109" s="864"/>
      <c r="AP109" s="864"/>
      <c r="AQ109" s="864"/>
      <c r="AR109" s="864"/>
      <c r="AS109" s="864"/>
      <c r="AT109" s="864"/>
      <c r="AU109" s="864"/>
      <c r="AV109" s="864"/>
      <c r="AW109" s="864"/>
      <c r="AX109" s="864"/>
      <c r="AY109" s="864"/>
      <c r="AZ109" s="864"/>
      <c r="BA109" s="864"/>
      <c r="BB109" s="864"/>
      <c r="BC109" s="864"/>
      <c r="BD109" s="864"/>
      <c r="BE109" s="864"/>
      <c r="BF109" s="864"/>
      <c r="BG109" s="864"/>
      <c r="BH109" s="864"/>
      <c r="BI109" s="864"/>
      <c r="BJ109" s="864"/>
      <c r="BK109" s="864"/>
      <c r="BL109" s="864"/>
      <c r="BM109" s="864"/>
      <c r="BN109" s="864"/>
      <c r="BO109" s="864"/>
      <c r="BP109" s="864"/>
      <c r="BQ109" s="864"/>
      <c r="BR109" s="864"/>
      <c r="BS109" s="864"/>
      <c r="BT109" s="864"/>
      <c r="BU109" s="864"/>
      <c r="BV109" s="864"/>
      <c r="BW109" s="864"/>
      <c r="BX109" s="864"/>
      <c r="BY109" s="864"/>
      <c r="BZ109" s="864"/>
      <c r="CA109" s="864"/>
      <c r="CB109" s="864"/>
      <c r="CC109" s="864"/>
      <c r="CD109" s="864"/>
      <c r="CE109" s="864"/>
      <c r="CF109" s="864"/>
      <c r="CG109" s="864"/>
      <c r="CH109" s="864"/>
      <c r="CI109" s="864"/>
      <c r="CJ109" s="864"/>
      <c r="CK109" s="864"/>
      <c r="CL109" s="864"/>
      <c r="CM109" s="864"/>
      <c r="CN109" s="864"/>
      <c r="CO109" s="864"/>
      <c r="CP109" s="864"/>
      <c r="CQ109" s="864"/>
      <c r="CR109" s="864"/>
      <c r="CS109" s="864"/>
      <c r="CT109" s="864"/>
      <c r="CU109" s="864"/>
    </row>
    <row r="110" spans="1:99" s="865" customFormat="1">
      <c r="A110" s="1474"/>
      <c r="B110" s="1474"/>
      <c r="C110" s="1474"/>
      <c r="D110" s="1497"/>
      <c r="E110" s="1497"/>
      <c r="F110" s="1497"/>
      <c r="G110" s="1497"/>
      <c r="H110" s="1460"/>
      <c r="I110" s="1460"/>
      <c r="J110" s="1488"/>
      <c r="K110" s="864"/>
      <c r="L110" s="864"/>
      <c r="M110" s="864"/>
      <c r="N110" s="864"/>
      <c r="O110" s="864"/>
      <c r="P110" s="864"/>
      <c r="Q110" s="864"/>
      <c r="R110" s="864"/>
      <c r="S110" s="864"/>
      <c r="T110" s="864"/>
      <c r="U110" s="864"/>
      <c r="V110" s="864"/>
      <c r="W110" s="864"/>
      <c r="X110" s="864"/>
      <c r="Y110" s="864"/>
      <c r="Z110" s="864"/>
      <c r="AA110" s="864"/>
      <c r="AB110" s="864"/>
      <c r="AC110" s="864"/>
      <c r="AD110" s="864"/>
      <c r="AE110" s="864"/>
      <c r="AF110" s="864"/>
      <c r="AG110" s="864"/>
      <c r="AH110" s="864"/>
      <c r="AI110" s="864"/>
      <c r="AJ110" s="864"/>
      <c r="AK110" s="864"/>
      <c r="AL110" s="864"/>
      <c r="AM110" s="864"/>
      <c r="AN110" s="864"/>
      <c r="AO110" s="864"/>
      <c r="AP110" s="864"/>
      <c r="AQ110" s="864"/>
      <c r="AR110" s="864"/>
      <c r="AS110" s="864"/>
      <c r="AT110" s="864"/>
      <c r="AU110" s="864"/>
      <c r="AV110" s="864"/>
      <c r="AW110" s="864"/>
      <c r="AX110" s="864"/>
      <c r="AY110" s="864"/>
      <c r="AZ110" s="864"/>
      <c r="BA110" s="864"/>
      <c r="BB110" s="864"/>
      <c r="BC110" s="864"/>
      <c r="BD110" s="864"/>
      <c r="BE110" s="864"/>
      <c r="BF110" s="864"/>
      <c r="BG110" s="864"/>
      <c r="BH110" s="864"/>
      <c r="BI110" s="864"/>
      <c r="BJ110" s="864"/>
      <c r="BK110" s="864"/>
      <c r="BL110" s="864"/>
      <c r="BM110" s="864"/>
      <c r="BN110" s="864"/>
      <c r="BO110" s="864"/>
      <c r="BP110" s="864"/>
      <c r="BQ110" s="864"/>
      <c r="BR110" s="864"/>
      <c r="BS110" s="864"/>
      <c r="BT110" s="864"/>
      <c r="BU110" s="864"/>
      <c r="BV110" s="864"/>
      <c r="BW110" s="864"/>
      <c r="BX110" s="864"/>
      <c r="BY110" s="864"/>
      <c r="BZ110" s="864"/>
      <c r="CA110" s="864"/>
      <c r="CB110" s="864"/>
      <c r="CC110" s="864"/>
      <c r="CD110" s="864"/>
      <c r="CE110" s="864"/>
      <c r="CF110" s="864"/>
      <c r="CG110" s="864"/>
      <c r="CH110" s="864"/>
      <c r="CI110" s="864"/>
      <c r="CJ110" s="864"/>
      <c r="CK110" s="864"/>
      <c r="CL110" s="864"/>
      <c r="CM110" s="864"/>
      <c r="CN110" s="864"/>
      <c r="CO110" s="864"/>
      <c r="CP110" s="864"/>
      <c r="CQ110" s="864"/>
      <c r="CR110" s="864"/>
      <c r="CS110" s="864"/>
      <c r="CT110" s="864"/>
      <c r="CU110" s="864"/>
    </row>
    <row r="111" spans="1:99" s="865" customFormat="1">
      <c r="A111" s="1474"/>
      <c r="B111" s="1474"/>
      <c r="C111" s="1474"/>
      <c r="D111" s="1497"/>
      <c r="E111" s="1497"/>
      <c r="F111" s="1497"/>
      <c r="G111" s="1497"/>
      <c r="H111" s="1460"/>
      <c r="I111" s="1460"/>
      <c r="J111" s="1488"/>
      <c r="K111" s="864"/>
      <c r="L111" s="864"/>
      <c r="M111" s="864"/>
      <c r="N111" s="864"/>
      <c r="O111" s="864"/>
      <c r="P111" s="864"/>
      <c r="Q111" s="864"/>
      <c r="R111" s="864"/>
      <c r="S111" s="864"/>
      <c r="T111" s="864"/>
      <c r="U111" s="864"/>
      <c r="V111" s="864"/>
      <c r="W111" s="864"/>
      <c r="X111" s="864"/>
      <c r="Y111" s="864"/>
      <c r="Z111" s="864"/>
      <c r="AA111" s="864"/>
      <c r="AB111" s="864"/>
      <c r="AC111" s="864"/>
      <c r="AD111" s="864"/>
      <c r="AE111" s="864"/>
      <c r="AF111" s="864"/>
      <c r="AG111" s="864"/>
      <c r="AH111" s="864"/>
      <c r="AI111" s="864"/>
      <c r="AJ111" s="864"/>
      <c r="AK111" s="864"/>
      <c r="AL111" s="864"/>
      <c r="AM111" s="864"/>
      <c r="AN111" s="864"/>
      <c r="AO111" s="864"/>
      <c r="AP111" s="864"/>
      <c r="AQ111" s="864"/>
      <c r="AR111" s="864"/>
      <c r="AS111" s="864"/>
      <c r="AT111" s="864"/>
      <c r="AU111" s="864"/>
      <c r="AV111" s="864"/>
      <c r="AW111" s="864"/>
      <c r="AX111" s="864"/>
      <c r="AY111" s="864"/>
      <c r="AZ111" s="864"/>
      <c r="BA111" s="864"/>
      <c r="BB111" s="864"/>
      <c r="BC111" s="864"/>
      <c r="BD111" s="864"/>
      <c r="BE111" s="864"/>
      <c r="BF111" s="864"/>
      <c r="BG111" s="864"/>
      <c r="BH111" s="864"/>
      <c r="BI111" s="864"/>
      <c r="BJ111" s="864"/>
      <c r="BK111" s="864"/>
      <c r="BL111" s="864"/>
      <c r="BM111" s="864"/>
      <c r="BN111" s="864"/>
      <c r="BO111" s="864"/>
      <c r="BP111" s="864"/>
      <c r="BQ111" s="864"/>
      <c r="BR111" s="864"/>
      <c r="BS111" s="864"/>
      <c r="BT111" s="864"/>
      <c r="BU111" s="864"/>
      <c r="BV111" s="864"/>
      <c r="BW111" s="864"/>
      <c r="BX111" s="864"/>
      <c r="BY111" s="864"/>
      <c r="BZ111" s="864"/>
      <c r="CA111" s="864"/>
      <c r="CB111" s="864"/>
      <c r="CC111" s="864"/>
      <c r="CD111" s="864"/>
      <c r="CE111" s="864"/>
      <c r="CF111" s="864"/>
      <c r="CG111" s="864"/>
      <c r="CH111" s="864"/>
      <c r="CI111" s="864"/>
      <c r="CJ111" s="864"/>
      <c r="CK111" s="864"/>
      <c r="CL111" s="864"/>
      <c r="CM111" s="864"/>
      <c r="CN111" s="864"/>
      <c r="CO111" s="864"/>
      <c r="CP111" s="864"/>
      <c r="CQ111" s="864"/>
      <c r="CR111" s="864"/>
      <c r="CS111" s="864"/>
      <c r="CT111" s="864"/>
      <c r="CU111" s="864"/>
    </row>
    <row r="112" spans="1:99" s="865" customFormat="1">
      <c r="A112" s="1474"/>
      <c r="B112" s="1474"/>
      <c r="C112" s="1497"/>
      <c r="D112" s="1474"/>
      <c r="E112" s="1497"/>
      <c r="F112" s="1497"/>
      <c r="G112" s="1497"/>
      <c r="H112" s="1460"/>
      <c r="I112" s="1460"/>
      <c r="J112" s="1488"/>
      <c r="K112" s="864"/>
      <c r="L112" s="864"/>
      <c r="M112" s="864"/>
      <c r="N112" s="864"/>
      <c r="O112" s="864"/>
      <c r="P112" s="864"/>
      <c r="Q112" s="864"/>
      <c r="R112" s="864"/>
      <c r="S112" s="864"/>
      <c r="T112" s="864"/>
      <c r="U112" s="864"/>
      <c r="V112" s="864"/>
      <c r="W112" s="864"/>
      <c r="X112" s="864"/>
      <c r="Y112" s="864"/>
      <c r="Z112" s="864"/>
      <c r="AA112" s="864"/>
      <c r="AB112" s="864"/>
      <c r="AC112" s="864"/>
      <c r="AD112" s="864"/>
      <c r="AE112" s="864"/>
      <c r="AF112" s="864"/>
      <c r="AG112" s="864"/>
      <c r="AH112" s="864"/>
      <c r="AI112" s="864"/>
      <c r="AJ112" s="864"/>
      <c r="AK112" s="864"/>
      <c r="AL112" s="864"/>
      <c r="AM112" s="864"/>
      <c r="AN112" s="864"/>
      <c r="AO112" s="864"/>
      <c r="AP112" s="864"/>
      <c r="AQ112" s="864"/>
      <c r="AR112" s="864"/>
      <c r="AS112" s="864"/>
      <c r="AT112" s="864"/>
      <c r="AU112" s="864"/>
      <c r="AV112" s="864"/>
      <c r="AW112" s="864"/>
      <c r="AX112" s="864"/>
      <c r="AY112" s="864"/>
      <c r="AZ112" s="864"/>
      <c r="BA112" s="864"/>
      <c r="BB112" s="864"/>
      <c r="BC112" s="864"/>
      <c r="BD112" s="864"/>
      <c r="BE112" s="864"/>
      <c r="BF112" s="864"/>
      <c r="BG112" s="864"/>
      <c r="BH112" s="864"/>
      <c r="BI112" s="864"/>
      <c r="BJ112" s="864"/>
      <c r="BK112" s="864"/>
      <c r="BL112" s="864"/>
      <c r="BM112" s="864"/>
      <c r="BN112" s="864"/>
      <c r="BO112" s="864"/>
      <c r="BP112" s="864"/>
      <c r="BQ112" s="864"/>
      <c r="BR112" s="864"/>
      <c r="BS112" s="864"/>
      <c r="BT112" s="864"/>
      <c r="BU112" s="864"/>
      <c r="BV112" s="864"/>
      <c r="BW112" s="864"/>
      <c r="BX112" s="864"/>
      <c r="BY112" s="864"/>
      <c r="BZ112" s="864"/>
      <c r="CA112" s="864"/>
      <c r="CB112" s="864"/>
      <c r="CC112" s="864"/>
      <c r="CD112" s="864"/>
      <c r="CE112" s="864"/>
      <c r="CF112" s="864"/>
      <c r="CG112" s="864"/>
      <c r="CH112" s="864"/>
      <c r="CI112" s="864"/>
      <c r="CJ112" s="864"/>
      <c r="CK112" s="864"/>
      <c r="CL112" s="864"/>
      <c r="CM112" s="864"/>
      <c r="CN112" s="864"/>
      <c r="CO112" s="864"/>
      <c r="CP112" s="864"/>
      <c r="CQ112" s="864"/>
      <c r="CR112" s="864"/>
      <c r="CS112" s="864"/>
      <c r="CT112" s="864"/>
      <c r="CU112" s="864"/>
    </row>
    <row r="113" spans="1:99" s="865" customFormat="1">
      <c r="A113" s="1474"/>
      <c r="B113" s="1474"/>
      <c r="C113" s="1497"/>
      <c r="D113" s="1474"/>
      <c r="E113" s="1497"/>
      <c r="F113" s="1497"/>
      <c r="G113" s="1497"/>
      <c r="H113" s="1460"/>
      <c r="I113" s="1460"/>
      <c r="J113" s="1488"/>
      <c r="K113" s="864"/>
      <c r="L113" s="864"/>
      <c r="M113" s="864"/>
      <c r="N113" s="864"/>
      <c r="O113" s="864"/>
      <c r="P113" s="864"/>
      <c r="Q113" s="864"/>
      <c r="R113" s="864"/>
      <c r="S113" s="864"/>
      <c r="T113" s="864"/>
      <c r="U113" s="864"/>
      <c r="V113" s="864"/>
      <c r="W113" s="864"/>
      <c r="X113" s="864"/>
      <c r="Y113" s="864"/>
      <c r="Z113" s="864"/>
      <c r="AA113" s="864"/>
      <c r="AB113" s="864"/>
      <c r="AC113" s="864"/>
      <c r="AD113" s="864"/>
      <c r="AE113" s="864"/>
      <c r="AF113" s="864"/>
      <c r="AG113" s="864"/>
      <c r="AH113" s="864"/>
      <c r="AI113" s="864"/>
      <c r="AJ113" s="864"/>
      <c r="AK113" s="864"/>
      <c r="AL113" s="864"/>
      <c r="AM113" s="864"/>
      <c r="AN113" s="864"/>
      <c r="AO113" s="864"/>
      <c r="AP113" s="864"/>
      <c r="AQ113" s="864"/>
      <c r="AR113" s="864"/>
      <c r="AS113" s="864"/>
      <c r="AT113" s="864"/>
      <c r="AU113" s="864"/>
      <c r="AV113" s="864"/>
      <c r="AW113" s="864"/>
      <c r="AX113" s="864"/>
      <c r="AY113" s="864"/>
      <c r="AZ113" s="864"/>
      <c r="BA113" s="864"/>
      <c r="BB113" s="864"/>
      <c r="BC113" s="864"/>
      <c r="BD113" s="864"/>
      <c r="BE113" s="864"/>
      <c r="BF113" s="864"/>
      <c r="BG113" s="864"/>
      <c r="BH113" s="864"/>
      <c r="BI113" s="864"/>
      <c r="BJ113" s="864"/>
      <c r="BK113" s="864"/>
      <c r="BL113" s="864"/>
      <c r="BM113" s="864"/>
      <c r="BN113" s="864"/>
      <c r="BO113" s="864"/>
      <c r="BP113" s="864"/>
      <c r="BQ113" s="864"/>
      <c r="BR113" s="864"/>
      <c r="BS113" s="864"/>
      <c r="BT113" s="864"/>
      <c r="BU113" s="864"/>
      <c r="BV113" s="864"/>
      <c r="BW113" s="864"/>
      <c r="BX113" s="864"/>
      <c r="BY113" s="864"/>
      <c r="BZ113" s="864"/>
      <c r="CA113" s="864"/>
      <c r="CB113" s="864"/>
      <c r="CC113" s="864"/>
      <c r="CD113" s="864"/>
      <c r="CE113" s="864"/>
      <c r="CF113" s="864"/>
      <c r="CG113" s="864"/>
      <c r="CH113" s="864"/>
      <c r="CI113" s="864"/>
      <c r="CJ113" s="864"/>
      <c r="CK113" s="864"/>
      <c r="CL113" s="864"/>
      <c r="CM113" s="864"/>
      <c r="CN113" s="864"/>
      <c r="CO113" s="864"/>
      <c r="CP113" s="864"/>
      <c r="CQ113" s="864"/>
      <c r="CR113" s="864"/>
      <c r="CS113" s="864"/>
      <c r="CT113" s="864"/>
      <c r="CU113" s="864"/>
    </row>
    <row r="114" spans="1:99" s="865" customFormat="1">
      <c r="A114" s="1474"/>
      <c r="B114" s="1474"/>
      <c r="C114" s="1497"/>
      <c r="D114" s="1474"/>
      <c r="E114" s="1497"/>
      <c r="F114" s="1497"/>
      <c r="G114" s="1497"/>
      <c r="H114" s="1460"/>
      <c r="I114" s="1460"/>
      <c r="J114" s="1488"/>
      <c r="K114" s="864"/>
      <c r="L114" s="864"/>
      <c r="M114" s="864"/>
      <c r="N114" s="864"/>
      <c r="O114" s="864"/>
      <c r="P114" s="864"/>
      <c r="Q114" s="864"/>
      <c r="R114" s="864"/>
      <c r="S114" s="864"/>
      <c r="T114" s="864"/>
      <c r="U114" s="864"/>
      <c r="V114" s="864"/>
      <c r="W114" s="864"/>
      <c r="X114" s="864"/>
      <c r="Y114" s="864"/>
      <c r="Z114" s="864"/>
      <c r="AA114" s="864"/>
      <c r="AB114" s="864"/>
      <c r="AC114" s="864"/>
      <c r="AD114" s="864"/>
      <c r="AE114" s="864"/>
      <c r="AF114" s="864"/>
      <c r="AG114" s="864"/>
      <c r="AH114" s="864"/>
      <c r="AI114" s="864"/>
      <c r="AJ114" s="864"/>
      <c r="AK114" s="864"/>
      <c r="AL114" s="864"/>
      <c r="AM114" s="864"/>
      <c r="AN114" s="864"/>
      <c r="AO114" s="864"/>
      <c r="AP114" s="864"/>
      <c r="AQ114" s="864"/>
      <c r="AR114" s="864"/>
      <c r="AS114" s="864"/>
      <c r="AT114" s="864"/>
      <c r="AU114" s="864"/>
      <c r="AV114" s="864"/>
      <c r="AW114" s="864"/>
      <c r="AX114" s="864"/>
      <c r="AY114" s="864"/>
      <c r="AZ114" s="864"/>
      <c r="BA114" s="864"/>
      <c r="BB114" s="864"/>
      <c r="BC114" s="864"/>
      <c r="BD114" s="864"/>
      <c r="BE114" s="864"/>
      <c r="BF114" s="864"/>
      <c r="BG114" s="864"/>
      <c r="BH114" s="864"/>
      <c r="BI114" s="864"/>
      <c r="BJ114" s="864"/>
      <c r="BK114" s="864"/>
      <c r="BL114" s="864"/>
      <c r="BM114" s="864"/>
      <c r="BN114" s="864"/>
      <c r="BO114" s="864"/>
      <c r="BP114" s="864"/>
      <c r="BQ114" s="864"/>
      <c r="BR114" s="864"/>
      <c r="BS114" s="864"/>
      <c r="BT114" s="864"/>
      <c r="BU114" s="864"/>
      <c r="BV114" s="864"/>
      <c r="BW114" s="864"/>
      <c r="BX114" s="864"/>
      <c r="BY114" s="864"/>
      <c r="BZ114" s="864"/>
      <c r="CA114" s="864"/>
      <c r="CB114" s="864"/>
      <c r="CC114" s="864"/>
      <c r="CD114" s="864"/>
      <c r="CE114" s="864"/>
      <c r="CF114" s="864"/>
      <c r="CG114" s="864"/>
      <c r="CH114" s="864"/>
      <c r="CI114" s="864"/>
      <c r="CJ114" s="864"/>
      <c r="CK114" s="864"/>
      <c r="CL114" s="864"/>
      <c r="CM114" s="864"/>
      <c r="CN114" s="864"/>
      <c r="CO114" s="864"/>
      <c r="CP114" s="864"/>
      <c r="CQ114" s="864"/>
      <c r="CR114" s="864"/>
      <c r="CS114" s="864"/>
      <c r="CT114" s="864"/>
      <c r="CU114" s="864"/>
    </row>
    <row r="115" spans="1:99" s="865" customFormat="1">
      <c r="A115" s="1474"/>
      <c r="B115" s="1474"/>
      <c r="C115" s="1497"/>
      <c r="D115" s="1474"/>
      <c r="E115" s="1497"/>
      <c r="F115" s="1497"/>
      <c r="G115" s="1497"/>
      <c r="H115" s="1460"/>
      <c r="I115" s="1460"/>
      <c r="J115" s="1488"/>
      <c r="K115" s="864"/>
      <c r="L115" s="864"/>
      <c r="M115" s="864"/>
      <c r="N115" s="864"/>
      <c r="O115" s="864"/>
      <c r="P115" s="864"/>
      <c r="Q115" s="864"/>
      <c r="R115" s="864"/>
      <c r="S115" s="864"/>
      <c r="T115" s="864"/>
      <c r="U115" s="864"/>
      <c r="V115" s="864"/>
      <c r="W115" s="864"/>
      <c r="X115" s="864"/>
      <c r="Y115" s="864"/>
      <c r="Z115" s="864"/>
      <c r="AA115" s="864"/>
      <c r="AB115" s="864"/>
      <c r="AC115" s="864"/>
      <c r="AD115" s="864"/>
      <c r="AE115" s="864"/>
      <c r="AF115" s="864"/>
      <c r="AG115" s="864"/>
      <c r="AH115" s="864"/>
      <c r="AI115" s="864"/>
      <c r="AJ115" s="864"/>
      <c r="AK115" s="864"/>
      <c r="AL115" s="864"/>
      <c r="AM115" s="864"/>
      <c r="AN115" s="864"/>
      <c r="AO115" s="864"/>
      <c r="AP115" s="864"/>
      <c r="AQ115" s="864"/>
      <c r="AR115" s="864"/>
      <c r="AS115" s="864"/>
      <c r="AT115" s="864"/>
      <c r="AU115" s="864"/>
      <c r="AV115" s="864"/>
      <c r="AW115" s="864"/>
      <c r="AX115" s="864"/>
      <c r="AY115" s="864"/>
      <c r="AZ115" s="864"/>
      <c r="BA115" s="864"/>
      <c r="BB115" s="864"/>
      <c r="BC115" s="864"/>
      <c r="BD115" s="864"/>
      <c r="BE115" s="864"/>
      <c r="BF115" s="864"/>
      <c r="BG115" s="864"/>
      <c r="BH115" s="864"/>
      <c r="BI115" s="864"/>
      <c r="BJ115" s="864"/>
      <c r="BK115" s="864"/>
      <c r="BL115" s="864"/>
      <c r="BM115" s="864"/>
      <c r="BN115" s="864"/>
      <c r="BO115" s="864"/>
      <c r="BP115" s="864"/>
      <c r="BQ115" s="864"/>
      <c r="BR115" s="864"/>
      <c r="BS115" s="864"/>
      <c r="BT115" s="864"/>
      <c r="BU115" s="864"/>
      <c r="BV115" s="864"/>
      <c r="BW115" s="864"/>
      <c r="BX115" s="864"/>
      <c r="BY115" s="864"/>
      <c r="BZ115" s="864"/>
      <c r="CA115" s="864"/>
      <c r="CB115" s="864"/>
      <c r="CC115" s="864"/>
      <c r="CD115" s="864"/>
      <c r="CE115" s="864"/>
      <c r="CF115" s="864"/>
      <c r="CG115" s="864"/>
      <c r="CH115" s="864"/>
      <c r="CI115" s="864"/>
      <c r="CJ115" s="864"/>
      <c r="CK115" s="864"/>
      <c r="CL115" s="864"/>
      <c r="CM115" s="864"/>
      <c r="CN115" s="864"/>
      <c r="CO115" s="864"/>
      <c r="CP115" s="864"/>
      <c r="CQ115" s="864"/>
      <c r="CR115" s="864"/>
      <c r="CS115" s="864"/>
      <c r="CT115" s="864"/>
      <c r="CU115" s="864"/>
    </row>
    <row r="116" spans="1:99" s="865" customFormat="1">
      <c r="A116" s="1474"/>
      <c r="B116" s="1474"/>
      <c r="C116" s="1497"/>
      <c r="D116" s="1474"/>
      <c r="E116" s="1497"/>
      <c r="F116" s="1497"/>
      <c r="G116" s="1497"/>
      <c r="H116" s="1460"/>
      <c r="I116" s="1460"/>
      <c r="J116" s="1488"/>
      <c r="K116" s="864"/>
      <c r="L116" s="864"/>
      <c r="M116" s="864"/>
      <c r="N116" s="864"/>
      <c r="O116" s="864"/>
      <c r="P116" s="864"/>
      <c r="Q116" s="864"/>
      <c r="R116" s="864"/>
      <c r="S116" s="864"/>
      <c r="T116" s="864"/>
      <c r="U116" s="864"/>
      <c r="V116" s="864"/>
      <c r="W116" s="864"/>
      <c r="X116" s="864"/>
      <c r="Y116" s="864"/>
      <c r="Z116" s="864"/>
      <c r="AA116" s="864"/>
      <c r="AB116" s="864"/>
      <c r="AC116" s="864"/>
      <c r="AD116" s="864"/>
      <c r="AE116" s="864"/>
      <c r="AF116" s="864"/>
      <c r="AG116" s="864"/>
      <c r="AH116" s="864"/>
      <c r="AI116" s="864"/>
      <c r="AJ116" s="864"/>
      <c r="AK116" s="864"/>
      <c r="AL116" s="864"/>
      <c r="AM116" s="864"/>
      <c r="AN116" s="864"/>
      <c r="AO116" s="864"/>
      <c r="AP116" s="864"/>
      <c r="AQ116" s="864"/>
      <c r="AR116" s="864"/>
      <c r="AS116" s="864"/>
      <c r="AT116" s="864"/>
      <c r="AU116" s="864"/>
      <c r="AV116" s="864"/>
      <c r="AW116" s="864"/>
      <c r="AX116" s="864"/>
      <c r="AY116" s="864"/>
      <c r="AZ116" s="864"/>
      <c r="BA116" s="864"/>
      <c r="BB116" s="864"/>
      <c r="BC116" s="864"/>
      <c r="BD116" s="864"/>
      <c r="BE116" s="864"/>
      <c r="BF116" s="864"/>
      <c r="BG116" s="864"/>
      <c r="BH116" s="864"/>
      <c r="BI116" s="864"/>
      <c r="BJ116" s="864"/>
      <c r="BK116" s="864"/>
      <c r="BL116" s="864"/>
      <c r="BM116" s="864"/>
      <c r="BN116" s="864"/>
      <c r="BO116" s="864"/>
      <c r="BP116" s="864"/>
      <c r="BQ116" s="864"/>
      <c r="BR116" s="864"/>
      <c r="BS116" s="864"/>
      <c r="BT116" s="864"/>
      <c r="BU116" s="864"/>
      <c r="BV116" s="864"/>
      <c r="BW116" s="864"/>
      <c r="BX116" s="864"/>
      <c r="BY116" s="864"/>
      <c r="BZ116" s="864"/>
      <c r="CA116" s="864"/>
      <c r="CB116" s="864"/>
      <c r="CC116" s="864"/>
      <c r="CD116" s="864"/>
      <c r="CE116" s="864"/>
      <c r="CF116" s="864"/>
      <c r="CG116" s="864"/>
      <c r="CH116" s="864"/>
      <c r="CI116" s="864"/>
      <c r="CJ116" s="864"/>
      <c r="CK116" s="864"/>
      <c r="CL116" s="864"/>
      <c r="CM116" s="864"/>
      <c r="CN116" s="864"/>
      <c r="CO116" s="864"/>
      <c r="CP116" s="864"/>
      <c r="CQ116" s="864"/>
      <c r="CR116" s="864"/>
      <c r="CS116" s="864"/>
      <c r="CT116" s="864"/>
      <c r="CU116" s="864"/>
    </row>
    <row r="117" spans="1:99" s="865" customFormat="1">
      <c r="A117" s="1474"/>
      <c r="B117" s="1474"/>
      <c r="C117" s="1497"/>
      <c r="D117" s="1474"/>
      <c r="E117" s="1497"/>
      <c r="F117" s="1497"/>
      <c r="G117" s="1497"/>
      <c r="H117" s="1460"/>
      <c r="I117" s="1460"/>
      <c r="J117" s="1488"/>
      <c r="K117" s="864"/>
      <c r="L117" s="864"/>
      <c r="M117" s="864"/>
      <c r="N117" s="864"/>
      <c r="O117" s="864"/>
      <c r="P117" s="864"/>
      <c r="Q117" s="864"/>
      <c r="R117" s="864"/>
      <c r="S117" s="864"/>
      <c r="T117" s="864"/>
      <c r="U117" s="864"/>
      <c r="V117" s="864"/>
      <c r="W117" s="864"/>
      <c r="X117" s="864"/>
      <c r="Y117" s="864"/>
      <c r="Z117" s="864"/>
      <c r="AA117" s="864"/>
      <c r="AB117" s="864"/>
      <c r="AC117" s="864"/>
      <c r="AD117" s="864"/>
      <c r="AE117" s="864"/>
      <c r="AF117" s="864"/>
      <c r="AG117" s="864"/>
      <c r="AH117" s="864"/>
      <c r="AI117" s="864"/>
      <c r="AJ117" s="864"/>
      <c r="AK117" s="864"/>
      <c r="AL117" s="864"/>
      <c r="AM117" s="864"/>
      <c r="AN117" s="864"/>
      <c r="AO117" s="864"/>
      <c r="AP117" s="864"/>
      <c r="AQ117" s="864"/>
      <c r="AR117" s="864"/>
      <c r="AS117" s="864"/>
      <c r="AT117" s="864"/>
      <c r="AU117" s="864"/>
      <c r="AV117" s="864"/>
      <c r="AW117" s="864"/>
      <c r="AX117" s="864"/>
      <c r="AY117" s="864"/>
      <c r="AZ117" s="864"/>
      <c r="BA117" s="864"/>
      <c r="BB117" s="864"/>
      <c r="BC117" s="864"/>
      <c r="BD117" s="864"/>
      <c r="BE117" s="864"/>
      <c r="BF117" s="864"/>
      <c r="BG117" s="864"/>
      <c r="BH117" s="864"/>
      <c r="BI117" s="864"/>
      <c r="BJ117" s="864"/>
      <c r="BK117" s="864"/>
      <c r="BL117" s="864"/>
      <c r="BM117" s="864"/>
      <c r="BN117" s="864"/>
      <c r="BO117" s="864"/>
      <c r="BP117" s="864"/>
      <c r="BQ117" s="864"/>
      <c r="BR117" s="864"/>
      <c r="BS117" s="864"/>
      <c r="BT117" s="864"/>
      <c r="BU117" s="864"/>
      <c r="BV117" s="864"/>
      <c r="BW117" s="864"/>
      <c r="BX117" s="864"/>
      <c r="BY117" s="864"/>
      <c r="BZ117" s="864"/>
      <c r="CA117" s="864"/>
      <c r="CB117" s="864"/>
      <c r="CC117" s="864"/>
      <c r="CD117" s="864"/>
      <c r="CE117" s="864"/>
      <c r="CF117" s="864"/>
      <c r="CG117" s="864"/>
      <c r="CH117" s="864"/>
      <c r="CI117" s="864"/>
      <c r="CJ117" s="864"/>
      <c r="CK117" s="864"/>
      <c r="CL117" s="864"/>
      <c r="CM117" s="864"/>
      <c r="CN117" s="864"/>
      <c r="CO117" s="864"/>
      <c r="CP117" s="864"/>
      <c r="CQ117" s="864"/>
      <c r="CR117" s="864"/>
      <c r="CS117" s="864"/>
      <c r="CT117" s="864"/>
      <c r="CU117" s="864"/>
    </row>
    <row r="118" spans="1:99" s="865" customFormat="1">
      <c r="A118" s="1474"/>
      <c r="B118" s="1474"/>
      <c r="C118" s="1497"/>
      <c r="D118" s="1474"/>
      <c r="E118" s="1497"/>
      <c r="F118" s="1497"/>
      <c r="G118" s="1497"/>
      <c r="H118" s="1460"/>
      <c r="I118" s="1460"/>
      <c r="J118" s="1488"/>
      <c r="K118" s="864"/>
      <c r="L118" s="864"/>
      <c r="M118" s="864"/>
      <c r="N118" s="864"/>
      <c r="O118" s="864"/>
      <c r="P118" s="864"/>
      <c r="Q118" s="864"/>
      <c r="R118" s="864"/>
      <c r="S118" s="864"/>
      <c r="T118" s="864"/>
      <c r="U118" s="864"/>
      <c r="V118" s="864"/>
      <c r="W118" s="864"/>
      <c r="X118" s="864"/>
      <c r="Y118" s="864"/>
      <c r="Z118" s="864"/>
      <c r="AA118" s="864"/>
      <c r="AB118" s="864"/>
      <c r="AC118" s="864"/>
      <c r="AD118" s="864"/>
      <c r="AE118" s="864"/>
      <c r="AF118" s="864"/>
      <c r="AG118" s="864"/>
      <c r="AH118" s="864"/>
      <c r="AI118" s="864"/>
      <c r="AJ118" s="864"/>
      <c r="AK118" s="864"/>
      <c r="AL118" s="864"/>
      <c r="AM118" s="864"/>
      <c r="AN118" s="864"/>
      <c r="AO118" s="864"/>
      <c r="AP118" s="864"/>
      <c r="AQ118" s="864"/>
      <c r="AR118" s="864"/>
      <c r="AS118" s="864"/>
      <c r="AT118" s="864"/>
      <c r="AU118" s="864"/>
      <c r="AV118" s="864"/>
      <c r="AW118" s="864"/>
      <c r="AX118" s="864"/>
      <c r="AY118" s="864"/>
      <c r="AZ118" s="864"/>
      <c r="BA118" s="864"/>
      <c r="BB118" s="864"/>
      <c r="BC118" s="864"/>
      <c r="BD118" s="864"/>
      <c r="BE118" s="864"/>
      <c r="BF118" s="864"/>
      <c r="BG118" s="864"/>
      <c r="BH118" s="864"/>
      <c r="BI118" s="864"/>
      <c r="BJ118" s="864"/>
      <c r="BK118" s="864"/>
      <c r="BL118" s="864"/>
      <c r="BM118" s="864"/>
      <c r="BN118" s="864"/>
      <c r="BO118" s="864"/>
      <c r="BP118" s="864"/>
      <c r="BQ118" s="864"/>
      <c r="BR118" s="864"/>
      <c r="BS118" s="864"/>
      <c r="BT118" s="864"/>
      <c r="BU118" s="864"/>
      <c r="BV118" s="864"/>
      <c r="BW118" s="864"/>
      <c r="BX118" s="864"/>
      <c r="BY118" s="864"/>
      <c r="BZ118" s="864"/>
      <c r="CA118" s="864"/>
      <c r="CB118" s="864"/>
      <c r="CC118" s="864"/>
      <c r="CD118" s="864"/>
      <c r="CE118" s="864"/>
      <c r="CF118" s="864"/>
      <c r="CG118" s="864"/>
      <c r="CH118" s="864"/>
      <c r="CI118" s="864"/>
      <c r="CJ118" s="864"/>
      <c r="CK118" s="864"/>
      <c r="CL118" s="864"/>
      <c r="CM118" s="864"/>
      <c r="CN118" s="864"/>
      <c r="CO118" s="864"/>
      <c r="CP118" s="864"/>
      <c r="CQ118" s="864"/>
      <c r="CR118" s="864"/>
      <c r="CS118" s="864"/>
      <c r="CT118" s="864"/>
      <c r="CU118" s="864"/>
    </row>
    <row r="119" spans="1:99" s="865" customFormat="1">
      <c r="A119" s="1474"/>
      <c r="B119" s="1474"/>
      <c r="C119" s="1497"/>
      <c r="D119" s="1474"/>
      <c r="E119" s="1497"/>
      <c r="F119" s="1497"/>
      <c r="G119" s="1497"/>
      <c r="H119" s="1460"/>
      <c r="I119" s="1460"/>
      <c r="J119" s="1488"/>
      <c r="K119" s="864"/>
      <c r="L119" s="864"/>
      <c r="M119" s="864"/>
      <c r="N119" s="864"/>
      <c r="O119" s="864"/>
      <c r="P119" s="864"/>
      <c r="Q119" s="864"/>
      <c r="R119" s="864"/>
      <c r="S119" s="864"/>
      <c r="T119" s="864"/>
      <c r="U119" s="864"/>
      <c r="V119" s="864"/>
      <c r="W119" s="864"/>
      <c r="X119" s="864"/>
      <c r="Y119" s="864"/>
      <c r="Z119" s="864"/>
      <c r="AA119" s="864"/>
      <c r="AB119" s="864"/>
      <c r="AC119" s="864"/>
      <c r="AD119" s="864"/>
      <c r="AE119" s="864"/>
      <c r="AF119" s="864"/>
      <c r="AG119" s="864"/>
      <c r="AH119" s="864"/>
      <c r="AI119" s="864"/>
      <c r="AJ119" s="864"/>
      <c r="AK119" s="864"/>
      <c r="AL119" s="864"/>
      <c r="AM119" s="864"/>
      <c r="AN119" s="864"/>
      <c r="AO119" s="864"/>
      <c r="AP119" s="864"/>
      <c r="AQ119" s="864"/>
      <c r="AR119" s="864"/>
      <c r="AS119" s="864"/>
      <c r="AT119" s="864"/>
      <c r="AU119" s="864"/>
      <c r="AV119" s="864"/>
      <c r="AW119" s="864"/>
      <c r="AX119" s="864"/>
      <c r="AY119" s="864"/>
      <c r="AZ119" s="864"/>
      <c r="BA119" s="864"/>
      <c r="BB119" s="864"/>
      <c r="BC119" s="864"/>
      <c r="BD119" s="864"/>
      <c r="BE119" s="864"/>
      <c r="BF119" s="864"/>
      <c r="BG119" s="864"/>
      <c r="BH119" s="864"/>
      <c r="BI119" s="864"/>
      <c r="BJ119" s="864"/>
      <c r="BK119" s="864"/>
      <c r="BL119" s="864"/>
      <c r="BM119" s="864"/>
      <c r="BN119" s="864"/>
      <c r="BO119" s="864"/>
      <c r="BP119" s="864"/>
      <c r="BQ119" s="864"/>
      <c r="BR119" s="864"/>
      <c r="BS119" s="864"/>
      <c r="BT119" s="864"/>
      <c r="BU119" s="864"/>
      <c r="BV119" s="864"/>
      <c r="BW119" s="864"/>
      <c r="BX119" s="864"/>
      <c r="BY119" s="864"/>
      <c r="BZ119" s="864"/>
      <c r="CA119" s="864"/>
      <c r="CB119" s="864"/>
      <c r="CC119" s="864"/>
      <c r="CD119" s="864"/>
      <c r="CE119" s="864"/>
      <c r="CF119" s="864"/>
      <c r="CG119" s="864"/>
      <c r="CH119" s="864"/>
      <c r="CI119" s="864"/>
      <c r="CJ119" s="864"/>
      <c r="CK119" s="864"/>
      <c r="CL119" s="864"/>
      <c r="CM119" s="864"/>
      <c r="CN119" s="864"/>
      <c r="CO119" s="864"/>
      <c r="CP119" s="864"/>
      <c r="CQ119" s="864"/>
      <c r="CR119" s="864"/>
      <c r="CS119" s="864"/>
      <c r="CT119" s="864"/>
      <c r="CU119" s="864"/>
    </row>
    <row r="120" spans="1:99" s="865" customFormat="1">
      <c r="A120" s="1474"/>
      <c r="B120" s="1474"/>
      <c r="C120" s="1497"/>
      <c r="D120" s="1474"/>
      <c r="E120" s="1497"/>
      <c r="F120" s="1497"/>
      <c r="G120" s="1497"/>
      <c r="H120" s="1460"/>
      <c r="I120" s="1460"/>
      <c r="J120" s="1488"/>
      <c r="K120" s="864"/>
      <c r="L120" s="864"/>
      <c r="M120" s="864"/>
      <c r="N120" s="864"/>
      <c r="O120" s="864"/>
      <c r="P120" s="864"/>
      <c r="Q120" s="864"/>
      <c r="R120" s="864"/>
      <c r="S120" s="864"/>
      <c r="T120" s="864"/>
      <c r="U120" s="864"/>
      <c r="V120" s="864"/>
      <c r="W120" s="864"/>
      <c r="X120" s="864"/>
      <c r="Y120" s="864"/>
      <c r="Z120" s="864"/>
      <c r="AA120" s="864"/>
      <c r="AB120" s="864"/>
      <c r="AC120" s="864"/>
      <c r="AD120" s="864"/>
      <c r="AE120" s="864"/>
      <c r="AF120" s="864"/>
      <c r="AG120" s="864"/>
      <c r="AH120" s="864"/>
      <c r="AI120" s="864"/>
      <c r="AJ120" s="864"/>
      <c r="AK120" s="864"/>
      <c r="AL120" s="864"/>
      <c r="AM120" s="864"/>
      <c r="AN120" s="864"/>
      <c r="AO120" s="864"/>
      <c r="AP120" s="864"/>
      <c r="AQ120" s="864"/>
      <c r="AR120" s="864"/>
      <c r="AS120" s="864"/>
      <c r="AT120" s="864"/>
      <c r="AU120" s="864"/>
      <c r="AV120" s="864"/>
      <c r="AW120" s="864"/>
      <c r="AX120" s="864"/>
      <c r="AY120" s="864"/>
      <c r="AZ120" s="864"/>
      <c r="BA120" s="864"/>
      <c r="BB120" s="864"/>
      <c r="BC120" s="864"/>
      <c r="BD120" s="864"/>
      <c r="BE120" s="864"/>
      <c r="BF120" s="864"/>
      <c r="BG120" s="864"/>
      <c r="BH120" s="864"/>
      <c r="BI120" s="864"/>
      <c r="BJ120" s="864"/>
      <c r="BK120" s="864"/>
      <c r="BL120" s="864"/>
      <c r="BM120" s="864"/>
      <c r="BN120" s="864"/>
      <c r="BO120" s="864"/>
      <c r="BP120" s="864"/>
      <c r="BQ120" s="864"/>
      <c r="BR120" s="864"/>
      <c r="BS120" s="864"/>
      <c r="BT120" s="864"/>
      <c r="BU120" s="864"/>
      <c r="BV120" s="864"/>
      <c r="BW120" s="864"/>
      <c r="BX120" s="864"/>
      <c r="BY120" s="864"/>
      <c r="BZ120" s="864"/>
      <c r="CA120" s="864"/>
      <c r="CB120" s="864"/>
      <c r="CC120" s="864"/>
      <c r="CD120" s="864"/>
      <c r="CE120" s="864"/>
      <c r="CF120" s="864"/>
      <c r="CG120" s="864"/>
      <c r="CH120" s="864"/>
      <c r="CI120" s="864"/>
      <c r="CJ120" s="864"/>
      <c r="CK120" s="864"/>
      <c r="CL120" s="864"/>
      <c r="CM120" s="864"/>
      <c r="CN120" s="864"/>
      <c r="CO120" s="864"/>
      <c r="CP120" s="864"/>
      <c r="CQ120" s="864"/>
      <c r="CR120" s="864"/>
      <c r="CS120" s="864"/>
      <c r="CT120" s="864"/>
      <c r="CU120" s="864"/>
    </row>
    <row r="121" spans="1:99" s="865" customFormat="1">
      <c r="A121" s="1474"/>
      <c r="B121" s="1474"/>
      <c r="C121" s="1497"/>
      <c r="D121" s="1474"/>
      <c r="E121" s="1497"/>
      <c r="F121" s="1497"/>
      <c r="G121" s="1497"/>
      <c r="H121" s="1460"/>
      <c r="I121" s="1460"/>
      <c r="J121" s="1488"/>
      <c r="K121" s="864"/>
      <c r="L121" s="864"/>
      <c r="M121" s="864"/>
      <c r="N121" s="864"/>
      <c r="O121" s="864"/>
      <c r="P121" s="864"/>
      <c r="Q121" s="864"/>
      <c r="R121" s="864"/>
      <c r="S121" s="864"/>
      <c r="T121" s="864"/>
      <c r="U121" s="864"/>
      <c r="V121" s="864"/>
      <c r="W121" s="864"/>
      <c r="X121" s="864"/>
      <c r="Y121" s="864"/>
      <c r="Z121" s="864"/>
      <c r="AA121" s="864"/>
      <c r="AB121" s="864"/>
      <c r="AC121" s="864"/>
      <c r="AD121" s="864"/>
      <c r="AE121" s="864"/>
      <c r="AF121" s="864"/>
      <c r="AG121" s="864"/>
      <c r="AH121" s="864"/>
      <c r="AI121" s="864"/>
      <c r="AJ121" s="864"/>
      <c r="AK121" s="864"/>
      <c r="AL121" s="864"/>
      <c r="AM121" s="864"/>
      <c r="AN121" s="864"/>
      <c r="AO121" s="864"/>
      <c r="AP121" s="864"/>
      <c r="AQ121" s="864"/>
      <c r="AR121" s="864"/>
      <c r="AS121" s="864"/>
      <c r="AT121" s="864"/>
      <c r="AU121" s="864"/>
      <c r="AV121" s="864"/>
      <c r="AW121" s="864"/>
      <c r="AX121" s="864"/>
      <c r="AY121" s="864"/>
      <c r="AZ121" s="864"/>
      <c r="BA121" s="864"/>
      <c r="BB121" s="864"/>
      <c r="BC121" s="864"/>
      <c r="BD121" s="864"/>
      <c r="BE121" s="864"/>
      <c r="BF121" s="864"/>
      <c r="BG121" s="864"/>
      <c r="BH121" s="864"/>
      <c r="BI121" s="864"/>
      <c r="BJ121" s="864"/>
      <c r="BK121" s="864"/>
      <c r="BL121" s="864"/>
      <c r="BM121" s="864"/>
      <c r="BN121" s="864"/>
      <c r="BO121" s="864"/>
      <c r="BP121" s="864"/>
      <c r="BQ121" s="864"/>
      <c r="BR121" s="864"/>
      <c r="BS121" s="864"/>
      <c r="BT121" s="864"/>
      <c r="BU121" s="864"/>
      <c r="BV121" s="864"/>
      <c r="BW121" s="864"/>
      <c r="BX121" s="864"/>
      <c r="BY121" s="864"/>
      <c r="BZ121" s="864"/>
      <c r="CA121" s="864"/>
      <c r="CB121" s="864"/>
      <c r="CC121" s="864"/>
      <c r="CD121" s="864"/>
      <c r="CE121" s="864"/>
      <c r="CF121" s="864"/>
      <c r="CG121" s="864"/>
      <c r="CH121" s="864"/>
      <c r="CI121" s="864"/>
      <c r="CJ121" s="864"/>
      <c r="CK121" s="864"/>
      <c r="CL121" s="864"/>
      <c r="CM121" s="864"/>
      <c r="CN121" s="864"/>
      <c r="CO121" s="864"/>
      <c r="CP121" s="864"/>
      <c r="CQ121" s="864"/>
      <c r="CR121" s="864"/>
      <c r="CS121" s="864"/>
      <c r="CT121" s="864"/>
      <c r="CU121" s="864"/>
    </row>
    <row r="122" spans="1:99" s="865" customFormat="1">
      <c r="A122" s="1474"/>
      <c r="B122" s="1474"/>
      <c r="C122" s="1497"/>
      <c r="D122" s="1474"/>
      <c r="E122" s="1497"/>
      <c r="F122" s="1497"/>
      <c r="G122" s="1497"/>
      <c r="H122" s="1460"/>
      <c r="I122" s="1460"/>
      <c r="J122" s="1488"/>
      <c r="K122" s="864"/>
      <c r="L122" s="864"/>
      <c r="M122" s="864"/>
      <c r="N122" s="864"/>
      <c r="O122" s="864"/>
      <c r="P122" s="864"/>
      <c r="Q122" s="864"/>
      <c r="R122" s="864"/>
      <c r="S122" s="864"/>
      <c r="T122" s="864"/>
      <c r="U122" s="864"/>
      <c r="V122" s="864"/>
      <c r="W122" s="864"/>
      <c r="X122" s="864"/>
      <c r="Y122" s="864"/>
      <c r="Z122" s="864"/>
      <c r="AA122" s="864"/>
      <c r="AB122" s="864"/>
      <c r="AC122" s="864"/>
      <c r="AD122" s="864"/>
      <c r="AE122" s="864"/>
      <c r="AF122" s="864"/>
      <c r="AG122" s="864"/>
      <c r="AH122" s="864"/>
      <c r="AI122" s="864"/>
      <c r="AJ122" s="864"/>
      <c r="AK122" s="864"/>
      <c r="AL122" s="864"/>
      <c r="AM122" s="864"/>
      <c r="AN122" s="864"/>
      <c r="AO122" s="864"/>
      <c r="AP122" s="864"/>
      <c r="AQ122" s="864"/>
      <c r="AR122" s="864"/>
      <c r="AS122" s="864"/>
      <c r="AT122" s="864"/>
      <c r="AU122" s="864"/>
      <c r="AV122" s="864"/>
      <c r="AW122" s="864"/>
      <c r="AX122" s="864"/>
      <c r="AY122" s="864"/>
      <c r="AZ122" s="864"/>
      <c r="BA122" s="864"/>
      <c r="BB122" s="864"/>
      <c r="BC122" s="864"/>
      <c r="BD122" s="864"/>
      <c r="BE122" s="864"/>
      <c r="BF122" s="864"/>
      <c r="BG122" s="864"/>
      <c r="BH122" s="864"/>
      <c r="BI122" s="864"/>
      <c r="BJ122" s="864"/>
      <c r="BK122" s="864"/>
      <c r="BL122" s="864"/>
      <c r="BM122" s="864"/>
      <c r="BN122" s="864"/>
      <c r="BO122" s="864"/>
      <c r="BP122" s="864"/>
      <c r="BQ122" s="864"/>
      <c r="BR122" s="864"/>
      <c r="BS122" s="864"/>
      <c r="BT122" s="864"/>
      <c r="BU122" s="864"/>
      <c r="BV122" s="864"/>
      <c r="BW122" s="864"/>
      <c r="BX122" s="864"/>
      <c r="BY122" s="864"/>
      <c r="BZ122" s="864"/>
      <c r="CA122" s="864"/>
      <c r="CB122" s="864"/>
      <c r="CC122" s="864"/>
      <c r="CD122" s="864"/>
      <c r="CE122" s="864"/>
      <c r="CF122" s="864"/>
      <c r="CG122" s="864"/>
      <c r="CH122" s="864"/>
      <c r="CI122" s="864"/>
      <c r="CJ122" s="864"/>
      <c r="CK122" s="864"/>
      <c r="CL122" s="864"/>
      <c r="CM122" s="864"/>
      <c r="CN122" s="864"/>
      <c r="CO122" s="864"/>
      <c r="CP122" s="864"/>
      <c r="CQ122" s="864"/>
      <c r="CR122" s="864"/>
      <c r="CS122" s="864"/>
      <c r="CT122" s="864"/>
      <c r="CU122" s="864"/>
    </row>
    <row r="123" spans="1:99" s="865" customFormat="1">
      <c r="A123" s="1474"/>
      <c r="B123" s="1474"/>
      <c r="C123" s="1497"/>
      <c r="D123" s="1474"/>
      <c r="E123" s="1497"/>
      <c r="F123" s="1497"/>
      <c r="G123" s="1497"/>
      <c r="H123" s="1460"/>
      <c r="I123" s="1460"/>
      <c r="J123" s="1488"/>
      <c r="K123" s="864"/>
      <c r="L123" s="864"/>
      <c r="M123" s="864"/>
      <c r="N123" s="864"/>
      <c r="O123" s="864"/>
      <c r="P123" s="864"/>
      <c r="Q123" s="864"/>
      <c r="R123" s="864"/>
      <c r="S123" s="864"/>
      <c r="T123" s="864"/>
      <c r="U123" s="864"/>
      <c r="V123" s="864"/>
      <c r="W123" s="864"/>
      <c r="X123" s="864"/>
      <c r="Y123" s="864"/>
      <c r="Z123" s="864"/>
      <c r="AA123" s="864"/>
      <c r="AB123" s="864"/>
      <c r="AC123" s="864"/>
      <c r="AD123" s="864"/>
      <c r="AE123" s="864"/>
      <c r="AF123" s="864"/>
      <c r="AG123" s="864"/>
      <c r="AH123" s="864"/>
      <c r="AI123" s="864"/>
      <c r="AJ123" s="864"/>
      <c r="AK123" s="864"/>
      <c r="AL123" s="864"/>
      <c r="AM123" s="864"/>
      <c r="AN123" s="864"/>
      <c r="AO123" s="864"/>
      <c r="AP123" s="864"/>
      <c r="AQ123" s="864"/>
      <c r="AR123" s="864"/>
      <c r="AS123" s="864"/>
      <c r="AT123" s="864"/>
      <c r="AU123" s="864"/>
      <c r="AV123" s="864"/>
      <c r="AW123" s="864"/>
      <c r="AX123" s="864"/>
      <c r="AY123" s="864"/>
      <c r="AZ123" s="864"/>
      <c r="BA123" s="864"/>
      <c r="BB123" s="864"/>
      <c r="BC123" s="864"/>
      <c r="BD123" s="864"/>
      <c r="BE123" s="864"/>
      <c r="BF123" s="864"/>
      <c r="BG123" s="864"/>
      <c r="BH123" s="864"/>
      <c r="BI123" s="864"/>
      <c r="BJ123" s="864"/>
      <c r="BK123" s="864"/>
      <c r="BL123" s="864"/>
      <c r="BM123" s="864"/>
      <c r="BN123" s="864"/>
      <c r="BO123" s="864"/>
      <c r="BP123" s="864"/>
      <c r="BQ123" s="864"/>
      <c r="BR123" s="864"/>
      <c r="BS123" s="864"/>
      <c r="BT123" s="864"/>
      <c r="BU123" s="864"/>
      <c r="BV123" s="864"/>
      <c r="BW123" s="864"/>
      <c r="BX123" s="864"/>
      <c r="BY123" s="864"/>
      <c r="BZ123" s="864"/>
      <c r="CA123" s="864"/>
      <c r="CB123" s="864"/>
      <c r="CC123" s="864"/>
      <c r="CD123" s="864"/>
      <c r="CE123" s="864"/>
      <c r="CF123" s="864"/>
      <c r="CG123" s="864"/>
      <c r="CH123" s="864"/>
      <c r="CI123" s="864"/>
      <c r="CJ123" s="864"/>
      <c r="CK123" s="864"/>
      <c r="CL123" s="864"/>
      <c r="CM123" s="864"/>
      <c r="CN123" s="864"/>
      <c r="CO123" s="864"/>
      <c r="CP123" s="864"/>
      <c r="CQ123" s="864"/>
      <c r="CR123" s="864"/>
      <c r="CS123" s="864"/>
      <c r="CT123" s="864"/>
      <c r="CU123" s="864"/>
    </row>
    <row r="124" spans="1:99" s="865" customFormat="1">
      <c r="A124" s="1474"/>
      <c r="B124" s="1474"/>
      <c r="C124" s="1497"/>
      <c r="D124" s="1474"/>
      <c r="E124" s="1497"/>
      <c r="F124" s="1497"/>
      <c r="G124" s="1497"/>
      <c r="H124" s="1460"/>
      <c r="I124" s="1460"/>
      <c r="J124" s="1488"/>
      <c r="K124" s="864"/>
      <c r="L124" s="864"/>
      <c r="M124" s="864"/>
      <c r="N124" s="864"/>
      <c r="O124" s="864"/>
      <c r="P124" s="864"/>
      <c r="Q124" s="864"/>
      <c r="R124" s="864"/>
      <c r="S124" s="864"/>
      <c r="T124" s="864"/>
      <c r="U124" s="864"/>
      <c r="V124" s="864"/>
      <c r="W124" s="864"/>
      <c r="X124" s="864"/>
      <c r="Y124" s="864"/>
      <c r="Z124" s="864"/>
      <c r="AA124" s="864"/>
      <c r="AB124" s="864"/>
      <c r="AC124" s="864"/>
      <c r="AD124" s="864"/>
      <c r="AE124" s="864"/>
      <c r="AF124" s="864"/>
      <c r="AG124" s="864"/>
      <c r="AH124" s="864"/>
      <c r="AI124" s="864"/>
      <c r="AJ124" s="864"/>
      <c r="AK124" s="864"/>
      <c r="AL124" s="864"/>
      <c r="AM124" s="864"/>
      <c r="AN124" s="864"/>
      <c r="AO124" s="864"/>
      <c r="AP124" s="864"/>
      <c r="AQ124" s="864"/>
      <c r="AR124" s="864"/>
      <c r="AS124" s="864"/>
      <c r="AT124" s="864"/>
      <c r="AU124" s="864"/>
      <c r="AV124" s="864"/>
      <c r="AW124" s="864"/>
      <c r="AX124" s="864"/>
      <c r="AY124" s="864"/>
      <c r="AZ124" s="864"/>
      <c r="BA124" s="864"/>
      <c r="BB124" s="864"/>
      <c r="BC124" s="864"/>
      <c r="BD124" s="864"/>
      <c r="BE124" s="864"/>
      <c r="BF124" s="864"/>
      <c r="BG124" s="864"/>
      <c r="BH124" s="864"/>
      <c r="BI124" s="864"/>
      <c r="BJ124" s="864"/>
      <c r="BK124" s="864"/>
      <c r="BL124" s="864"/>
      <c r="BM124" s="864"/>
      <c r="BN124" s="864"/>
      <c r="BO124" s="864"/>
      <c r="BP124" s="864"/>
      <c r="BQ124" s="864"/>
      <c r="BR124" s="864"/>
      <c r="BS124" s="864"/>
      <c r="BT124" s="864"/>
      <c r="BU124" s="864"/>
      <c r="BV124" s="864"/>
      <c r="BW124" s="864"/>
      <c r="BX124" s="864"/>
      <c r="BY124" s="864"/>
      <c r="BZ124" s="864"/>
      <c r="CA124" s="864"/>
      <c r="CB124" s="864"/>
      <c r="CC124" s="864"/>
      <c r="CD124" s="864"/>
      <c r="CE124" s="864"/>
      <c r="CF124" s="864"/>
      <c r="CG124" s="864"/>
      <c r="CH124" s="864"/>
      <c r="CI124" s="864"/>
      <c r="CJ124" s="864"/>
      <c r="CK124" s="864"/>
      <c r="CL124" s="864"/>
      <c r="CM124" s="864"/>
      <c r="CN124" s="864"/>
      <c r="CO124" s="864"/>
      <c r="CP124" s="864"/>
      <c r="CQ124" s="864"/>
      <c r="CR124" s="864"/>
      <c r="CS124" s="864"/>
      <c r="CT124" s="864"/>
      <c r="CU124" s="864"/>
    </row>
    <row r="125" spans="1:99" s="865" customFormat="1">
      <c r="A125" s="1474"/>
      <c r="B125" s="1474"/>
      <c r="C125" s="1497"/>
      <c r="D125" s="1474"/>
      <c r="E125" s="1497"/>
      <c r="F125" s="1497"/>
      <c r="G125" s="1497"/>
      <c r="H125" s="1460"/>
      <c r="I125" s="1460"/>
      <c r="J125" s="1488"/>
      <c r="K125" s="864"/>
      <c r="L125" s="864"/>
      <c r="M125" s="864"/>
      <c r="N125" s="864"/>
      <c r="O125" s="864"/>
      <c r="P125" s="864"/>
      <c r="Q125" s="864"/>
      <c r="R125" s="864"/>
      <c r="S125" s="864"/>
      <c r="T125" s="864"/>
      <c r="U125" s="864"/>
      <c r="V125" s="864"/>
      <c r="W125" s="864"/>
      <c r="X125" s="864"/>
      <c r="Y125" s="864"/>
      <c r="Z125" s="864"/>
      <c r="AA125" s="864"/>
      <c r="AB125" s="864"/>
      <c r="AC125" s="864"/>
      <c r="AD125" s="864"/>
      <c r="AE125" s="864"/>
      <c r="AF125" s="864"/>
      <c r="AG125" s="864"/>
      <c r="AH125" s="864"/>
      <c r="AI125" s="864"/>
      <c r="AJ125" s="864"/>
      <c r="AK125" s="864"/>
      <c r="AL125" s="864"/>
      <c r="AM125" s="864"/>
      <c r="AN125" s="864"/>
      <c r="AO125" s="864"/>
      <c r="AP125" s="864"/>
      <c r="AQ125" s="864"/>
      <c r="AR125" s="864"/>
      <c r="AS125" s="864"/>
      <c r="AT125" s="864"/>
      <c r="AU125" s="864"/>
      <c r="AV125" s="864"/>
      <c r="AW125" s="864"/>
      <c r="AX125" s="864"/>
      <c r="AY125" s="864"/>
      <c r="AZ125" s="864"/>
      <c r="BA125" s="864"/>
      <c r="BB125" s="864"/>
      <c r="BC125" s="864"/>
      <c r="BD125" s="864"/>
      <c r="BE125" s="864"/>
      <c r="BF125" s="864"/>
      <c r="BG125" s="864"/>
      <c r="BH125" s="864"/>
      <c r="BI125" s="864"/>
      <c r="BJ125" s="864"/>
      <c r="BK125" s="864"/>
      <c r="BL125" s="864"/>
      <c r="BM125" s="864"/>
      <c r="BN125" s="864"/>
      <c r="BO125" s="864"/>
      <c r="BP125" s="864"/>
      <c r="BQ125" s="864"/>
      <c r="BR125" s="864"/>
      <c r="BS125" s="864"/>
      <c r="BT125" s="864"/>
      <c r="BU125" s="864"/>
      <c r="BV125" s="864"/>
      <c r="BW125" s="864"/>
      <c r="BX125" s="864"/>
      <c r="BY125" s="864"/>
      <c r="BZ125" s="864"/>
      <c r="CA125" s="864"/>
      <c r="CB125" s="864"/>
      <c r="CC125" s="864"/>
      <c r="CD125" s="864"/>
      <c r="CE125" s="864"/>
      <c r="CF125" s="864"/>
      <c r="CG125" s="864"/>
      <c r="CH125" s="864"/>
      <c r="CI125" s="864"/>
      <c r="CJ125" s="864"/>
      <c r="CK125" s="864"/>
      <c r="CL125" s="864"/>
      <c r="CM125" s="864"/>
      <c r="CN125" s="864"/>
      <c r="CO125" s="864"/>
      <c r="CP125" s="864"/>
      <c r="CQ125" s="864"/>
      <c r="CR125" s="864"/>
      <c r="CS125" s="864"/>
      <c r="CT125" s="864"/>
      <c r="CU125" s="864"/>
    </row>
    <row r="126" spans="1:99" s="865" customFormat="1">
      <c r="A126" s="1474"/>
      <c r="B126" s="1474"/>
      <c r="C126" s="1497"/>
      <c r="D126" s="1474"/>
      <c r="E126" s="1497"/>
      <c r="F126" s="1497"/>
      <c r="G126" s="1497"/>
      <c r="H126" s="1460"/>
      <c r="I126" s="1460"/>
      <c r="J126" s="1488"/>
      <c r="K126" s="864"/>
      <c r="L126" s="864"/>
      <c r="M126" s="864"/>
      <c r="N126" s="864"/>
      <c r="O126" s="864"/>
      <c r="P126" s="864"/>
      <c r="Q126" s="864"/>
      <c r="R126" s="864"/>
      <c r="S126" s="864"/>
      <c r="T126" s="864"/>
      <c r="U126" s="864"/>
      <c r="V126" s="864"/>
      <c r="W126" s="864"/>
      <c r="X126" s="864"/>
      <c r="Y126" s="864"/>
      <c r="Z126" s="864"/>
      <c r="AA126" s="864"/>
      <c r="AB126" s="864"/>
      <c r="AC126" s="864"/>
      <c r="AD126" s="864"/>
      <c r="AE126" s="864"/>
      <c r="AF126" s="864"/>
      <c r="AG126" s="864"/>
      <c r="AH126" s="864"/>
      <c r="AI126" s="864"/>
      <c r="AJ126" s="864"/>
      <c r="AK126" s="864"/>
      <c r="AL126" s="864"/>
      <c r="AM126" s="864"/>
      <c r="AN126" s="864"/>
      <c r="AO126" s="864"/>
      <c r="AP126" s="864"/>
      <c r="AQ126" s="864"/>
      <c r="AR126" s="864"/>
      <c r="AS126" s="864"/>
      <c r="AT126" s="864"/>
      <c r="AU126" s="864"/>
      <c r="AV126" s="864"/>
      <c r="AW126" s="864"/>
      <c r="AX126" s="864"/>
      <c r="AY126" s="864"/>
      <c r="AZ126" s="864"/>
      <c r="BA126" s="864"/>
      <c r="BB126" s="864"/>
      <c r="BC126" s="864"/>
      <c r="BD126" s="864"/>
      <c r="BE126" s="864"/>
      <c r="BF126" s="864"/>
      <c r="BG126" s="864"/>
      <c r="BH126" s="864"/>
      <c r="BI126" s="864"/>
      <c r="BJ126" s="864"/>
      <c r="BK126" s="864"/>
      <c r="BL126" s="864"/>
      <c r="BM126" s="864"/>
      <c r="BN126" s="864"/>
      <c r="BO126" s="864"/>
      <c r="BP126" s="864"/>
      <c r="BQ126" s="864"/>
      <c r="BR126" s="864"/>
      <c r="BS126" s="864"/>
      <c r="BT126" s="864"/>
      <c r="BU126" s="864"/>
      <c r="BV126" s="864"/>
      <c r="BW126" s="864"/>
      <c r="BX126" s="864"/>
      <c r="BY126" s="864"/>
      <c r="BZ126" s="864"/>
      <c r="CA126" s="864"/>
      <c r="CB126" s="864"/>
      <c r="CC126" s="864"/>
      <c r="CD126" s="864"/>
      <c r="CE126" s="864"/>
      <c r="CF126" s="864"/>
      <c r="CG126" s="864"/>
      <c r="CH126" s="864"/>
      <c r="CI126" s="864"/>
      <c r="CJ126" s="864"/>
      <c r="CK126" s="864"/>
      <c r="CL126" s="864"/>
      <c r="CM126" s="864"/>
      <c r="CN126" s="864"/>
      <c r="CO126" s="864"/>
      <c r="CP126" s="864"/>
      <c r="CQ126" s="864"/>
      <c r="CR126" s="864"/>
      <c r="CS126" s="864"/>
      <c r="CT126" s="864"/>
      <c r="CU126" s="864"/>
    </row>
    <row r="127" spans="1:99" s="865" customFormat="1">
      <c r="A127" s="1474"/>
      <c r="B127" s="1474"/>
      <c r="C127" s="1497"/>
      <c r="D127" s="1474"/>
      <c r="E127" s="1497"/>
      <c r="F127" s="1497"/>
      <c r="G127" s="1497"/>
      <c r="H127" s="1460"/>
      <c r="I127" s="1460"/>
      <c r="J127" s="1488"/>
      <c r="K127" s="864"/>
      <c r="L127" s="864"/>
      <c r="M127" s="864"/>
      <c r="N127" s="864"/>
      <c r="O127" s="864"/>
      <c r="P127" s="864"/>
      <c r="Q127" s="864"/>
      <c r="R127" s="864"/>
      <c r="S127" s="864"/>
      <c r="T127" s="864"/>
      <c r="U127" s="864"/>
      <c r="V127" s="864"/>
      <c r="W127" s="864"/>
      <c r="X127" s="864"/>
      <c r="Y127" s="864"/>
      <c r="Z127" s="864"/>
      <c r="AA127" s="864"/>
      <c r="AB127" s="864"/>
      <c r="AC127" s="864"/>
      <c r="AD127" s="864"/>
      <c r="AE127" s="864"/>
      <c r="AF127" s="864"/>
      <c r="AG127" s="864"/>
      <c r="AH127" s="864"/>
      <c r="AI127" s="864"/>
      <c r="AJ127" s="864"/>
      <c r="AK127" s="864"/>
      <c r="AL127" s="864"/>
      <c r="AM127" s="864"/>
      <c r="AN127" s="864"/>
      <c r="AO127" s="864"/>
      <c r="AP127" s="864"/>
      <c r="AQ127" s="864"/>
      <c r="AR127" s="864"/>
      <c r="AS127" s="864"/>
      <c r="AT127" s="864"/>
      <c r="AU127" s="864"/>
      <c r="AV127" s="864"/>
      <c r="AW127" s="864"/>
      <c r="AX127" s="864"/>
      <c r="AY127" s="864"/>
      <c r="AZ127" s="864"/>
      <c r="BA127" s="864"/>
      <c r="BB127" s="864"/>
      <c r="BC127" s="864"/>
      <c r="BD127" s="864"/>
      <c r="BE127" s="864"/>
      <c r="BF127" s="864"/>
      <c r="BG127" s="864"/>
      <c r="BH127" s="864"/>
      <c r="BI127" s="864"/>
      <c r="BJ127" s="864"/>
      <c r="BK127" s="864"/>
      <c r="BL127" s="864"/>
      <c r="BM127" s="864"/>
      <c r="BN127" s="864"/>
      <c r="BO127" s="864"/>
      <c r="BP127" s="864"/>
      <c r="BQ127" s="864"/>
      <c r="BR127" s="864"/>
      <c r="BS127" s="864"/>
      <c r="BT127" s="864"/>
      <c r="BU127" s="864"/>
      <c r="BV127" s="864"/>
      <c r="BW127" s="864"/>
      <c r="BX127" s="864"/>
      <c r="BY127" s="864"/>
      <c r="BZ127" s="864"/>
      <c r="CA127" s="864"/>
      <c r="CB127" s="864"/>
      <c r="CC127" s="864"/>
      <c r="CD127" s="864"/>
      <c r="CE127" s="864"/>
      <c r="CF127" s="864"/>
      <c r="CG127" s="864"/>
      <c r="CH127" s="864"/>
      <c r="CI127" s="864"/>
      <c r="CJ127" s="864"/>
      <c r="CK127" s="864"/>
      <c r="CL127" s="864"/>
      <c r="CM127" s="864"/>
      <c r="CN127" s="864"/>
      <c r="CO127" s="864"/>
      <c r="CP127" s="864"/>
      <c r="CQ127" s="864"/>
      <c r="CR127" s="864"/>
      <c r="CS127" s="864"/>
      <c r="CT127" s="864"/>
      <c r="CU127" s="864"/>
    </row>
    <row r="128" spans="1:99" s="865" customFormat="1">
      <c r="A128" s="1474"/>
      <c r="B128" s="1474"/>
      <c r="C128" s="1497"/>
      <c r="D128" s="1474"/>
      <c r="E128" s="1497"/>
      <c r="F128" s="1497"/>
      <c r="G128" s="1497"/>
      <c r="H128" s="1460"/>
      <c r="I128" s="1460"/>
      <c r="J128" s="1488"/>
      <c r="K128" s="864"/>
      <c r="L128" s="864"/>
      <c r="M128" s="864"/>
      <c r="N128" s="864"/>
      <c r="O128" s="864"/>
      <c r="P128" s="864"/>
      <c r="Q128" s="864"/>
      <c r="R128" s="864"/>
      <c r="S128" s="864"/>
      <c r="T128" s="864"/>
      <c r="U128" s="864"/>
      <c r="V128" s="864"/>
      <c r="W128" s="864"/>
      <c r="X128" s="864"/>
      <c r="Y128" s="864"/>
      <c r="Z128" s="864"/>
      <c r="AA128" s="864"/>
      <c r="AB128" s="864"/>
      <c r="AC128" s="864"/>
      <c r="AD128" s="864"/>
      <c r="AE128" s="864"/>
      <c r="AF128" s="864"/>
      <c r="AG128" s="864"/>
      <c r="AH128" s="864"/>
      <c r="AI128" s="864"/>
      <c r="AJ128" s="864"/>
      <c r="AK128" s="864"/>
      <c r="AL128" s="864"/>
      <c r="AM128" s="864"/>
      <c r="AN128" s="864"/>
      <c r="AO128" s="864"/>
      <c r="AP128" s="864"/>
      <c r="AQ128" s="864"/>
      <c r="AR128" s="864"/>
      <c r="AS128" s="864"/>
      <c r="AT128" s="864"/>
      <c r="AU128" s="864"/>
      <c r="AV128" s="864"/>
      <c r="AW128" s="864"/>
      <c r="AX128" s="864"/>
      <c r="AY128" s="864"/>
      <c r="AZ128" s="864"/>
      <c r="BA128" s="864"/>
      <c r="BB128" s="864"/>
      <c r="BC128" s="864"/>
      <c r="BD128" s="864"/>
      <c r="BE128" s="864"/>
      <c r="BF128" s="864"/>
      <c r="BG128" s="864"/>
      <c r="BH128" s="864"/>
      <c r="BI128" s="864"/>
      <c r="BJ128" s="864"/>
      <c r="BK128" s="864"/>
      <c r="BL128" s="864"/>
      <c r="BM128" s="864"/>
      <c r="BN128" s="864"/>
      <c r="BO128" s="864"/>
      <c r="BP128" s="864"/>
      <c r="BQ128" s="864"/>
      <c r="BR128" s="864"/>
      <c r="BS128" s="864"/>
      <c r="BT128" s="864"/>
      <c r="BU128" s="864"/>
      <c r="BV128" s="864"/>
      <c r="BW128" s="864"/>
      <c r="BX128" s="864"/>
      <c r="BY128" s="864"/>
      <c r="BZ128" s="864"/>
      <c r="CA128" s="864"/>
      <c r="CB128" s="864"/>
      <c r="CC128" s="864"/>
      <c r="CD128" s="864"/>
      <c r="CE128" s="864"/>
      <c r="CF128" s="864"/>
      <c r="CG128" s="864"/>
      <c r="CH128" s="864"/>
      <c r="CI128" s="864"/>
      <c r="CJ128" s="864"/>
      <c r="CK128" s="864"/>
      <c r="CL128" s="864"/>
      <c r="CM128" s="864"/>
      <c r="CN128" s="864"/>
      <c r="CO128" s="864"/>
      <c r="CP128" s="864"/>
      <c r="CQ128" s="864"/>
      <c r="CR128" s="864"/>
      <c r="CS128" s="864"/>
      <c r="CT128" s="864"/>
      <c r="CU128" s="864"/>
    </row>
    <row r="129" spans="1:99" s="865" customFormat="1">
      <c r="A129" s="1474"/>
      <c r="B129" s="1474"/>
      <c r="C129" s="1497"/>
      <c r="D129" s="1474"/>
      <c r="E129" s="1497"/>
      <c r="F129" s="1497"/>
      <c r="G129" s="1497"/>
      <c r="H129" s="1460"/>
      <c r="I129" s="1460"/>
      <c r="J129" s="1488"/>
      <c r="K129" s="864"/>
      <c r="L129" s="864"/>
      <c r="M129" s="864"/>
      <c r="N129" s="864"/>
      <c r="O129" s="864"/>
      <c r="P129" s="864"/>
      <c r="Q129" s="864"/>
      <c r="R129" s="864"/>
      <c r="S129" s="864"/>
      <c r="T129" s="864"/>
      <c r="U129" s="864"/>
      <c r="V129" s="864"/>
      <c r="W129" s="864"/>
      <c r="X129" s="864"/>
      <c r="Y129" s="864"/>
      <c r="Z129" s="864"/>
      <c r="AA129" s="864"/>
      <c r="AB129" s="864"/>
      <c r="AC129" s="864"/>
      <c r="AD129" s="864"/>
      <c r="AE129" s="864"/>
      <c r="AF129" s="864"/>
      <c r="AG129" s="864"/>
      <c r="AH129" s="864"/>
      <c r="AI129" s="864"/>
      <c r="AJ129" s="864"/>
      <c r="AK129" s="864"/>
      <c r="AL129" s="864"/>
      <c r="AM129" s="864"/>
      <c r="AN129" s="864"/>
      <c r="AO129" s="864"/>
      <c r="AP129" s="864"/>
      <c r="AQ129" s="864"/>
      <c r="AR129" s="864"/>
      <c r="AS129" s="864"/>
      <c r="AT129" s="864"/>
      <c r="AU129" s="864"/>
      <c r="AV129" s="864"/>
      <c r="AW129" s="864"/>
      <c r="AX129" s="864"/>
      <c r="AY129" s="864"/>
      <c r="AZ129" s="864"/>
      <c r="BA129" s="864"/>
      <c r="BB129" s="864"/>
      <c r="BC129" s="864"/>
      <c r="BD129" s="864"/>
      <c r="BE129" s="864"/>
      <c r="BF129" s="864"/>
      <c r="BG129" s="864"/>
      <c r="BH129" s="864"/>
      <c r="BI129" s="864"/>
      <c r="BJ129" s="864"/>
      <c r="BK129" s="864"/>
      <c r="BL129" s="864"/>
      <c r="BM129" s="864"/>
      <c r="BN129" s="864"/>
      <c r="BO129" s="864"/>
      <c r="BP129" s="864"/>
      <c r="BQ129" s="864"/>
      <c r="BR129" s="864"/>
      <c r="BS129" s="864"/>
      <c r="BT129" s="864"/>
      <c r="BU129" s="864"/>
      <c r="BV129" s="864"/>
      <c r="BW129" s="864"/>
      <c r="BX129" s="864"/>
      <c r="BY129" s="864"/>
      <c r="BZ129" s="864"/>
      <c r="CA129" s="864"/>
      <c r="CB129" s="864"/>
      <c r="CC129" s="864"/>
      <c r="CD129" s="864"/>
      <c r="CE129" s="864"/>
      <c r="CF129" s="864"/>
      <c r="CG129" s="864"/>
      <c r="CH129" s="864"/>
      <c r="CI129" s="864"/>
      <c r="CJ129" s="864"/>
      <c r="CK129" s="864"/>
      <c r="CL129" s="864"/>
      <c r="CM129" s="864"/>
      <c r="CN129" s="864"/>
      <c r="CO129" s="864"/>
      <c r="CP129" s="864"/>
      <c r="CQ129" s="864"/>
      <c r="CR129" s="864"/>
      <c r="CS129" s="864"/>
      <c r="CT129" s="864"/>
      <c r="CU129" s="864"/>
    </row>
    <row r="130" spans="1:99" s="865" customFormat="1">
      <c r="A130" s="1474"/>
      <c r="B130" s="1474"/>
      <c r="C130" s="1497"/>
      <c r="D130" s="1474"/>
      <c r="E130" s="1497"/>
      <c r="F130" s="1497"/>
      <c r="G130" s="1497"/>
      <c r="H130" s="1460"/>
      <c r="I130" s="1460"/>
      <c r="J130" s="1488"/>
      <c r="K130" s="864"/>
      <c r="L130" s="864"/>
      <c r="M130" s="864"/>
      <c r="N130" s="864"/>
      <c r="O130" s="864"/>
      <c r="P130" s="864"/>
      <c r="Q130" s="864"/>
      <c r="R130" s="864"/>
      <c r="S130" s="864"/>
      <c r="T130" s="864"/>
      <c r="U130" s="864"/>
      <c r="V130" s="864"/>
      <c r="W130" s="864"/>
      <c r="X130" s="864"/>
      <c r="Y130" s="864"/>
      <c r="Z130" s="864"/>
      <c r="AA130" s="864"/>
      <c r="AB130" s="864"/>
      <c r="AC130" s="864"/>
      <c r="AD130" s="864"/>
      <c r="AE130" s="864"/>
      <c r="AF130" s="864"/>
      <c r="AG130" s="864"/>
      <c r="AH130" s="864"/>
      <c r="AI130" s="864"/>
      <c r="AJ130" s="864"/>
      <c r="AK130" s="864"/>
      <c r="AL130" s="864"/>
      <c r="AM130" s="864"/>
      <c r="AN130" s="864"/>
      <c r="AO130" s="864"/>
      <c r="AP130" s="864"/>
      <c r="AQ130" s="864"/>
      <c r="AR130" s="864"/>
      <c r="AS130" s="864"/>
      <c r="AT130" s="864"/>
      <c r="AU130" s="864"/>
      <c r="AV130" s="864"/>
      <c r="AW130" s="864"/>
      <c r="AX130" s="864"/>
      <c r="AY130" s="864"/>
      <c r="AZ130" s="864"/>
      <c r="BA130" s="864"/>
      <c r="BB130" s="864"/>
      <c r="BC130" s="864"/>
      <c r="BD130" s="864"/>
      <c r="BE130" s="864"/>
      <c r="BF130" s="864"/>
      <c r="BG130" s="864"/>
      <c r="BH130" s="864"/>
      <c r="BI130" s="864"/>
      <c r="BJ130" s="864"/>
      <c r="BK130" s="864"/>
      <c r="BL130" s="864"/>
      <c r="BM130" s="864"/>
      <c r="BN130" s="864"/>
      <c r="BO130" s="864"/>
      <c r="BP130" s="864"/>
      <c r="BQ130" s="864"/>
      <c r="BR130" s="864"/>
      <c r="BS130" s="864"/>
      <c r="BT130" s="864"/>
      <c r="BU130" s="864"/>
      <c r="BV130" s="864"/>
      <c r="BW130" s="864"/>
      <c r="BX130" s="864"/>
      <c r="BY130" s="864"/>
      <c r="BZ130" s="864"/>
      <c r="CA130" s="864"/>
      <c r="CB130" s="864"/>
      <c r="CC130" s="864"/>
      <c r="CD130" s="864"/>
      <c r="CE130" s="864"/>
      <c r="CF130" s="864"/>
      <c r="CG130" s="864"/>
      <c r="CH130" s="864"/>
      <c r="CI130" s="864"/>
      <c r="CJ130" s="864"/>
      <c r="CK130" s="864"/>
      <c r="CL130" s="864"/>
      <c r="CM130" s="864"/>
      <c r="CN130" s="864"/>
      <c r="CO130" s="864"/>
      <c r="CP130" s="864"/>
      <c r="CQ130" s="864"/>
      <c r="CR130" s="864"/>
      <c r="CS130" s="864"/>
      <c r="CT130" s="864"/>
      <c r="CU130" s="864"/>
    </row>
    <row r="131" spans="1:99" s="865" customFormat="1">
      <c r="A131" s="1474"/>
      <c r="B131" s="1474"/>
      <c r="C131" s="1497"/>
      <c r="D131" s="1474"/>
      <c r="E131" s="1497"/>
      <c r="F131" s="1497"/>
      <c r="G131" s="1497"/>
      <c r="H131" s="1460"/>
      <c r="I131" s="1460"/>
      <c r="J131" s="1488"/>
      <c r="K131" s="864"/>
      <c r="L131" s="864"/>
      <c r="M131" s="864"/>
      <c r="N131" s="864"/>
      <c r="O131" s="864"/>
      <c r="P131" s="864"/>
      <c r="Q131" s="864"/>
      <c r="R131" s="864"/>
      <c r="S131" s="864"/>
      <c r="T131" s="864"/>
      <c r="U131" s="864"/>
      <c r="V131" s="864"/>
      <c r="W131" s="864"/>
      <c r="X131" s="864"/>
      <c r="Y131" s="864"/>
      <c r="Z131" s="864"/>
      <c r="AA131" s="864"/>
      <c r="AB131" s="864"/>
      <c r="AC131" s="864"/>
      <c r="AD131" s="864"/>
      <c r="AE131" s="864"/>
      <c r="AF131" s="864"/>
      <c r="AG131" s="864"/>
      <c r="AH131" s="864"/>
      <c r="AI131" s="864"/>
      <c r="AJ131" s="864"/>
      <c r="AK131" s="864"/>
      <c r="AL131" s="864"/>
      <c r="AM131" s="864"/>
      <c r="AN131" s="864"/>
      <c r="AO131" s="864"/>
      <c r="AP131" s="864"/>
      <c r="AQ131" s="864"/>
      <c r="AR131" s="864"/>
      <c r="AS131" s="864"/>
      <c r="AT131" s="864"/>
      <c r="AU131" s="864"/>
      <c r="AV131" s="864"/>
      <c r="AW131" s="864"/>
      <c r="AX131" s="864"/>
      <c r="AY131" s="864"/>
      <c r="AZ131" s="864"/>
      <c r="BA131" s="864"/>
      <c r="BB131" s="864"/>
      <c r="BC131" s="864"/>
      <c r="BD131" s="864"/>
      <c r="BE131" s="864"/>
      <c r="BF131" s="864"/>
      <c r="BG131" s="864"/>
      <c r="BH131" s="864"/>
      <c r="BI131" s="864"/>
      <c r="BJ131" s="864"/>
      <c r="BK131" s="864"/>
      <c r="BL131" s="864"/>
      <c r="BM131" s="864"/>
      <c r="BN131" s="864"/>
      <c r="BO131" s="864"/>
      <c r="BP131" s="864"/>
      <c r="BQ131" s="864"/>
      <c r="BR131" s="864"/>
      <c r="BS131" s="864"/>
      <c r="BT131" s="864"/>
      <c r="BU131" s="864"/>
      <c r="BV131" s="864"/>
      <c r="BW131" s="864"/>
      <c r="BX131" s="864"/>
      <c r="BY131" s="864"/>
      <c r="BZ131" s="864"/>
      <c r="CA131" s="864"/>
      <c r="CB131" s="864"/>
      <c r="CC131" s="864"/>
      <c r="CD131" s="864"/>
      <c r="CE131" s="864"/>
      <c r="CF131" s="864"/>
      <c r="CG131" s="864"/>
      <c r="CH131" s="864"/>
      <c r="CI131" s="864"/>
      <c r="CJ131" s="864"/>
      <c r="CK131" s="864"/>
      <c r="CL131" s="864"/>
      <c r="CM131" s="864"/>
      <c r="CN131" s="864"/>
      <c r="CO131" s="864"/>
      <c r="CP131" s="864"/>
      <c r="CQ131" s="864"/>
      <c r="CR131" s="864"/>
      <c r="CS131" s="864"/>
      <c r="CT131" s="864"/>
      <c r="CU131" s="864"/>
    </row>
    <row r="132" spans="1:99">
      <c r="A132" s="1453"/>
      <c r="B132" s="1453"/>
      <c r="C132" s="1443"/>
      <c r="D132" s="1498"/>
      <c r="E132" s="1498"/>
      <c r="F132" s="1498"/>
      <c r="G132" s="1498"/>
      <c r="H132" s="1443"/>
      <c r="I132" s="1443"/>
      <c r="J132" s="1480"/>
    </row>
    <row r="133" spans="1:99">
      <c r="A133" s="1453"/>
      <c r="B133" s="1453"/>
      <c r="C133" s="1443"/>
      <c r="D133" s="1498"/>
      <c r="E133" s="1498"/>
      <c r="F133" s="1498"/>
      <c r="G133" s="1498"/>
      <c r="H133" s="1443"/>
      <c r="I133" s="1443"/>
      <c r="J133" s="1480"/>
    </row>
    <row r="134" spans="1:99">
      <c r="A134" s="1453"/>
      <c r="B134" s="1453"/>
      <c r="C134" s="1443"/>
      <c r="D134" s="1498"/>
      <c r="E134" s="1498"/>
      <c r="F134" s="1498"/>
      <c r="G134" s="1498"/>
      <c r="H134" s="1443"/>
      <c r="I134" s="1443"/>
      <c r="J134" s="1480"/>
    </row>
    <row r="135" spans="1:99">
      <c r="A135" s="1453"/>
      <c r="B135" s="1453"/>
      <c r="C135" s="1443"/>
      <c r="D135" s="1498"/>
      <c r="E135" s="1498"/>
      <c r="F135" s="1498"/>
      <c r="G135" s="1498"/>
      <c r="H135" s="1443"/>
      <c r="I135" s="1443"/>
      <c r="J135" s="1480"/>
    </row>
    <row r="136" spans="1:99">
      <c r="D136" s="91"/>
      <c r="E136" s="91"/>
      <c r="F136" s="91"/>
      <c r="G136" s="91"/>
    </row>
    <row r="137" spans="1:99">
      <c r="C137" s="69"/>
      <c r="D137" s="91"/>
      <c r="E137" s="91"/>
      <c r="F137" s="91"/>
      <c r="G137" s="91"/>
    </row>
    <row r="138" spans="1:99">
      <c r="C138" s="69"/>
      <c r="D138" s="91"/>
      <c r="E138" s="91"/>
      <c r="F138" s="91"/>
      <c r="G138" s="91"/>
    </row>
    <row r="139" spans="1:99">
      <c r="C139" s="69"/>
      <c r="D139" s="91"/>
      <c r="E139" s="91"/>
      <c r="F139" s="91"/>
      <c r="G139" s="91"/>
    </row>
    <row r="140" spans="1:99">
      <c r="C140" s="69"/>
      <c r="D140" s="91"/>
      <c r="E140" s="91"/>
      <c r="F140" s="91"/>
      <c r="G140" s="91"/>
    </row>
    <row r="141" spans="1:99">
      <c r="C141" s="69"/>
      <c r="D141" s="91"/>
      <c r="E141" s="91"/>
      <c r="F141" s="91"/>
      <c r="G141" s="91"/>
    </row>
    <row r="142" spans="1:99">
      <c r="C142" s="69"/>
      <c r="D142" s="91"/>
      <c r="E142" s="91"/>
      <c r="F142" s="91"/>
      <c r="G142" s="91"/>
    </row>
    <row r="143" spans="1:99">
      <c r="C143" s="69"/>
      <c r="D143" s="91"/>
      <c r="E143" s="91"/>
      <c r="F143" s="91"/>
      <c r="G143" s="91"/>
    </row>
    <row r="144" spans="1:99">
      <c r="C144" s="69"/>
      <c r="D144" s="91"/>
      <c r="E144" s="91"/>
      <c r="F144" s="91"/>
      <c r="G144" s="91"/>
    </row>
    <row r="145" spans="3:7">
      <c r="C145" s="69"/>
      <c r="D145" s="91"/>
      <c r="E145" s="91"/>
      <c r="F145" s="91"/>
      <c r="G145" s="91"/>
    </row>
    <row r="146" spans="3:7">
      <c r="C146" s="69"/>
      <c r="D146" s="91"/>
      <c r="E146" s="91"/>
      <c r="F146" s="91"/>
      <c r="G146" s="91"/>
    </row>
    <row r="147" spans="3:7">
      <c r="C147" s="69"/>
      <c r="D147" s="91"/>
      <c r="E147" s="91"/>
      <c r="F147" s="91"/>
      <c r="G147" s="91"/>
    </row>
    <row r="148" spans="3:7">
      <c r="C148" s="69"/>
      <c r="D148" s="91"/>
      <c r="E148" s="91"/>
      <c r="F148" s="91"/>
      <c r="G148" s="91"/>
    </row>
    <row r="149" spans="3:7">
      <c r="C149" s="69"/>
      <c r="D149" s="91"/>
      <c r="E149" s="91"/>
      <c r="F149" s="91"/>
      <c r="G149" s="91"/>
    </row>
  </sheetData>
  <sortState xmlns:xlrd2="http://schemas.microsoft.com/office/spreadsheetml/2017/richdata2" ref="O67:P85">
    <sortCondition descending="1" ref="P67:P85"/>
  </sortState>
  <mergeCells count="9">
    <mergeCell ref="B3:B4"/>
    <mergeCell ref="E3:F3"/>
    <mergeCell ref="C3:D3"/>
    <mergeCell ref="F106:G106"/>
    <mergeCell ref="E106:E107"/>
    <mergeCell ref="C66:D66"/>
    <mergeCell ref="E66:F66"/>
    <mergeCell ref="C50:D50"/>
    <mergeCell ref="F50:G50"/>
  </mergeCells>
  <phoneticPr fontId="17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theme="4"/>
    <pageSetUpPr fitToPage="1"/>
  </sheetPr>
  <dimension ref="A1:CW149"/>
  <sheetViews>
    <sheetView showGridLines="0" showZeros="0" zoomScaleNormal="100" zoomScaleSheetLayoutView="100" workbookViewId="0">
      <selection activeCell="H15" sqref="H15"/>
    </sheetView>
  </sheetViews>
  <sheetFormatPr defaultColWidth="8.90625" defaultRowHeight="13"/>
  <cols>
    <col min="1" max="1" width="7.90625" style="69" customWidth="1"/>
    <col min="2" max="2" width="13.26953125" style="69" customWidth="1"/>
    <col min="3" max="6" width="12.08984375" style="68" customWidth="1"/>
    <col min="7" max="8" width="11.36328125" style="68" customWidth="1"/>
    <col min="9" max="9" width="10.26953125" style="68" customWidth="1"/>
    <col min="10" max="11" width="10.6328125" style="68" customWidth="1"/>
    <col min="12" max="12" width="13.90625" style="73" customWidth="1"/>
    <col min="13" max="14" width="10.6328125" style="68" customWidth="1"/>
    <col min="15" max="15" width="11.90625" style="68" customWidth="1"/>
    <col min="16" max="16" width="10.6328125" style="73" customWidth="1"/>
    <col min="17" max="17" width="6" style="68" customWidth="1"/>
    <col min="18" max="18" width="10.6328125" style="68" customWidth="1"/>
    <col min="19" max="19" width="10.6328125" style="73" customWidth="1"/>
    <col min="20" max="99" width="10.6328125" style="68" customWidth="1"/>
    <col min="100" max="122" width="10.6328125" style="69" customWidth="1"/>
    <col min="123" max="16384" width="8.90625" style="69"/>
  </cols>
  <sheetData>
    <row r="1" spans="1:100" s="32" customFormat="1" ht="21">
      <c r="A1" s="28"/>
      <c r="B1" s="1279" t="s">
        <v>982</v>
      </c>
      <c r="C1" s="29"/>
      <c r="D1" s="29"/>
      <c r="E1" s="29"/>
      <c r="F1" s="30"/>
      <c r="G1" s="31"/>
      <c r="H1" s="31"/>
      <c r="I1" s="31"/>
      <c r="J1" s="31"/>
      <c r="K1" s="31"/>
      <c r="L1" s="63"/>
      <c r="M1" s="31"/>
      <c r="N1" s="31"/>
      <c r="O1" s="31"/>
      <c r="P1" s="63"/>
      <c r="Q1" s="31"/>
      <c r="S1" s="63"/>
      <c r="T1" s="31"/>
      <c r="U1" s="31"/>
      <c r="V1" s="31"/>
      <c r="W1" s="31"/>
      <c r="X1" s="31"/>
      <c r="Y1" s="31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4"/>
    </row>
    <row r="2" spans="1:100" s="32" customFormat="1" ht="6" customHeight="1" thickBot="1">
      <c r="A2" s="35"/>
      <c r="B2" s="36"/>
      <c r="C2" s="37"/>
      <c r="D2" s="37"/>
      <c r="E2" s="38"/>
      <c r="F2" s="30"/>
      <c r="G2" s="31"/>
      <c r="H2" s="31"/>
      <c r="I2" s="31"/>
      <c r="J2" s="31"/>
      <c r="K2" s="31"/>
      <c r="L2" s="63"/>
      <c r="M2" s="31"/>
      <c r="N2" s="31"/>
      <c r="O2" s="31"/>
      <c r="P2" s="63"/>
      <c r="Q2" s="31"/>
      <c r="R2" s="31"/>
      <c r="S2" s="63"/>
      <c r="T2" s="31"/>
      <c r="U2" s="31"/>
      <c r="V2" s="31"/>
      <c r="W2" s="31"/>
      <c r="X2" s="31"/>
      <c r="Y2" s="31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</row>
    <row r="3" spans="1:100" s="32" customFormat="1" ht="15.75" customHeight="1">
      <c r="A3" s="35"/>
      <c r="B3" s="1307" t="s">
        <v>224</v>
      </c>
      <c r="C3" s="1311" t="s">
        <v>966</v>
      </c>
      <c r="D3" s="1309"/>
      <c r="E3" s="1309" t="s">
        <v>972</v>
      </c>
      <c r="F3" s="1310"/>
      <c r="G3" s="31"/>
      <c r="H3" s="31"/>
      <c r="I3" s="31"/>
      <c r="J3" s="31"/>
      <c r="K3" s="31"/>
      <c r="L3" s="63"/>
      <c r="M3" s="31"/>
      <c r="N3" s="31"/>
      <c r="O3" s="31"/>
      <c r="P3" s="63"/>
      <c r="Q3" s="31"/>
      <c r="R3" s="31"/>
      <c r="S3" s="63"/>
      <c r="T3" s="31"/>
      <c r="U3" s="31"/>
      <c r="V3" s="31"/>
      <c r="W3" s="31"/>
      <c r="X3" s="31"/>
      <c r="Y3" s="31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</row>
    <row r="4" spans="1:100" s="42" customFormat="1" ht="15.75" customHeight="1" thickBot="1">
      <c r="A4" s="39"/>
      <c r="B4" s="1308"/>
      <c r="C4" s="76" t="s">
        <v>121</v>
      </c>
      <c r="D4" s="77" t="s">
        <v>122</v>
      </c>
      <c r="E4" s="77" t="s">
        <v>121</v>
      </c>
      <c r="F4" s="78" t="s">
        <v>122</v>
      </c>
      <c r="G4" s="1433"/>
      <c r="H4" s="1433"/>
      <c r="I4" s="1433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1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S4" s="40"/>
      <c r="CT4" s="40"/>
    </row>
    <row r="5" spans="1:100" s="47" customFormat="1" ht="15.75" customHeight="1">
      <c r="A5" s="43"/>
      <c r="B5" s="1026" t="s">
        <v>225</v>
      </c>
      <c r="C5" s="1027">
        <f>E20</f>
        <v>0</v>
      </c>
      <c r="D5" s="1028" t="e">
        <f t="shared" ref="D5:D12" si="0">C5/C$13*100</f>
        <v>#DIV/0!</v>
      </c>
      <c r="E5" s="1029">
        <v>35271.636639891389</v>
      </c>
      <c r="F5" s="1030">
        <v>9.3828314223033704</v>
      </c>
      <c r="G5" s="1499"/>
      <c r="H5" s="1500"/>
      <c r="I5" s="1500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</row>
    <row r="6" spans="1:100" s="57" customFormat="1" ht="15.75" customHeight="1">
      <c r="A6" s="53"/>
      <c r="B6" s="88" t="s">
        <v>226</v>
      </c>
      <c r="C6" s="762">
        <f>SUM(E21:E26)</f>
        <v>0</v>
      </c>
      <c r="D6" s="80" t="e">
        <f t="shared" si="0"/>
        <v>#DIV/0!</v>
      </c>
      <c r="E6" s="81">
        <v>36909.344324431884</v>
      </c>
      <c r="F6" s="82">
        <v>9.8184884143487938</v>
      </c>
      <c r="G6" s="1499"/>
      <c r="H6" s="1500"/>
      <c r="I6" s="1500"/>
      <c r="J6" s="52"/>
      <c r="K6" s="52"/>
      <c r="L6" s="89"/>
      <c r="M6" s="52"/>
      <c r="N6" s="52"/>
      <c r="O6" s="52"/>
      <c r="P6" s="89"/>
      <c r="Q6" s="52"/>
      <c r="R6" s="52"/>
      <c r="S6" s="89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</row>
    <row r="7" spans="1:100" s="58" customFormat="1" ht="15.75" customHeight="1">
      <c r="A7" s="53"/>
      <c r="B7" s="88" t="s">
        <v>227</v>
      </c>
      <c r="C7" s="762">
        <f>SUM(E27:E33)</f>
        <v>0</v>
      </c>
      <c r="D7" s="80" t="e">
        <f t="shared" si="0"/>
        <v>#DIV/0!</v>
      </c>
      <c r="E7" s="81">
        <v>98670.632675526751</v>
      </c>
      <c r="F7" s="82">
        <v>26.247999835636115</v>
      </c>
      <c r="G7" s="1499"/>
      <c r="H7" s="1500"/>
      <c r="I7" s="1500"/>
      <c r="J7" s="52"/>
      <c r="K7" s="52"/>
      <c r="L7" s="89"/>
      <c r="M7" s="52"/>
      <c r="N7" s="52"/>
      <c r="O7" s="52"/>
      <c r="P7" s="89"/>
      <c r="Q7" s="52"/>
      <c r="R7" s="52"/>
      <c r="S7" s="89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</row>
    <row r="8" spans="1:100" s="58" customFormat="1" ht="15.75" customHeight="1">
      <c r="A8" s="53"/>
      <c r="B8" s="88" t="s">
        <v>228</v>
      </c>
      <c r="C8" s="762">
        <f>SUM(E34:E42)</f>
        <v>0</v>
      </c>
      <c r="D8" s="80" t="e">
        <f t="shared" si="0"/>
        <v>#DIV/0!</v>
      </c>
      <c r="E8" s="81">
        <v>62427.966816448294</v>
      </c>
      <c r="F8" s="82">
        <v>16.606858781636813</v>
      </c>
      <c r="G8" s="1499"/>
      <c r="H8" s="1500"/>
      <c r="I8" s="1500"/>
      <c r="J8" s="52"/>
      <c r="K8" s="52"/>
      <c r="L8" s="89"/>
      <c r="M8" s="52"/>
      <c r="N8" s="52"/>
      <c r="O8" s="52"/>
      <c r="P8" s="89"/>
      <c r="Q8" s="52"/>
      <c r="R8" s="52"/>
      <c r="S8" s="89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</row>
    <row r="9" spans="1:100" s="58" customFormat="1" ht="15.75" customHeight="1">
      <c r="A9" s="53"/>
      <c r="B9" s="88" t="s">
        <v>229</v>
      </c>
      <c r="C9" s="762">
        <f>SUM(E43:E49)</f>
        <v>0</v>
      </c>
      <c r="D9" s="80" t="e">
        <f t="shared" si="0"/>
        <v>#DIV/0!</v>
      </c>
      <c r="E9" s="81">
        <v>50372.279202375052</v>
      </c>
      <c r="F9" s="82">
        <v>13.399848976062101</v>
      </c>
      <c r="G9" s="1499"/>
      <c r="H9" s="1500"/>
      <c r="I9" s="1500"/>
      <c r="J9" s="52"/>
      <c r="K9" s="52"/>
      <c r="L9" s="89"/>
      <c r="M9" s="52"/>
      <c r="N9" s="52"/>
      <c r="O9" s="52"/>
      <c r="P9" s="89"/>
      <c r="Q9" s="52"/>
      <c r="R9" s="52"/>
      <c r="S9" s="89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</row>
    <row r="10" spans="1:100" s="58" customFormat="1" ht="15.75" customHeight="1">
      <c r="A10" s="83"/>
      <c r="B10" s="88" t="s">
        <v>230</v>
      </c>
      <c r="C10" s="762">
        <f>SUM(E50:E54)</f>
        <v>0</v>
      </c>
      <c r="D10" s="80" t="e">
        <f t="shared" si="0"/>
        <v>#DIV/0!</v>
      </c>
      <c r="E10" s="81">
        <v>25392.730551378034</v>
      </c>
      <c r="F10" s="82">
        <v>6.7548810549406424</v>
      </c>
      <c r="G10" s="1499"/>
      <c r="H10" s="1500"/>
      <c r="I10" s="1500"/>
      <c r="J10" s="52"/>
      <c r="K10" s="52"/>
      <c r="L10" s="89"/>
      <c r="M10" s="52"/>
      <c r="N10" s="52"/>
      <c r="O10" s="52"/>
      <c r="P10" s="89"/>
      <c r="Q10" s="52"/>
      <c r="R10" s="52"/>
      <c r="S10" s="89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</row>
    <row r="11" spans="1:100" s="61" customFormat="1" ht="15.75" customHeight="1">
      <c r="A11" s="64"/>
      <c r="B11" s="88" t="s">
        <v>231</v>
      </c>
      <c r="C11" s="762">
        <f>SUM(E55:E58)</f>
        <v>0</v>
      </c>
      <c r="D11" s="80" t="e">
        <f t="shared" si="0"/>
        <v>#DIV/0!</v>
      </c>
      <c r="E11" s="81">
        <v>14121.166367738371</v>
      </c>
      <c r="F11" s="82">
        <v>3.7564608886035833</v>
      </c>
      <c r="G11" s="1499"/>
      <c r="H11" s="1500"/>
      <c r="I11" s="1500"/>
      <c r="J11" s="52"/>
      <c r="K11" s="52"/>
      <c r="L11" s="89"/>
      <c r="M11" s="52"/>
      <c r="N11" s="52"/>
      <c r="O11" s="52"/>
      <c r="P11" s="89"/>
      <c r="Q11" s="52"/>
      <c r="R11" s="52"/>
      <c r="S11" s="89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</row>
    <row r="12" spans="1:100" s="32" customFormat="1" ht="15.75" customHeight="1" thickBot="1">
      <c r="A12" s="65"/>
      <c r="B12" s="1018" t="s">
        <v>232</v>
      </c>
      <c r="C12" s="1019">
        <f>SUM(E59:E66)</f>
        <v>0</v>
      </c>
      <c r="D12" s="1020" t="e">
        <f t="shared" si="0"/>
        <v>#DIV/0!</v>
      </c>
      <c r="E12" s="1021">
        <v>52751.011531773314</v>
      </c>
      <c r="F12" s="1022">
        <v>14.032630626468547</v>
      </c>
      <c r="G12" s="1499"/>
      <c r="H12" s="1500"/>
      <c r="I12" s="1500"/>
      <c r="J12" s="33"/>
      <c r="K12" s="33"/>
      <c r="L12" s="89"/>
      <c r="M12" s="33"/>
      <c r="N12" s="33"/>
      <c r="O12" s="33"/>
      <c r="P12" s="89"/>
      <c r="Q12" s="33"/>
      <c r="R12" s="33"/>
      <c r="S12" s="89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</row>
    <row r="13" spans="1:100" ht="15.75" customHeight="1" thickTop="1" thickBot="1">
      <c r="B13" s="1023" t="s">
        <v>221</v>
      </c>
      <c r="C13" s="1024">
        <f>E67</f>
        <v>0</v>
      </c>
      <c r="D13" s="274">
        <v>100</v>
      </c>
      <c r="E13" s="1025">
        <v>375916.76810956321</v>
      </c>
      <c r="F13" s="983">
        <v>100</v>
      </c>
      <c r="G13" s="1499"/>
      <c r="H13" s="1500"/>
      <c r="I13" s="1500"/>
    </row>
    <row r="14" spans="1:100" s="42" customFormat="1" ht="10.5" customHeight="1">
      <c r="A14" s="39"/>
      <c r="B14" s="1078" t="s">
        <v>940</v>
      </c>
      <c r="C14" s="68"/>
      <c r="D14" s="68"/>
      <c r="E14" s="68"/>
      <c r="F14" s="68"/>
      <c r="G14" s="1433"/>
      <c r="H14" s="1433"/>
      <c r="I14" s="1433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1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S14" s="40"/>
      <c r="CT14" s="40"/>
    </row>
    <row r="15" spans="1:100" s="47" customFormat="1" ht="12.75" customHeight="1">
      <c r="A15" s="43"/>
      <c r="B15" s="947"/>
      <c r="C15" s="68"/>
      <c r="D15" s="68"/>
      <c r="E15" s="74"/>
      <c r="F15" s="68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</row>
    <row r="17" spans="1:21">
      <c r="A17" s="1453"/>
      <c r="B17" s="1453"/>
      <c r="C17" s="1443"/>
      <c r="D17" s="1443"/>
      <c r="E17" s="1443"/>
      <c r="F17" s="1443"/>
      <c r="G17" s="1443"/>
      <c r="H17" s="1443"/>
    </row>
    <row r="18" spans="1:21">
      <c r="A18" s="1453"/>
      <c r="B18" s="1481"/>
      <c r="C18" s="1501"/>
      <c r="D18" s="1501"/>
      <c r="E18" s="1501"/>
      <c r="F18" s="1501"/>
      <c r="G18" s="1443"/>
      <c r="H18" s="1443"/>
      <c r="L18" s="68"/>
      <c r="N18" s="73"/>
      <c r="P18" s="68"/>
      <c r="R18" s="73"/>
      <c r="S18" s="68"/>
      <c r="U18" s="73"/>
    </row>
    <row r="19" spans="1:21">
      <c r="A19" s="1453"/>
      <c r="B19" s="1481"/>
      <c r="C19" s="1483"/>
      <c r="D19" s="1483"/>
      <c r="E19" s="1483"/>
      <c r="F19" s="1483"/>
      <c r="G19" s="1443"/>
      <c r="H19" s="1443"/>
      <c r="L19" s="68"/>
      <c r="N19" s="73"/>
      <c r="P19" s="68"/>
      <c r="R19" s="73"/>
      <c r="S19" s="68"/>
      <c r="U19" s="73"/>
    </row>
    <row r="20" spans="1:21">
      <c r="A20" s="1502"/>
      <c r="B20" s="1484"/>
      <c r="C20" s="1503"/>
      <c r="D20" s="1504"/>
      <c r="E20" s="1503"/>
      <c r="F20" s="1504"/>
      <c r="G20" s="1505"/>
      <c r="H20" s="1505"/>
      <c r="I20" s="73"/>
      <c r="J20" s="73"/>
      <c r="L20" s="90"/>
      <c r="N20" s="73"/>
      <c r="O20" s="90"/>
      <c r="P20" s="68"/>
      <c r="Q20" s="73"/>
      <c r="R20" s="73"/>
      <c r="S20" s="90"/>
      <c r="U20" s="73"/>
    </row>
    <row r="21" spans="1:21">
      <c r="A21" s="1502"/>
      <c r="B21" s="1484"/>
      <c r="C21" s="1503"/>
      <c r="D21" s="1504"/>
      <c r="E21" s="1503"/>
      <c r="F21" s="1504"/>
      <c r="G21" s="1505"/>
      <c r="H21" s="1505"/>
      <c r="I21" s="73"/>
      <c r="J21" s="73"/>
      <c r="L21" s="90"/>
      <c r="N21" s="73"/>
      <c r="O21" s="90"/>
      <c r="P21" s="68"/>
      <c r="Q21" s="73"/>
      <c r="R21" s="73"/>
      <c r="S21" s="90"/>
      <c r="U21" s="73"/>
    </row>
    <row r="22" spans="1:21">
      <c r="A22" s="1502"/>
      <c r="B22" s="1484"/>
      <c r="C22" s="1503"/>
      <c r="D22" s="1504"/>
      <c r="E22" s="1503"/>
      <c r="F22" s="1504"/>
      <c r="G22" s="1505"/>
      <c r="H22" s="1505"/>
      <c r="I22" s="73"/>
      <c r="J22" s="73"/>
      <c r="L22" s="90"/>
      <c r="N22" s="73"/>
      <c r="O22" s="90"/>
      <c r="P22" s="68"/>
      <c r="Q22" s="73"/>
      <c r="R22" s="73"/>
      <c r="S22" s="90"/>
      <c r="U22" s="73"/>
    </row>
    <row r="23" spans="1:21">
      <c r="A23" s="1502"/>
      <c r="B23" s="1484"/>
      <c r="C23" s="1503"/>
      <c r="D23" s="1504"/>
      <c r="E23" s="1503"/>
      <c r="F23" s="1504"/>
      <c r="G23" s="1505"/>
      <c r="H23" s="1505"/>
      <c r="I23" s="73"/>
      <c r="J23" s="73"/>
      <c r="L23" s="90"/>
      <c r="N23" s="73"/>
      <c r="O23" s="90"/>
      <c r="P23" s="68"/>
      <c r="Q23" s="73"/>
      <c r="R23" s="73"/>
      <c r="S23" s="90"/>
      <c r="U23" s="73"/>
    </row>
    <row r="24" spans="1:21">
      <c r="A24" s="1502"/>
      <c r="B24" s="1484"/>
      <c r="C24" s="1503"/>
      <c r="D24" s="1504"/>
      <c r="E24" s="1503"/>
      <c r="F24" s="1504"/>
      <c r="G24" s="1505"/>
      <c r="H24" s="1505"/>
      <c r="I24" s="73"/>
      <c r="J24" s="73"/>
      <c r="L24" s="90"/>
      <c r="N24" s="73"/>
      <c r="O24" s="90"/>
      <c r="P24" s="68"/>
      <c r="Q24" s="73"/>
      <c r="R24" s="73"/>
      <c r="S24" s="90"/>
      <c r="U24" s="73"/>
    </row>
    <row r="25" spans="1:21">
      <c r="A25" s="1502"/>
      <c r="B25" s="1484"/>
      <c r="C25" s="1503"/>
      <c r="D25" s="1504"/>
      <c r="E25" s="1503"/>
      <c r="F25" s="1504"/>
      <c r="G25" s="1505"/>
      <c r="H25" s="1505"/>
      <c r="I25" s="73"/>
      <c r="J25" s="73"/>
      <c r="L25" s="90"/>
      <c r="N25" s="73"/>
      <c r="O25" s="90"/>
      <c r="P25" s="68"/>
      <c r="Q25" s="73"/>
      <c r="R25" s="73"/>
      <c r="S25" s="90"/>
      <c r="U25" s="73"/>
    </row>
    <row r="26" spans="1:21">
      <c r="A26" s="1502"/>
      <c r="B26" s="1484"/>
      <c r="C26" s="1503"/>
      <c r="D26" s="1504"/>
      <c r="E26" s="1503"/>
      <c r="F26" s="1504"/>
      <c r="G26" s="1505"/>
      <c r="H26" s="1505"/>
      <c r="I26" s="73"/>
      <c r="J26" s="73"/>
      <c r="L26" s="90"/>
      <c r="N26" s="73"/>
      <c r="O26" s="90"/>
      <c r="P26" s="68"/>
      <c r="Q26" s="73"/>
      <c r="R26" s="73"/>
      <c r="S26" s="90"/>
      <c r="U26" s="73"/>
    </row>
    <row r="27" spans="1:21">
      <c r="A27" s="1502"/>
      <c r="B27" s="1484"/>
      <c r="C27" s="1503"/>
      <c r="D27" s="1504"/>
      <c r="E27" s="1503"/>
      <c r="F27" s="1504"/>
      <c r="G27" s="1505"/>
      <c r="H27" s="1505"/>
      <c r="I27" s="73"/>
      <c r="J27" s="73"/>
      <c r="L27" s="90"/>
      <c r="N27" s="73"/>
      <c r="O27" s="90"/>
      <c r="P27" s="68"/>
      <c r="Q27" s="73"/>
      <c r="R27" s="73"/>
      <c r="S27" s="90"/>
      <c r="U27" s="73"/>
    </row>
    <row r="28" spans="1:21">
      <c r="A28" s="1502"/>
      <c r="B28" s="1484"/>
      <c r="C28" s="1503"/>
      <c r="D28" s="1504"/>
      <c r="E28" s="1503"/>
      <c r="F28" s="1504"/>
      <c r="G28" s="1505"/>
      <c r="H28" s="1505"/>
      <c r="I28" s="73"/>
      <c r="J28" s="73"/>
      <c r="L28" s="90"/>
      <c r="N28" s="73"/>
      <c r="O28" s="90"/>
      <c r="P28" s="68"/>
      <c r="Q28" s="73"/>
      <c r="R28" s="73"/>
      <c r="S28" s="90"/>
      <c r="U28" s="73"/>
    </row>
    <row r="29" spans="1:21">
      <c r="A29" s="1502"/>
      <c r="B29" s="1484"/>
      <c r="C29" s="1503"/>
      <c r="D29" s="1504"/>
      <c r="E29" s="1503"/>
      <c r="F29" s="1504"/>
      <c r="G29" s="1505"/>
      <c r="H29" s="1505"/>
      <c r="I29" s="73"/>
      <c r="J29" s="73"/>
      <c r="L29" s="90"/>
      <c r="N29" s="73"/>
      <c r="O29" s="90"/>
      <c r="P29" s="68"/>
      <c r="Q29" s="73"/>
      <c r="R29" s="73"/>
      <c r="S29" s="90"/>
      <c r="U29" s="73"/>
    </row>
    <row r="30" spans="1:21">
      <c r="A30" s="1502"/>
      <c r="B30" s="1484"/>
      <c r="C30" s="1503"/>
      <c r="D30" s="1504"/>
      <c r="E30" s="1503"/>
      <c r="F30" s="1504"/>
      <c r="G30" s="1505"/>
      <c r="H30" s="1505"/>
      <c r="I30" s="73"/>
      <c r="J30" s="73"/>
      <c r="L30" s="90"/>
      <c r="N30" s="73"/>
      <c r="O30" s="90"/>
      <c r="P30" s="68"/>
      <c r="Q30" s="73"/>
      <c r="R30" s="73"/>
      <c r="S30" s="90"/>
      <c r="U30" s="73"/>
    </row>
    <row r="31" spans="1:21">
      <c r="A31" s="1502"/>
      <c r="B31" s="1484"/>
      <c r="C31" s="1503"/>
      <c r="D31" s="1504"/>
      <c r="E31" s="1503"/>
      <c r="F31" s="1504"/>
      <c r="G31" s="1505"/>
      <c r="H31" s="1505"/>
      <c r="I31" s="73"/>
      <c r="J31" s="73"/>
      <c r="L31" s="90"/>
      <c r="N31" s="73"/>
      <c r="O31" s="90"/>
      <c r="P31" s="68"/>
      <c r="Q31" s="73"/>
      <c r="R31" s="73"/>
      <c r="S31" s="90"/>
      <c r="U31" s="73"/>
    </row>
    <row r="32" spans="1:21">
      <c r="A32" s="1502"/>
      <c r="B32" s="1484"/>
      <c r="C32" s="1503"/>
      <c r="D32" s="1504"/>
      <c r="E32" s="1503"/>
      <c r="F32" s="1504"/>
      <c r="G32" s="1505"/>
      <c r="H32" s="1505"/>
      <c r="I32" s="73"/>
      <c r="J32" s="73"/>
      <c r="L32" s="90"/>
      <c r="N32" s="73"/>
      <c r="O32" s="90"/>
      <c r="P32" s="68"/>
      <c r="Q32" s="73"/>
      <c r="R32" s="73"/>
      <c r="S32" s="90"/>
      <c r="U32" s="73"/>
    </row>
    <row r="33" spans="1:21">
      <c r="A33" s="1502"/>
      <c r="B33" s="1484"/>
      <c r="C33" s="1503"/>
      <c r="D33" s="1504"/>
      <c r="E33" s="1503"/>
      <c r="F33" s="1504"/>
      <c r="G33" s="1505"/>
      <c r="H33" s="1505"/>
      <c r="I33" s="73"/>
      <c r="J33" s="73"/>
      <c r="L33" s="90"/>
      <c r="N33" s="73"/>
      <c r="O33" s="90"/>
      <c r="P33" s="68"/>
      <c r="Q33" s="73"/>
      <c r="R33" s="73"/>
      <c r="S33" s="90"/>
      <c r="U33" s="73"/>
    </row>
    <row r="34" spans="1:21">
      <c r="A34" s="1502"/>
      <c r="B34" s="1484"/>
      <c r="C34" s="1503"/>
      <c r="D34" s="1504"/>
      <c r="E34" s="1503"/>
      <c r="F34" s="1504"/>
      <c r="G34" s="1505"/>
      <c r="H34" s="1505"/>
      <c r="I34" s="73"/>
      <c r="J34" s="73"/>
      <c r="L34" s="90"/>
      <c r="N34" s="73"/>
      <c r="O34" s="90"/>
      <c r="P34" s="68"/>
      <c r="Q34" s="73"/>
      <c r="R34" s="73"/>
      <c r="S34" s="90"/>
      <c r="U34" s="73"/>
    </row>
    <row r="35" spans="1:21">
      <c r="A35" s="1502"/>
      <c r="B35" s="1484"/>
      <c r="C35" s="1503"/>
      <c r="D35" s="1504"/>
      <c r="E35" s="1503"/>
      <c r="F35" s="1504"/>
      <c r="G35" s="1505"/>
      <c r="H35" s="1505"/>
      <c r="I35" s="73"/>
      <c r="J35" s="73"/>
      <c r="L35" s="90"/>
      <c r="N35" s="73"/>
      <c r="O35" s="90"/>
      <c r="P35" s="68"/>
      <c r="Q35" s="73"/>
      <c r="R35" s="73"/>
      <c r="S35" s="90"/>
      <c r="U35" s="73"/>
    </row>
    <row r="36" spans="1:21">
      <c r="A36" s="1502"/>
      <c r="B36" s="1484"/>
      <c r="C36" s="1503"/>
      <c r="D36" s="1504"/>
      <c r="E36" s="1503"/>
      <c r="F36" s="1504"/>
      <c r="G36" s="1505"/>
      <c r="H36" s="1505"/>
      <c r="I36" s="73"/>
      <c r="J36" s="73"/>
      <c r="L36" s="90"/>
      <c r="N36" s="73"/>
      <c r="O36" s="90"/>
      <c r="P36" s="68"/>
      <c r="Q36" s="73"/>
      <c r="R36" s="73"/>
      <c r="S36" s="90"/>
      <c r="U36" s="73"/>
    </row>
    <row r="37" spans="1:21">
      <c r="A37" s="1502"/>
      <c r="B37" s="1484"/>
      <c r="C37" s="1503"/>
      <c r="D37" s="1504"/>
      <c r="E37" s="1503"/>
      <c r="F37" s="1504"/>
      <c r="G37" s="1505"/>
      <c r="H37" s="1505"/>
      <c r="I37" s="73"/>
      <c r="J37" s="73"/>
      <c r="L37" s="90"/>
      <c r="N37" s="73"/>
      <c r="O37" s="90"/>
      <c r="P37" s="68"/>
      <c r="Q37" s="73"/>
      <c r="R37" s="73"/>
      <c r="S37" s="90"/>
      <c r="U37" s="73"/>
    </row>
    <row r="38" spans="1:21">
      <c r="A38" s="1502"/>
      <c r="B38" s="1484"/>
      <c r="C38" s="1503"/>
      <c r="D38" s="1504"/>
      <c r="E38" s="1503"/>
      <c r="F38" s="1504"/>
      <c r="G38" s="1505"/>
      <c r="H38" s="1505"/>
      <c r="I38" s="73"/>
      <c r="J38" s="73"/>
      <c r="L38" s="90"/>
      <c r="N38" s="73"/>
      <c r="O38" s="90"/>
      <c r="P38" s="68"/>
      <c r="Q38" s="73"/>
      <c r="R38" s="73"/>
      <c r="S38" s="90"/>
      <c r="U38" s="73"/>
    </row>
    <row r="39" spans="1:21">
      <c r="A39" s="1502"/>
      <c r="B39" s="1484"/>
      <c r="C39" s="1503"/>
      <c r="D39" s="1504"/>
      <c r="E39" s="1503"/>
      <c r="F39" s="1504"/>
      <c r="G39" s="1505"/>
      <c r="H39" s="1505"/>
      <c r="I39" s="73"/>
      <c r="J39" s="73"/>
      <c r="L39" s="90"/>
      <c r="N39" s="73"/>
      <c r="O39" s="90"/>
      <c r="P39" s="68"/>
      <c r="Q39" s="73"/>
      <c r="R39" s="73"/>
      <c r="S39" s="90"/>
      <c r="U39" s="73"/>
    </row>
    <row r="40" spans="1:21">
      <c r="A40" s="1502"/>
      <c r="B40" s="1484"/>
      <c r="C40" s="1503"/>
      <c r="D40" s="1504"/>
      <c r="E40" s="1503"/>
      <c r="F40" s="1504"/>
      <c r="G40" s="1505"/>
      <c r="H40" s="1505"/>
      <c r="I40" s="73"/>
      <c r="J40" s="73"/>
      <c r="L40" s="90"/>
      <c r="N40" s="73"/>
      <c r="O40" s="90"/>
      <c r="P40" s="68"/>
      <c r="Q40" s="73"/>
      <c r="R40" s="73"/>
      <c r="S40" s="90"/>
      <c r="U40" s="73"/>
    </row>
    <row r="41" spans="1:21">
      <c r="A41" s="1502"/>
      <c r="B41" s="1484"/>
      <c r="C41" s="1503"/>
      <c r="D41" s="1504"/>
      <c r="E41" s="1503"/>
      <c r="F41" s="1504"/>
      <c r="G41" s="1505"/>
      <c r="H41" s="1505"/>
      <c r="I41" s="73"/>
      <c r="J41" s="73"/>
      <c r="L41" s="90"/>
      <c r="N41" s="73"/>
      <c r="O41" s="90"/>
      <c r="P41" s="68"/>
      <c r="Q41" s="73"/>
      <c r="R41" s="73"/>
      <c r="S41" s="90"/>
      <c r="U41" s="73"/>
    </row>
    <row r="42" spans="1:21">
      <c r="A42" s="1502"/>
      <c r="B42" s="1484"/>
      <c r="C42" s="1503"/>
      <c r="D42" s="1504"/>
      <c r="E42" s="1503"/>
      <c r="F42" s="1504"/>
      <c r="G42" s="1505"/>
      <c r="H42" s="1505"/>
      <c r="I42" s="73"/>
      <c r="J42" s="73"/>
      <c r="L42" s="90"/>
      <c r="N42" s="73"/>
      <c r="O42" s="90"/>
      <c r="P42" s="68"/>
      <c r="Q42" s="73"/>
      <c r="R42" s="73"/>
      <c r="S42" s="90"/>
      <c r="U42" s="73"/>
    </row>
    <row r="43" spans="1:21">
      <c r="A43" s="1502"/>
      <c r="B43" s="1484"/>
      <c r="C43" s="1503"/>
      <c r="D43" s="1504"/>
      <c r="E43" s="1503"/>
      <c r="F43" s="1504"/>
      <c r="G43" s="1505"/>
      <c r="H43" s="1505"/>
      <c r="I43" s="73"/>
      <c r="J43" s="73"/>
      <c r="L43" s="90"/>
      <c r="N43" s="73"/>
      <c r="O43" s="90"/>
      <c r="P43" s="68"/>
      <c r="Q43" s="73"/>
      <c r="R43" s="73"/>
      <c r="S43" s="90"/>
      <c r="U43" s="73"/>
    </row>
    <row r="44" spans="1:21">
      <c r="A44" s="1502"/>
      <c r="B44" s="1484"/>
      <c r="C44" s="1503"/>
      <c r="D44" s="1504"/>
      <c r="E44" s="1503"/>
      <c r="F44" s="1504"/>
      <c r="G44" s="1505"/>
      <c r="H44" s="1505"/>
      <c r="I44" s="73"/>
      <c r="J44" s="73"/>
      <c r="L44" s="90"/>
      <c r="N44" s="73"/>
      <c r="O44" s="90"/>
      <c r="P44" s="68"/>
      <c r="Q44" s="73"/>
      <c r="R44" s="73"/>
      <c r="S44" s="90"/>
      <c r="U44" s="73"/>
    </row>
    <row r="45" spans="1:21">
      <c r="A45" s="1502"/>
      <c r="B45" s="1484"/>
      <c r="C45" s="1503"/>
      <c r="D45" s="1504"/>
      <c r="E45" s="1503"/>
      <c r="F45" s="1504"/>
      <c r="G45" s="1505"/>
      <c r="H45" s="1505"/>
      <c r="I45" s="73"/>
      <c r="J45" s="73"/>
      <c r="L45" s="90"/>
      <c r="N45" s="73"/>
      <c r="O45" s="90"/>
      <c r="P45" s="68"/>
      <c r="Q45" s="73"/>
      <c r="R45" s="73"/>
      <c r="S45" s="90"/>
      <c r="U45" s="73"/>
    </row>
    <row r="46" spans="1:21">
      <c r="A46" s="1502"/>
      <c r="B46" s="1484"/>
      <c r="C46" s="1503"/>
      <c r="D46" s="1504"/>
      <c r="E46" s="1503"/>
      <c r="F46" s="1504"/>
      <c r="G46" s="1505"/>
      <c r="H46" s="1505"/>
      <c r="I46" s="73"/>
      <c r="J46" s="73"/>
      <c r="L46" s="90"/>
      <c r="N46" s="73"/>
      <c r="O46" s="90"/>
      <c r="P46" s="68"/>
      <c r="Q46" s="73"/>
      <c r="R46" s="73"/>
      <c r="S46" s="90"/>
      <c r="U46" s="73"/>
    </row>
    <row r="47" spans="1:21">
      <c r="A47" s="1502"/>
      <c r="B47" s="1484"/>
      <c r="C47" s="1503"/>
      <c r="D47" s="1504"/>
      <c r="E47" s="1503"/>
      <c r="F47" s="1504"/>
      <c r="G47" s="1505"/>
      <c r="H47" s="1505"/>
      <c r="I47" s="73"/>
      <c r="J47" s="73"/>
      <c r="L47" s="90"/>
      <c r="N47" s="73"/>
      <c r="O47" s="90"/>
      <c r="P47" s="68"/>
      <c r="Q47" s="73"/>
      <c r="R47" s="73"/>
      <c r="S47" s="90"/>
      <c r="U47" s="73"/>
    </row>
    <row r="48" spans="1:21">
      <c r="A48" s="1502"/>
      <c r="B48" s="1484"/>
      <c r="C48" s="1503"/>
      <c r="D48" s="1504"/>
      <c r="E48" s="1503"/>
      <c r="F48" s="1504"/>
      <c r="G48" s="1505"/>
      <c r="H48" s="1505"/>
      <c r="I48" s="73"/>
      <c r="J48" s="73"/>
      <c r="L48" s="90"/>
      <c r="N48" s="73"/>
      <c r="O48" s="90"/>
      <c r="P48" s="68"/>
      <c r="Q48" s="73"/>
      <c r="R48" s="73"/>
      <c r="S48" s="90"/>
      <c r="U48" s="73"/>
    </row>
    <row r="49" spans="1:21">
      <c r="A49" s="1502"/>
      <c r="B49" s="1484"/>
      <c r="C49" s="1503"/>
      <c r="D49" s="1504"/>
      <c r="E49" s="1503"/>
      <c r="F49" s="1504"/>
      <c r="G49" s="1505"/>
      <c r="H49" s="1505"/>
      <c r="I49" s="73"/>
      <c r="J49" s="73"/>
      <c r="L49" s="90"/>
      <c r="N49" s="73"/>
      <c r="O49" s="90"/>
      <c r="P49" s="68"/>
      <c r="Q49" s="73"/>
      <c r="R49" s="73"/>
      <c r="S49" s="90"/>
      <c r="U49" s="73"/>
    </row>
    <row r="50" spans="1:21">
      <c r="A50" s="1502"/>
      <c r="B50" s="1484"/>
      <c r="C50" s="1503"/>
      <c r="D50" s="1504"/>
      <c r="E50" s="1503"/>
      <c r="F50" s="1504"/>
      <c r="G50" s="1505"/>
      <c r="H50" s="1505"/>
      <c r="I50" s="73"/>
      <c r="J50" s="73"/>
      <c r="L50" s="90"/>
      <c r="N50" s="73"/>
      <c r="O50" s="90"/>
      <c r="P50" s="68"/>
      <c r="Q50" s="73"/>
      <c r="R50" s="73"/>
      <c r="S50" s="90"/>
      <c r="U50" s="73"/>
    </row>
    <row r="51" spans="1:21">
      <c r="A51" s="1502"/>
      <c r="B51" s="1484"/>
      <c r="C51" s="1503"/>
      <c r="D51" s="1504"/>
      <c r="E51" s="1503"/>
      <c r="F51" s="1504"/>
      <c r="G51" s="1505"/>
      <c r="H51" s="1505"/>
      <c r="I51" s="73"/>
      <c r="J51" s="73"/>
      <c r="L51" s="90"/>
      <c r="N51" s="73"/>
      <c r="O51" s="90"/>
      <c r="P51" s="68"/>
      <c r="Q51" s="73"/>
      <c r="R51" s="73"/>
      <c r="S51" s="90"/>
      <c r="U51" s="73"/>
    </row>
    <row r="52" spans="1:21">
      <c r="A52" s="1502"/>
      <c r="B52" s="1484"/>
      <c r="C52" s="1503"/>
      <c r="D52" s="1504"/>
      <c r="E52" s="1503"/>
      <c r="F52" s="1504"/>
      <c r="G52" s="1505"/>
      <c r="H52" s="1505"/>
      <c r="I52" s="73"/>
      <c r="J52" s="73"/>
      <c r="L52" s="90"/>
      <c r="N52" s="73"/>
      <c r="O52" s="90"/>
      <c r="P52" s="68"/>
      <c r="Q52" s="73"/>
      <c r="R52" s="73"/>
      <c r="S52" s="90"/>
      <c r="U52" s="73"/>
    </row>
    <row r="53" spans="1:21">
      <c r="A53" s="1502"/>
      <c r="B53" s="1484"/>
      <c r="C53" s="1503"/>
      <c r="D53" s="1504"/>
      <c r="E53" s="1503"/>
      <c r="F53" s="1504"/>
      <c r="G53" s="1505"/>
      <c r="H53" s="1505"/>
      <c r="I53" s="73"/>
      <c r="J53" s="73"/>
      <c r="L53" s="90"/>
      <c r="N53" s="73"/>
      <c r="O53" s="90"/>
      <c r="P53" s="68"/>
      <c r="Q53" s="73"/>
      <c r="R53" s="73"/>
      <c r="S53" s="90"/>
      <c r="U53" s="73"/>
    </row>
    <row r="54" spans="1:21">
      <c r="A54" s="1502"/>
      <c r="B54" s="1484"/>
      <c r="C54" s="1503"/>
      <c r="D54" s="1504"/>
      <c r="E54" s="1503"/>
      <c r="F54" s="1504"/>
      <c r="G54" s="1505"/>
      <c r="H54" s="1505"/>
      <c r="I54" s="73"/>
      <c r="J54" s="73"/>
      <c r="L54" s="90"/>
      <c r="N54" s="73"/>
      <c r="O54" s="90"/>
      <c r="P54" s="68"/>
      <c r="Q54" s="73"/>
      <c r="R54" s="73"/>
      <c r="S54" s="90"/>
      <c r="U54" s="73"/>
    </row>
    <row r="55" spans="1:21">
      <c r="A55" s="1502"/>
      <c r="B55" s="1484"/>
      <c r="C55" s="1503"/>
      <c r="D55" s="1504"/>
      <c r="E55" s="1503"/>
      <c r="F55" s="1504"/>
      <c r="G55" s="1505"/>
      <c r="H55" s="1505"/>
      <c r="I55" s="73"/>
      <c r="J55" s="73"/>
      <c r="L55" s="90"/>
      <c r="N55" s="73"/>
      <c r="O55" s="90"/>
      <c r="P55" s="68"/>
      <c r="Q55" s="73"/>
      <c r="R55" s="73"/>
      <c r="S55" s="90"/>
      <c r="U55" s="73"/>
    </row>
    <row r="56" spans="1:21">
      <c r="A56" s="1502"/>
      <c r="B56" s="1484"/>
      <c r="C56" s="1503"/>
      <c r="D56" s="1504"/>
      <c r="E56" s="1503"/>
      <c r="F56" s="1504"/>
      <c r="G56" s="1505"/>
      <c r="H56" s="1505"/>
      <c r="I56" s="73"/>
      <c r="J56" s="73"/>
      <c r="L56" s="90"/>
      <c r="N56" s="73"/>
      <c r="O56" s="90"/>
      <c r="P56" s="68"/>
      <c r="Q56" s="73"/>
      <c r="R56" s="73"/>
      <c r="S56" s="90"/>
      <c r="U56" s="73"/>
    </row>
    <row r="57" spans="1:21">
      <c r="A57" s="1502"/>
      <c r="B57" s="1484"/>
      <c r="C57" s="1503"/>
      <c r="D57" s="1504"/>
      <c r="E57" s="1503"/>
      <c r="F57" s="1504"/>
      <c r="G57" s="1505"/>
      <c r="H57" s="1505"/>
      <c r="I57" s="73"/>
      <c r="J57" s="73"/>
      <c r="L57" s="90"/>
      <c r="N57" s="73"/>
      <c r="O57" s="90"/>
      <c r="P57" s="68"/>
      <c r="Q57" s="73"/>
      <c r="R57" s="73"/>
      <c r="S57" s="90"/>
      <c r="U57" s="73"/>
    </row>
    <row r="58" spans="1:21">
      <c r="A58" s="1502"/>
      <c r="B58" s="1484"/>
      <c r="C58" s="1503"/>
      <c r="D58" s="1504"/>
      <c r="E58" s="1503"/>
      <c r="F58" s="1504"/>
      <c r="G58" s="1505"/>
      <c r="H58" s="1505"/>
      <c r="I58" s="73"/>
      <c r="J58" s="73"/>
      <c r="L58" s="90"/>
      <c r="N58" s="73"/>
      <c r="O58" s="90"/>
      <c r="P58" s="68"/>
      <c r="Q58" s="73"/>
      <c r="R58" s="73"/>
      <c r="S58" s="90"/>
      <c r="U58" s="73"/>
    </row>
    <row r="59" spans="1:21">
      <c r="A59" s="1502"/>
      <c r="B59" s="1484"/>
      <c r="C59" s="1503"/>
      <c r="D59" s="1504"/>
      <c r="E59" s="1503"/>
      <c r="F59" s="1504"/>
      <c r="G59" s="1505"/>
      <c r="H59" s="1505"/>
      <c r="I59" s="73"/>
      <c r="J59" s="73"/>
      <c r="L59" s="90"/>
      <c r="N59" s="73"/>
      <c r="O59" s="90"/>
      <c r="P59" s="68"/>
      <c r="Q59" s="73"/>
      <c r="R59" s="73"/>
      <c r="S59" s="90"/>
      <c r="U59" s="73"/>
    </row>
    <row r="60" spans="1:21">
      <c r="A60" s="1502"/>
      <c r="B60" s="1484"/>
      <c r="C60" s="1503"/>
      <c r="D60" s="1504"/>
      <c r="E60" s="1503"/>
      <c r="F60" s="1504"/>
      <c r="G60" s="1505"/>
      <c r="H60" s="1505"/>
      <c r="I60" s="73"/>
      <c r="J60" s="73"/>
      <c r="L60" s="90"/>
      <c r="N60" s="73"/>
      <c r="O60" s="90"/>
      <c r="P60" s="68"/>
      <c r="Q60" s="73"/>
      <c r="R60" s="73"/>
      <c r="S60" s="90"/>
      <c r="U60" s="73"/>
    </row>
    <row r="61" spans="1:21">
      <c r="A61" s="1502"/>
      <c r="B61" s="1484"/>
      <c r="C61" s="1503"/>
      <c r="D61" s="1504"/>
      <c r="E61" s="1503"/>
      <c r="F61" s="1504"/>
      <c r="G61" s="1505"/>
      <c r="H61" s="1505"/>
      <c r="I61" s="73"/>
      <c r="J61" s="73"/>
      <c r="L61" s="90"/>
      <c r="N61" s="73"/>
      <c r="O61" s="90"/>
      <c r="P61" s="68"/>
      <c r="Q61" s="73"/>
      <c r="R61" s="73"/>
      <c r="S61" s="90"/>
      <c r="U61" s="73"/>
    </row>
    <row r="62" spans="1:21">
      <c r="A62" s="1502"/>
      <c r="B62" s="1484"/>
      <c r="C62" s="1503"/>
      <c r="D62" s="1504"/>
      <c r="E62" s="1503"/>
      <c r="F62" s="1504"/>
      <c r="G62" s="1505"/>
      <c r="H62" s="1505"/>
      <c r="I62" s="73"/>
      <c r="J62" s="73"/>
      <c r="L62" s="90"/>
      <c r="N62" s="73"/>
      <c r="O62" s="90"/>
      <c r="P62" s="68"/>
      <c r="Q62" s="73"/>
      <c r="R62" s="73"/>
      <c r="S62" s="90"/>
      <c r="U62" s="73"/>
    </row>
    <row r="63" spans="1:21">
      <c r="A63" s="1502"/>
      <c r="B63" s="1484"/>
      <c r="C63" s="1503"/>
      <c r="D63" s="1504"/>
      <c r="E63" s="1503"/>
      <c r="F63" s="1504"/>
      <c r="G63" s="1505"/>
      <c r="H63" s="1505"/>
      <c r="I63" s="73"/>
      <c r="J63" s="73"/>
      <c r="L63" s="90"/>
      <c r="N63" s="73"/>
      <c r="O63" s="90"/>
      <c r="P63" s="68"/>
      <c r="Q63" s="73"/>
      <c r="R63" s="73"/>
      <c r="S63" s="90"/>
      <c r="U63" s="73"/>
    </row>
    <row r="64" spans="1:21">
      <c r="A64" s="1502"/>
      <c r="B64" s="1484"/>
      <c r="C64" s="1503"/>
      <c r="D64" s="1504"/>
      <c r="E64" s="1503"/>
      <c r="F64" s="1504"/>
      <c r="G64" s="1505"/>
      <c r="H64" s="1505"/>
      <c r="I64" s="73"/>
      <c r="J64" s="73"/>
      <c r="L64" s="90"/>
      <c r="N64" s="73"/>
      <c r="O64" s="90"/>
      <c r="P64" s="68"/>
      <c r="Q64" s="73"/>
      <c r="R64" s="73"/>
      <c r="S64" s="90"/>
      <c r="U64" s="73"/>
    </row>
    <row r="65" spans="1:101">
      <c r="A65" s="1502"/>
      <c r="B65" s="1484"/>
      <c r="C65" s="1503"/>
      <c r="D65" s="1504"/>
      <c r="E65" s="1503"/>
      <c r="F65" s="1504"/>
      <c r="G65" s="1505"/>
      <c r="H65" s="1505"/>
      <c r="I65" s="73"/>
      <c r="J65" s="73"/>
      <c r="L65" s="90"/>
      <c r="N65" s="73"/>
      <c r="O65" s="90"/>
      <c r="P65" s="68"/>
      <c r="Q65" s="73"/>
      <c r="R65" s="73"/>
      <c r="S65" s="90"/>
      <c r="U65" s="73"/>
    </row>
    <row r="66" spans="1:101">
      <c r="A66" s="1502"/>
      <c r="B66" s="1484"/>
      <c r="C66" s="1503"/>
      <c r="D66" s="1504"/>
      <c r="E66" s="1503"/>
      <c r="F66" s="1504"/>
      <c r="G66" s="1505"/>
      <c r="H66" s="1505"/>
      <c r="I66" s="73"/>
      <c r="J66" s="73"/>
      <c r="L66" s="90"/>
      <c r="N66" s="73"/>
      <c r="O66" s="90"/>
      <c r="P66" s="68"/>
      <c r="Q66" s="73"/>
      <c r="R66" s="73"/>
      <c r="S66" s="90"/>
      <c r="U66" s="73"/>
    </row>
    <row r="67" spans="1:101">
      <c r="A67" s="1502"/>
      <c r="B67" s="1484"/>
      <c r="C67" s="1503"/>
      <c r="D67" s="1504"/>
      <c r="E67" s="1503"/>
      <c r="F67" s="1504"/>
      <c r="G67" s="1505"/>
      <c r="H67" s="1505"/>
      <c r="I67" s="73"/>
      <c r="J67" s="73"/>
      <c r="L67" s="90"/>
      <c r="N67" s="73"/>
      <c r="O67" s="90"/>
      <c r="P67" s="68"/>
      <c r="Q67" s="73"/>
      <c r="R67" s="73"/>
      <c r="S67" s="90"/>
      <c r="U67" s="73"/>
    </row>
    <row r="68" spans="1:101" s="68" customFormat="1">
      <c r="A68" s="1453"/>
      <c r="B68" s="1453"/>
      <c r="C68" s="1443"/>
      <c r="D68" s="1443"/>
      <c r="E68" s="1443"/>
      <c r="F68" s="1443"/>
      <c r="G68" s="1443"/>
      <c r="H68" s="1443"/>
      <c r="L68" s="73"/>
      <c r="P68" s="73"/>
      <c r="S68" s="73"/>
      <c r="CV68" s="69"/>
      <c r="CW68" s="69"/>
    </row>
    <row r="69" spans="1:101" s="68" customFormat="1">
      <c r="A69" s="1453"/>
      <c r="B69" s="1453"/>
      <c r="C69" s="1443"/>
      <c r="D69" s="1443"/>
      <c r="E69" s="1443"/>
      <c r="F69" s="1443"/>
      <c r="G69" s="1443"/>
      <c r="H69" s="1443"/>
      <c r="L69" s="73"/>
      <c r="P69" s="73"/>
      <c r="S69" s="73"/>
      <c r="CV69" s="69"/>
      <c r="CW69" s="69"/>
    </row>
    <row r="70" spans="1:101" s="68" customFormat="1">
      <c r="A70" s="1453"/>
      <c r="B70" s="1481"/>
      <c r="C70" s="1501"/>
      <c r="D70" s="1501"/>
      <c r="E70" s="1441"/>
      <c r="F70" s="1501"/>
      <c r="G70" s="1501"/>
      <c r="H70" s="1506"/>
      <c r="L70" s="73"/>
      <c r="P70" s="73"/>
      <c r="S70" s="73"/>
      <c r="CV70" s="69"/>
      <c r="CW70" s="69"/>
    </row>
    <row r="71" spans="1:101" s="68" customFormat="1">
      <c r="A71" s="1453"/>
      <c r="B71" s="1481"/>
      <c r="C71" s="1483"/>
      <c r="D71" s="1483"/>
      <c r="E71" s="1441"/>
      <c r="F71" s="1483"/>
      <c r="G71" s="1483"/>
      <c r="H71" s="1483"/>
      <c r="L71" s="73"/>
      <c r="P71" s="73"/>
      <c r="S71" s="73"/>
      <c r="CV71" s="69"/>
      <c r="CW71" s="69"/>
    </row>
    <row r="72" spans="1:101" s="68" customFormat="1">
      <c r="A72" s="1453"/>
      <c r="B72" s="1484"/>
      <c r="C72" s="1507"/>
      <c r="D72" s="959"/>
      <c r="E72" s="1484"/>
      <c r="F72" s="1507"/>
      <c r="G72" s="959"/>
      <c r="H72" s="959"/>
      <c r="J72" s="74">
        <f>F72-C72</f>
        <v>0</v>
      </c>
      <c r="K72" s="74">
        <f>F72-F73</f>
        <v>0</v>
      </c>
      <c r="L72" s="73"/>
      <c r="P72" s="73"/>
      <c r="S72" s="73"/>
      <c r="CV72" s="69"/>
      <c r="CW72" s="69"/>
    </row>
    <row r="73" spans="1:101" s="68" customFormat="1">
      <c r="A73" s="1453"/>
      <c r="B73" s="1484"/>
      <c r="C73" s="1507"/>
      <c r="D73" s="959"/>
      <c r="E73" s="1484"/>
      <c r="F73" s="1507"/>
      <c r="G73" s="959"/>
      <c r="H73" s="959"/>
      <c r="J73" s="74">
        <f t="shared" ref="J73:J78" si="1">F73-C73</f>
        <v>0</v>
      </c>
      <c r="K73" s="74">
        <f t="shared" ref="K73:K78" si="2">F73-F74</f>
        <v>0</v>
      </c>
      <c r="L73" s="73"/>
      <c r="P73" s="73"/>
      <c r="S73" s="73"/>
      <c r="CV73" s="69"/>
      <c r="CW73" s="69"/>
    </row>
    <row r="74" spans="1:101" s="68" customFormat="1">
      <c r="A74" s="1453"/>
      <c r="B74" s="1484"/>
      <c r="C74" s="1507"/>
      <c r="D74" s="959"/>
      <c r="E74" s="1484"/>
      <c r="F74" s="1507"/>
      <c r="G74" s="959"/>
      <c r="H74" s="959"/>
      <c r="J74" s="74">
        <f t="shared" si="1"/>
        <v>0</v>
      </c>
      <c r="K74" s="74">
        <f t="shared" si="2"/>
        <v>0</v>
      </c>
      <c r="L74" s="73"/>
      <c r="P74" s="73"/>
      <c r="S74" s="73"/>
      <c r="CV74" s="69"/>
      <c r="CW74" s="69"/>
    </row>
    <row r="75" spans="1:101" s="68" customFormat="1">
      <c r="A75" s="1453"/>
      <c r="B75" s="1484"/>
      <c r="C75" s="1507"/>
      <c r="D75" s="959"/>
      <c r="E75" s="1484"/>
      <c r="F75" s="1507"/>
      <c r="G75" s="959"/>
      <c r="H75" s="959"/>
      <c r="J75" s="74">
        <f t="shared" si="1"/>
        <v>0</v>
      </c>
      <c r="K75" s="74">
        <f t="shared" si="2"/>
        <v>0</v>
      </c>
      <c r="L75" s="73"/>
      <c r="P75" s="73"/>
      <c r="S75" s="73"/>
      <c r="CV75" s="69"/>
      <c r="CW75" s="69"/>
    </row>
    <row r="76" spans="1:101" s="68" customFormat="1">
      <c r="A76" s="1453"/>
      <c r="B76" s="1484"/>
      <c r="C76" s="1507"/>
      <c r="D76" s="959"/>
      <c r="E76" s="1484"/>
      <c r="F76" s="1507"/>
      <c r="G76" s="959"/>
      <c r="H76" s="959"/>
      <c r="J76" s="74">
        <f>F76-C76</f>
        <v>0</v>
      </c>
      <c r="K76" s="74">
        <f t="shared" si="2"/>
        <v>0</v>
      </c>
      <c r="L76" s="73"/>
      <c r="P76" s="73"/>
      <c r="S76" s="73"/>
      <c r="CV76" s="69"/>
      <c r="CW76" s="69"/>
    </row>
    <row r="77" spans="1:101" s="68" customFormat="1">
      <c r="A77" s="1453"/>
      <c r="B77" s="1484"/>
      <c r="C77" s="1507"/>
      <c r="D77" s="959"/>
      <c r="E77" s="1484"/>
      <c r="F77" s="1507"/>
      <c r="G77" s="959"/>
      <c r="H77" s="959"/>
      <c r="J77" s="74">
        <f t="shared" si="1"/>
        <v>0</v>
      </c>
      <c r="K77" s="74">
        <f t="shared" si="2"/>
        <v>0</v>
      </c>
      <c r="L77" s="73"/>
      <c r="P77" s="73"/>
      <c r="S77" s="73"/>
      <c r="CV77" s="69"/>
      <c r="CW77" s="69"/>
    </row>
    <row r="78" spans="1:101" s="68" customFormat="1">
      <c r="A78" s="1453"/>
      <c r="B78" s="1484"/>
      <c r="C78" s="1507"/>
      <c r="D78" s="959"/>
      <c r="E78" s="1484"/>
      <c r="F78" s="1507"/>
      <c r="G78" s="959"/>
      <c r="H78" s="959"/>
      <c r="J78" s="74">
        <f t="shared" si="1"/>
        <v>0</v>
      </c>
      <c r="K78" s="74">
        <f t="shared" si="2"/>
        <v>0</v>
      </c>
      <c r="L78" s="73"/>
      <c r="P78" s="73"/>
      <c r="S78" s="73"/>
      <c r="CV78" s="69"/>
      <c r="CW78" s="69"/>
    </row>
    <row r="79" spans="1:101" s="68" customFormat="1">
      <c r="A79" s="1453"/>
      <c r="B79" s="1484"/>
      <c r="C79" s="1507"/>
      <c r="D79" s="959"/>
      <c r="E79" s="1484"/>
      <c r="F79" s="1507"/>
      <c r="G79" s="959"/>
      <c r="H79" s="959"/>
      <c r="J79" s="74"/>
      <c r="K79" s="74"/>
      <c r="L79" s="73"/>
      <c r="P79" s="73"/>
      <c r="S79" s="73"/>
      <c r="CV79" s="69"/>
      <c r="CW79" s="69"/>
    </row>
    <row r="80" spans="1:101" s="68" customFormat="1">
      <c r="A80" s="1453"/>
      <c r="B80" s="1484"/>
      <c r="C80" s="1507"/>
      <c r="D80" s="959"/>
      <c r="E80" s="1486"/>
      <c r="F80" s="1507"/>
      <c r="G80" s="959"/>
      <c r="H80" s="959"/>
      <c r="L80" s="73"/>
      <c r="P80" s="73"/>
      <c r="S80" s="73"/>
      <c r="CV80" s="69"/>
      <c r="CW80" s="69"/>
    </row>
    <row r="81" spans="1:101" s="68" customFormat="1">
      <c r="A81" s="1453"/>
      <c r="B81" s="1453"/>
      <c r="C81" s="1443"/>
      <c r="D81" s="1443"/>
      <c r="E81" s="1443"/>
      <c r="F81" s="1443"/>
      <c r="G81" s="1443"/>
      <c r="H81" s="1443"/>
      <c r="L81" s="73"/>
      <c r="P81" s="73"/>
      <c r="S81" s="73"/>
      <c r="CV81" s="69"/>
      <c r="CW81" s="69"/>
    </row>
    <row r="82" spans="1:101" s="68" customFormat="1">
      <c r="A82" s="1453"/>
      <c r="B82" s="1453"/>
      <c r="C82" s="1443"/>
      <c r="D82" s="1443"/>
      <c r="E82" s="1443"/>
      <c r="F82" s="1443"/>
      <c r="G82" s="1443"/>
      <c r="H82" s="1443"/>
      <c r="L82" s="73"/>
      <c r="P82" s="73"/>
      <c r="S82" s="73"/>
      <c r="CV82" s="69"/>
      <c r="CW82" s="69"/>
    </row>
    <row r="83" spans="1:101" s="68" customFormat="1">
      <c r="A83" s="1453"/>
      <c r="B83" s="1453"/>
      <c r="C83" s="1443"/>
      <c r="D83" s="1443"/>
      <c r="E83" s="1443"/>
      <c r="F83" s="1450"/>
      <c r="G83" s="1443"/>
      <c r="H83" s="1443"/>
      <c r="L83" s="73"/>
      <c r="P83" s="73"/>
      <c r="S83" s="73"/>
      <c r="CV83" s="69"/>
      <c r="CW83" s="69"/>
    </row>
    <row r="84" spans="1:101">
      <c r="F84" s="74"/>
    </row>
    <row r="85" spans="1:101">
      <c r="F85" s="74"/>
    </row>
    <row r="86" spans="1:101">
      <c r="F86" s="74"/>
    </row>
    <row r="87" spans="1:101">
      <c r="F87" s="74"/>
    </row>
    <row r="88" spans="1:101">
      <c r="F88" s="74"/>
    </row>
    <row r="89" spans="1:101">
      <c r="F89" s="74"/>
    </row>
    <row r="90" spans="1:101">
      <c r="F90" s="74"/>
    </row>
    <row r="104" spans="3:8">
      <c r="C104" s="69"/>
      <c r="D104" s="91"/>
      <c r="E104" s="91"/>
      <c r="F104" s="91"/>
      <c r="G104" s="91"/>
      <c r="H104" s="91"/>
    </row>
    <row r="105" spans="3:8">
      <c r="C105" s="69"/>
      <c r="D105" s="91"/>
      <c r="E105" s="91"/>
      <c r="F105" s="91"/>
      <c r="G105" s="91"/>
      <c r="H105" s="91"/>
    </row>
    <row r="106" spans="3:8">
      <c r="D106" s="91"/>
      <c r="E106" s="91"/>
      <c r="F106" s="91"/>
      <c r="G106" s="91"/>
      <c r="H106" s="91"/>
    </row>
    <row r="107" spans="3:8">
      <c r="D107" s="91"/>
      <c r="E107" s="91"/>
      <c r="F107" s="91"/>
      <c r="G107" s="91"/>
      <c r="H107" s="91"/>
    </row>
    <row r="108" spans="3:8">
      <c r="D108" s="91"/>
      <c r="E108" s="91"/>
      <c r="F108" s="91"/>
      <c r="G108" s="91"/>
      <c r="H108" s="91"/>
    </row>
    <row r="109" spans="3:8">
      <c r="D109" s="91"/>
      <c r="E109" s="91"/>
      <c r="F109" s="91"/>
      <c r="G109" s="91"/>
      <c r="H109" s="91"/>
    </row>
    <row r="110" spans="3:8">
      <c r="D110" s="91"/>
      <c r="E110" s="91"/>
      <c r="F110" s="91"/>
      <c r="G110" s="91"/>
      <c r="H110" s="91"/>
    </row>
    <row r="111" spans="3:8">
      <c r="D111" s="91"/>
      <c r="E111" s="91"/>
      <c r="F111" s="91"/>
      <c r="G111" s="91"/>
      <c r="H111" s="91"/>
    </row>
    <row r="112" spans="3:8">
      <c r="D112" s="91"/>
      <c r="E112" s="91"/>
      <c r="F112" s="91"/>
      <c r="G112" s="91"/>
      <c r="H112" s="91"/>
    </row>
    <row r="113" spans="3:10">
      <c r="D113" s="91"/>
      <c r="E113" s="91"/>
      <c r="F113" s="91"/>
      <c r="G113" s="91"/>
      <c r="H113" s="91"/>
    </row>
    <row r="114" spans="3:10">
      <c r="C114" s="69"/>
      <c r="D114" s="69"/>
      <c r="E114" s="69"/>
      <c r="F114" s="69"/>
      <c r="G114" s="69"/>
      <c r="H114" s="69"/>
      <c r="I114" s="69"/>
      <c r="J114" s="69"/>
    </row>
    <row r="115" spans="3:10">
      <c r="C115" s="69"/>
      <c r="D115" s="69"/>
      <c r="E115" s="69"/>
      <c r="F115" s="69"/>
      <c r="G115" s="69"/>
      <c r="H115" s="69"/>
      <c r="I115" s="69"/>
      <c r="J115" s="69"/>
    </row>
    <row r="116" spans="3:10">
      <c r="C116" s="69"/>
      <c r="D116" s="69"/>
      <c r="E116" s="69"/>
      <c r="F116" s="69"/>
      <c r="G116" s="69"/>
      <c r="H116" s="69"/>
      <c r="I116" s="69"/>
      <c r="J116" s="69"/>
    </row>
    <row r="117" spans="3:10">
      <c r="C117" s="69"/>
      <c r="D117" s="69"/>
      <c r="E117" s="69"/>
      <c r="F117" s="69"/>
      <c r="G117" s="69"/>
      <c r="H117" s="69"/>
      <c r="I117" s="69"/>
      <c r="J117" s="69"/>
    </row>
    <row r="118" spans="3:10">
      <c r="C118" s="69"/>
      <c r="D118" s="69"/>
      <c r="E118" s="69"/>
      <c r="F118" s="69"/>
      <c r="G118" s="69"/>
      <c r="H118" s="69"/>
      <c r="I118" s="69"/>
      <c r="J118" s="69"/>
    </row>
    <row r="119" spans="3:10">
      <c r="C119" s="69"/>
      <c r="D119" s="69"/>
      <c r="E119" s="69"/>
      <c r="F119" s="69"/>
      <c r="G119" s="69"/>
      <c r="H119" s="69"/>
      <c r="I119" s="69"/>
      <c r="J119" s="69"/>
    </row>
    <row r="120" spans="3:10">
      <c r="C120" s="69"/>
      <c r="D120" s="69"/>
      <c r="E120" s="69"/>
      <c r="F120" s="69"/>
      <c r="G120" s="69"/>
      <c r="H120" s="69"/>
      <c r="I120" s="69"/>
      <c r="J120" s="69"/>
    </row>
    <row r="121" spans="3:10">
      <c r="D121" s="91"/>
      <c r="E121" s="91"/>
      <c r="F121" s="91"/>
      <c r="G121" s="91"/>
      <c r="H121" s="91"/>
    </row>
    <row r="122" spans="3:10">
      <c r="D122" s="91"/>
      <c r="E122" s="91"/>
      <c r="F122" s="91"/>
      <c r="G122" s="91"/>
      <c r="H122" s="91"/>
    </row>
    <row r="123" spans="3:10">
      <c r="D123" s="91"/>
      <c r="E123" s="91"/>
      <c r="F123" s="91"/>
      <c r="G123" s="91"/>
      <c r="H123" s="91"/>
    </row>
    <row r="124" spans="3:10">
      <c r="D124" s="91"/>
      <c r="E124" s="91"/>
      <c r="F124" s="91"/>
      <c r="G124" s="91"/>
      <c r="H124" s="91"/>
    </row>
    <row r="125" spans="3:10">
      <c r="D125" s="91"/>
      <c r="E125" s="91"/>
      <c r="F125" s="91"/>
      <c r="G125" s="91"/>
      <c r="H125" s="91"/>
    </row>
    <row r="126" spans="3:10">
      <c r="D126" s="91"/>
      <c r="E126" s="91"/>
      <c r="F126" s="91"/>
      <c r="G126" s="91"/>
      <c r="H126" s="91"/>
    </row>
    <row r="127" spans="3:10">
      <c r="D127" s="91"/>
      <c r="E127" s="91"/>
      <c r="F127" s="91"/>
      <c r="G127" s="91"/>
      <c r="H127" s="91"/>
    </row>
    <row r="128" spans="3:10">
      <c r="D128" s="91"/>
      <c r="E128" s="91"/>
      <c r="F128" s="91"/>
      <c r="G128" s="91"/>
      <c r="H128" s="91"/>
    </row>
    <row r="129" spans="3:8">
      <c r="D129" s="91"/>
      <c r="E129" s="91"/>
      <c r="F129" s="91"/>
      <c r="G129" s="91"/>
      <c r="H129" s="91"/>
    </row>
    <row r="130" spans="3:8">
      <c r="D130" s="91"/>
      <c r="E130" s="91"/>
      <c r="F130" s="91"/>
      <c r="G130" s="91"/>
      <c r="H130" s="91"/>
    </row>
    <row r="131" spans="3:8">
      <c r="D131" s="91"/>
      <c r="E131" s="91"/>
      <c r="F131" s="91"/>
      <c r="G131" s="91"/>
      <c r="H131" s="91"/>
    </row>
    <row r="132" spans="3:8">
      <c r="D132" s="91"/>
      <c r="E132" s="91"/>
      <c r="F132" s="91"/>
      <c r="G132" s="91"/>
      <c r="H132" s="91"/>
    </row>
    <row r="133" spans="3:8">
      <c r="D133" s="91"/>
      <c r="E133" s="91"/>
      <c r="F133" s="91"/>
      <c r="G133" s="91"/>
      <c r="H133" s="91"/>
    </row>
    <row r="134" spans="3:8">
      <c r="D134" s="91"/>
      <c r="E134" s="91"/>
      <c r="F134" s="91"/>
      <c r="G134" s="91"/>
      <c r="H134" s="91"/>
    </row>
    <row r="135" spans="3:8">
      <c r="D135" s="91"/>
      <c r="E135" s="91"/>
      <c r="F135" s="91"/>
      <c r="G135" s="91"/>
      <c r="H135" s="91"/>
    </row>
    <row r="136" spans="3:8">
      <c r="D136" s="91"/>
      <c r="E136" s="91"/>
      <c r="F136" s="91"/>
      <c r="G136" s="91"/>
      <c r="H136" s="91"/>
    </row>
    <row r="137" spans="3:8">
      <c r="C137" s="69"/>
      <c r="D137" s="91"/>
      <c r="E137" s="91"/>
      <c r="F137" s="91"/>
      <c r="G137" s="91"/>
      <c r="H137" s="91"/>
    </row>
    <row r="138" spans="3:8">
      <c r="C138" s="69"/>
      <c r="D138" s="91"/>
      <c r="E138" s="91"/>
      <c r="F138" s="91"/>
      <c r="G138" s="91"/>
      <c r="H138" s="91"/>
    </row>
    <row r="139" spans="3:8">
      <c r="C139" s="69"/>
      <c r="D139" s="91"/>
      <c r="E139" s="91"/>
      <c r="F139" s="91"/>
      <c r="G139" s="91"/>
      <c r="H139" s="91"/>
    </row>
    <row r="140" spans="3:8">
      <c r="C140" s="69"/>
      <c r="D140" s="91"/>
      <c r="E140" s="91"/>
      <c r="F140" s="91"/>
      <c r="G140" s="91"/>
      <c r="H140" s="91"/>
    </row>
    <row r="141" spans="3:8">
      <c r="C141" s="69"/>
      <c r="D141" s="91"/>
      <c r="E141" s="91"/>
      <c r="F141" s="91"/>
      <c r="G141" s="91"/>
      <c r="H141" s="91"/>
    </row>
    <row r="142" spans="3:8">
      <c r="C142" s="69"/>
      <c r="D142" s="91"/>
      <c r="E142" s="91"/>
      <c r="F142" s="91"/>
      <c r="G142" s="91"/>
      <c r="H142" s="91"/>
    </row>
    <row r="143" spans="3:8">
      <c r="C143" s="69"/>
      <c r="D143" s="91"/>
      <c r="E143" s="91"/>
      <c r="F143" s="91"/>
      <c r="G143" s="91"/>
      <c r="H143" s="91"/>
    </row>
    <row r="144" spans="3:8">
      <c r="C144" s="69"/>
      <c r="D144" s="91"/>
      <c r="E144" s="91"/>
      <c r="F144" s="91"/>
      <c r="G144" s="91"/>
      <c r="H144" s="91"/>
    </row>
    <row r="145" spans="3:8">
      <c r="C145" s="69"/>
      <c r="D145" s="91"/>
      <c r="E145" s="91"/>
      <c r="F145" s="91"/>
      <c r="G145" s="91"/>
      <c r="H145" s="91"/>
    </row>
    <row r="146" spans="3:8">
      <c r="C146" s="69"/>
      <c r="D146" s="91"/>
      <c r="E146" s="91"/>
      <c r="F146" s="91"/>
      <c r="G146" s="91"/>
      <c r="H146" s="91"/>
    </row>
    <row r="147" spans="3:8">
      <c r="C147" s="69"/>
      <c r="D147" s="91"/>
      <c r="E147" s="91"/>
      <c r="F147" s="91"/>
      <c r="G147" s="91"/>
      <c r="H147" s="91"/>
    </row>
    <row r="148" spans="3:8">
      <c r="C148" s="69"/>
      <c r="D148" s="91"/>
      <c r="E148" s="91"/>
      <c r="F148" s="91"/>
      <c r="G148" s="91"/>
      <c r="H148" s="91"/>
    </row>
    <row r="149" spans="3:8">
      <c r="C149" s="69"/>
      <c r="D149" s="91"/>
      <c r="E149" s="91"/>
      <c r="F149" s="91"/>
      <c r="G149" s="91"/>
      <c r="H149" s="91"/>
    </row>
  </sheetData>
  <sortState xmlns:xlrd2="http://schemas.microsoft.com/office/spreadsheetml/2017/richdata2" ref="E72:G79">
    <sortCondition descending="1" ref="F72:F79"/>
  </sortState>
  <mergeCells count="7">
    <mergeCell ref="C70:D70"/>
    <mergeCell ref="F70:G70"/>
    <mergeCell ref="B3:B4"/>
    <mergeCell ref="E3:F3"/>
    <mergeCell ref="C3:D3"/>
    <mergeCell ref="C18:D18"/>
    <mergeCell ref="E18:F18"/>
  </mergeCells>
  <phoneticPr fontId="17"/>
  <printOptions horizontalCentered="1" verticalCentered="1"/>
  <pageMargins left="0.39370078740157483" right="0.19685039370078741" top="0.59055118110236227" bottom="0.39370078740157483" header="0.11811023622047245" footer="0.27559055118110237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rgb="FFFFFF00"/>
  </sheetPr>
  <dimension ref="A1:DP289"/>
  <sheetViews>
    <sheetView showGridLines="0" showZeros="0" zoomScale="70" zoomScaleNormal="70" zoomScaleSheetLayoutView="40" workbookViewId="0">
      <selection activeCell="L11" sqref="L11"/>
    </sheetView>
  </sheetViews>
  <sheetFormatPr defaultColWidth="8.90625" defaultRowHeight="13"/>
  <cols>
    <col min="1" max="1" width="1.26953125" style="1036" customWidth="1"/>
    <col min="2" max="2" width="9.36328125" style="1036" customWidth="1"/>
    <col min="3" max="3" width="4.08984375" style="1035" customWidth="1"/>
    <col min="4" max="4" width="21.453125" style="1035" customWidth="1"/>
    <col min="5" max="5" width="4.90625" style="1035" customWidth="1"/>
    <col min="6" max="6" width="10.6328125" style="1035" customWidth="1"/>
    <col min="7" max="7" width="11" style="1035" customWidth="1"/>
    <col min="8" max="21" width="10.6328125" style="1035" customWidth="1"/>
    <col min="22" max="22" width="11" style="1035" customWidth="1"/>
    <col min="23" max="24" width="10.6328125" style="1035" customWidth="1"/>
    <col min="25" max="25" width="11" style="1035" customWidth="1"/>
    <col min="26" max="26" width="0.6328125" style="1035" customWidth="1"/>
    <col min="27" max="119" width="10.6328125" style="1035" customWidth="1"/>
    <col min="120" max="142" width="10.6328125" style="1036" customWidth="1"/>
    <col min="143" max="16384" width="8.90625" style="1036"/>
  </cols>
  <sheetData>
    <row r="1" spans="1:120" s="32" customFormat="1" ht="21">
      <c r="A1" s="28"/>
      <c r="B1" s="1278" t="s">
        <v>980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30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M1" s="31"/>
      <c r="AN1" s="31"/>
      <c r="AO1" s="31"/>
      <c r="AP1" s="31"/>
      <c r="AQ1" s="31"/>
      <c r="AR1" s="31"/>
      <c r="AS1" s="31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4"/>
    </row>
    <row r="2" spans="1:120" s="32" customFormat="1" ht="12.75" customHeight="1">
      <c r="A2" s="28"/>
      <c r="B2" s="92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1554"/>
      <c r="AB2" s="1554"/>
      <c r="AC2" s="1554"/>
      <c r="AD2" s="1554"/>
      <c r="AE2" s="1554"/>
      <c r="AF2" s="1554"/>
      <c r="AG2" s="1554"/>
      <c r="AH2" s="1554"/>
      <c r="AI2" s="1554"/>
      <c r="AJ2" s="1554"/>
      <c r="AK2" s="1554"/>
      <c r="AL2" s="1555"/>
      <c r="AM2" s="1554"/>
      <c r="AN2" s="1554"/>
      <c r="AO2" s="1554"/>
      <c r="AP2" s="1554"/>
      <c r="AQ2" s="1554"/>
      <c r="AR2" s="1554"/>
      <c r="AS2" s="1554"/>
      <c r="AT2" s="1556"/>
      <c r="AU2" s="1556"/>
      <c r="AV2" s="1556"/>
      <c r="AW2" s="1556"/>
      <c r="AX2" s="1556"/>
      <c r="AY2" s="1556"/>
      <c r="AZ2" s="1556"/>
      <c r="BA2" s="1556"/>
      <c r="BB2" s="1556"/>
      <c r="BC2" s="1556"/>
      <c r="BD2" s="1556"/>
      <c r="BE2" s="1556"/>
      <c r="BF2" s="1556"/>
      <c r="BG2" s="1556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4"/>
    </row>
    <row r="3" spans="1:120" s="32" customFormat="1" ht="12" customHeight="1" thickBot="1">
      <c r="A3" s="35"/>
      <c r="B3" s="36"/>
      <c r="C3" s="37"/>
      <c r="D3" s="37" t="s">
        <v>280</v>
      </c>
      <c r="E3" s="93"/>
      <c r="F3" s="93" t="s">
        <v>967</v>
      </c>
      <c r="G3" s="94"/>
      <c r="H3" s="94"/>
      <c r="I3" s="94"/>
      <c r="J3" s="94"/>
      <c r="K3" s="94"/>
      <c r="L3" s="94"/>
      <c r="M3" s="94"/>
      <c r="N3" s="94"/>
      <c r="O3" s="94"/>
      <c r="P3" s="95"/>
      <c r="Q3" s="94"/>
      <c r="R3" s="94"/>
      <c r="S3" s="94"/>
      <c r="T3" s="94"/>
      <c r="U3" s="94"/>
      <c r="V3" s="94"/>
      <c r="W3" s="94"/>
      <c r="X3" s="94"/>
      <c r="Y3" s="38" t="s">
        <v>281</v>
      </c>
      <c r="Z3" s="30"/>
      <c r="AA3" s="1554"/>
      <c r="AB3" s="1557"/>
      <c r="AC3" s="1557"/>
      <c r="AD3" s="1557"/>
      <c r="AE3" s="1557"/>
      <c r="AF3" s="1557"/>
      <c r="AG3" s="1557"/>
      <c r="AH3" s="1557"/>
      <c r="AI3" s="1557"/>
      <c r="AJ3" s="1557"/>
      <c r="AK3" s="1557"/>
      <c r="AL3" s="1557"/>
      <c r="AM3" s="1557"/>
      <c r="AN3" s="1557"/>
      <c r="AO3" s="1557"/>
      <c r="AP3" s="1557"/>
      <c r="AQ3" s="1557"/>
      <c r="AR3" s="1557"/>
      <c r="AS3" s="1557"/>
      <c r="AT3" s="1557"/>
      <c r="AU3" s="1557"/>
      <c r="AV3" s="1557"/>
      <c r="AW3" s="1557"/>
      <c r="AX3" s="1557"/>
      <c r="AY3" s="1557"/>
      <c r="AZ3" s="1557"/>
      <c r="BA3" s="1557"/>
      <c r="BB3" s="1557"/>
      <c r="BC3" s="1557"/>
      <c r="BD3" s="1557"/>
      <c r="BE3" s="1557"/>
      <c r="BF3" s="1557"/>
      <c r="BG3" s="1557"/>
      <c r="BH3" s="806"/>
      <c r="BI3" s="806"/>
      <c r="BJ3" s="806"/>
      <c r="BK3" s="806"/>
      <c r="BL3" s="806"/>
      <c r="BM3" s="806"/>
      <c r="BN3" s="806"/>
      <c r="BO3" s="806"/>
      <c r="BP3" s="806"/>
      <c r="BQ3" s="806"/>
      <c r="BR3" s="806"/>
      <c r="BS3" s="806"/>
      <c r="BT3" s="806"/>
      <c r="BU3" s="806"/>
      <c r="BV3" s="806"/>
      <c r="BW3" s="806"/>
      <c r="BX3" s="806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</row>
    <row r="4" spans="1:120" s="42" customFormat="1" ht="36.5" thickBot="1">
      <c r="A4" s="39"/>
      <c r="B4" s="96" t="s">
        <v>282</v>
      </c>
      <c r="C4" s="97" t="s">
        <v>283</v>
      </c>
      <c r="D4" s="97" t="s">
        <v>284</v>
      </c>
      <c r="E4" s="98" t="s">
        <v>285</v>
      </c>
      <c r="F4" s="99" t="s">
        <v>203</v>
      </c>
      <c r="G4" s="100" t="s">
        <v>204</v>
      </c>
      <c r="H4" s="100" t="s">
        <v>205</v>
      </c>
      <c r="I4" s="100" t="s">
        <v>206</v>
      </c>
      <c r="J4" s="100" t="s">
        <v>207</v>
      </c>
      <c r="K4" s="101" t="s">
        <v>286</v>
      </c>
      <c r="L4" s="100" t="s">
        <v>209</v>
      </c>
      <c r="M4" s="100" t="s">
        <v>210</v>
      </c>
      <c r="N4" s="100" t="s">
        <v>211</v>
      </c>
      <c r="O4" s="102" t="s">
        <v>287</v>
      </c>
      <c r="P4" s="102" t="s">
        <v>213</v>
      </c>
      <c r="Q4" s="103" t="s">
        <v>214</v>
      </c>
      <c r="R4" s="104" t="s">
        <v>215</v>
      </c>
      <c r="S4" s="105" t="s">
        <v>288</v>
      </c>
      <c r="T4" s="103" t="s">
        <v>216</v>
      </c>
      <c r="U4" s="103" t="s">
        <v>217</v>
      </c>
      <c r="V4" s="102" t="s">
        <v>289</v>
      </c>
      <c r="W4" s="103" t="s">
        <v>219</v>
      </c>
      <c r="X4" s="106" t="s">
        <v>220</v>
      </c>
      <c r="Y4" s="107" t="s">
        <v>221</v>
      </c>
      <c r="Z4" s="108"/>
      <c r="AA4" s="1433"/>
      <c r="AB4" s="1558"/>
      <c r="AC4" s="1558"/>
      <c r="AD4" s="1558"/>
      <c r="AE4" s="1558"/>
      <c r="AF4" s="1559"/>
      <c r="AG4" s="1559"/>
      <c r="AH4" s="1559"/>
      <c r="AI4" s="1559"/>
      <c r="AJ4" s="1559"/>
      <c r="AK4" s="1560"/>
      <c r="AL4" s="1559"/>
      <c r="AM4" s="1559"/>
      <c r="AN4" s="1559"/>
      <c r="AO4" s="1561"/>
      <c r="AP4" s="1561"/>
      <c r="AQ4" s="1562"/>
      <c r="AR4" s="1563"/>
      <c r="AS4" s="1564"/>
      <c r="AT4" s="1562"/>
      <c r="AU4" s="1562"/>
      <c r="AV4" s="1561"/>
      <c r="AW4" s="1562"/>
      <c r="AX4" s="1562"/>
      <c r="AY4" s="1563"/>
      <c r="AZ4" s="1565"/>
      <c r="BA4" s="1558"/>
      <c r="BB4" s="1558"/>
      <c r="BC4" s="1558"/>
      <c r="BD4" s="1558"/>
      <c r="BE4" s="1559"/>
      <c r="BF4" s="1559"/>
      <c r="BG4" s="1559"/>
      <c r="BH4" s="809"/>
      <c r="BI4" s="809"/>
      <c r="BJ4" s="810"/>
      <c r="BK4" s="809"/>
      <c r="BL4" s="809"/>
      <c r="BM4" s="809"/>
      <c r="BN4" s="811"/>
      <c r="BO4" s="811"/>
      <c r="BP4" s="812"/>
      <c r="BQ4" s="813"/>
      <c r="BR4" s="814"/>
      <c r="BS4" s="812"/>
      <c r="BT4" s="812"/>
      <c r="BU4" s="811"/>
      <c r="BV4" s="812"/>
      <c r="BW4" s="812"/>
      <c r="BX4" s="813"/>
      <c r="BY4" s="40"/>
      <c r="BZ4" s="40"/>
      <c r="CA4" s="40"/>
      <c r="CB4" s="40"/>
      <c r="CC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M4" s="40"/>
      <c r="DN4" s="40"/>
    </row>
    <row r="5" spans="1:120" s="47" customFormat="1" ht="12.75" customHeight="1">
      <c r="A5" s="43"/>
      <c r="B5" s="109" t="s">
        <v>290</v>
      </c>
      <c r="C5" s="275"/>
      <c r="D5" s="276" t="s">
        <v>291</v>
      </c>
      <c r="E5" s="277" t="s">
        <v>292</v>
      </c>
      <c r="F5" s="788">
        <v>0.3463454495111476</v>
      </c>
      <c r="G5" s="789">
        <v>60.279653401400203</v>
      </c>
      <c r="H5" s="789">
        <v>2.0087533328508265</v>
      </c>
      <c r="I5" s="789">
        <v>3.0840645429071385</v>
      </c>
      <c r="J5" s="789">
        <v>7.1493500000000001E-2</v>
      </c>
      <c r="K5" s="789">
        <v>101.29328672838989</v>
      </c>
      <c r="L5" s="790">
        <v>0</v>
      </c>
      <c r="M5" s="791">
        <v>76.245631959432828</v>
      </c>
      <c r="N5" s="790">
        <v>0</v>
      </c>
      <c r="O5" s="790">
        <v>0</v>
      </c>
      <c r="P5" s="790">
        <v>0</v>
      </c>
      <c r="Q5" s="789">
        <v>8.2524439278084151E-3</v>
      </c>
      <c r="R5" s="789">
        <v>1.6304894174714333</v>
      </c>
      <c r="S5" s="789">
        <v>10.795419291654001</v>
      </c>
      <c r="T5" s="789">
        <v>1.302E-2</v>
      </c>
      <c r="U5" s="789">
        <v>10.240137070086229</v>
      </c>
      <c r="V5" s="791">
        <v>81185.734184999994</v>
      </c>
      <c r="W5" s="791">
        <v>167.5678143074108</v>
      </c>
      <c r="X5" s="792">
        <v>0</v>
      </c>
      <c r="Y5" s="793">
        <v>81619.318546445022</v>
      </c>
      <c r="Z5" s="110"/>
      <c r="AA5" s="1566"/>
      <c r="AB5" s="1567"/>
      <c r="AC5" s="1568"/>
      <c r="AD5" s="1569"/>
      <c r="AE5" s="1570"/>
      <c r="AF5" s="817"/>
      <c r="AG5" s="817"/>
      <c r="AH5" s="817"/>
      <c r="AI5" s="817"/>
      <c r="AJ5" s="817"/>
      <c r="AK5" s="817"/>
      <c r="AL5" s="1571"/>
      <c r="AM5" s="1571"/>
      <c r="AN5" s="1571"/>
      <c r="AO5" s="1571"/>
      <c r="AP5" s="1571"/>
      <c r="AQ5" s="817"/>
      <c r="AR5" s="817"/>
      <c r="AS5" s="817"/>
      <c r="AT5" s="817"/>
      <c r="AU5" s="817"/>
      <c r="AV5" s="1571"/>
      <c r="AW5" s="1571"/>
      <c r="AX5" s="817"/>
      <c r="AY5" s="817"/>
      <c r="AZ5" s="1572"/>
      <c r="BA5" s="1567"/>
      <c r="BB5" s="1568"/>
      <c r="BC5" s="1569"/>
      <c r="BD5" s="1570"/>
      <c r="BE5" s="1573"/>
      <c r="BF5" s="1573"/>
      <c r="BG5" s="1573"/>
      <c r="BH5" s="815"/>
      <c r="BI5" s="815"/>
      <c r="BJ5" s="815"/>
      <c r="BK5" s="815"/>
      <c r="BL5" s="815"/>
      <c r="BM5" s="815"/>
      <c r="BN5" s="815"/>
      <c r="BO5" s="815"/>
      <c r="BP5" s="815"/>
      <c r="BQ5" s="815"/>
      <c r="BR5" s="815"/>
      <c r="BS5" s="815"/>
      <c r="BT5" s="815"/>
      <c r="BU5" s="815"/>
      <c r="BV5" s="815"/>
      <c r="BW5" s="815"/>
      <c r="BX5" s="815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</row>
    <row r="6" spans="1:120" s="50" customFormat="1" ht="12.75" customHeight="1">
      <c r="A6" s="35"/>
      <c r="B6" s="109" t="s">
        <v>293</v>
      </c>
      <c r="C6" s="111">
        <v>1</v>
      </c>
      <c r="D6" s="112" t="s">
        <v>6</v>
      </c>
      <c r="E6" s="113" t="s">
        <v>294</v>
      </c>
      <c r="F6" s="165">
        <v>0</v>
      </c>
      <c r="G6" s="129">
        <v>0</v>
      </c>
      <c r="H6" s="129">
        <v>0.64900000000000002</v>
      </c>
      <c r="I6" s="794">
        <v>0</v>
      </c>
      <c r="J6" s="129">
        <v>0</v>
      </c>
      <c r="K6" s="129">
        <v>20.0855606126369</v>
      </c>
      <c r="L6" s="795">
        <v>0</v>
      </c>
      <c r="M6" s="796">
        <v>1.6477550013416148E-3</v>
      </c>
      <c r="N6" s="795">
        <v>0</v>
      </c>
      <c r="O6" s="795">
        <v>0</v>
      </c>
      <c r="P6" s="795">
        <v>0</v>
      </c>
      <c r="Q6" s="794">
        <v>0</v>
      </c>
      <c r="R6" s="129">
        <v>0</v>
      </c>
      <c r="S6" s="129">
        <v>0.43490895642643923</v>
      </c>
      <c r="T6" s="129">
        <v>0</v>
      </c>
      <c r="U6" s="129">
        <v>0</v>
      </c>
      <c r="V6" s="795">
        <v>0</v>
      </c>
      <c r="W6" s="795">
        <v>0</v>
      </c>
      <c r="X6" s="797">
        <v>0</v>
      </c>
      <c r="Y6" s="168">
        <v>21.171117324064681</v>
      </c>
      <c r="Z6" s="110"/>
      <c r="AA6" s="1566"/>
      <c r="AB6" s="1567"/>
      <c r="AC6" s="1568"/>
      <c r="AD6" s="1569"/>
      <c r="AE6" s="1574"/>
      <c r="AF6" s="817"/>
      <c r="AG6" s="817"/>
      <c r="AH6" s="817"/>
      <c r="AI6" s="817"/>
      <c r="AJ6" s="817"/>
      <c r="AK6" s="817"/>
      <c r="AL6" s="1571"/>
      <c r="AM6" s="1571"/>
      <c r="AN6" s="1571"/>
      <c r="AO6" s="1571"/>
      <c r="AP6" s="1571"/>
      <c r="AQ6" s="817"/>
      <c r="AR6" s="817"/>
      <c r="AS6" s="817"/>
      <c r="AT6" s="817"/>
      <c r="AU6" s="817"/>
      <c r="AV6" s="1571"/>
      <c r="AW6" s="1571"/>
      <c r="AX6" s="817"/>
      <c r="AY6" s="817"/>
      <c r="AZ6" s="1575"/>
      <c r="BA6" s="1567"/>
      <c r="BB6" s="1568"/>
      <c r="BC6" s="1569"/>
      <c r="BD6" s="1574"/>
      <c r="BE6" s="1573"/>
      <c r="BF6" s="1573"/>
      <c r="BG6" s="1573"/>
      <c r="BH6" s="815"/>
      <c r="BI6" s="815"/>
      <c r="BJ6" s="815"/>
      <c r="BK6" s="815"/>
      <c r="BL6" s="815"/>
      <c r="BM6" s="815"/>
      <c r="BN6" s="815"/>
      <c r="BO6" s="815"/>
      <c r="BP6" s="815"/>
      <c r="BQ6" s="815"/>
      <c r="BR6" s="815"/>
      <c r="BS6" s="815"/>
      <c r="BT6" s="815"/>
      <c r="BU6" s="815"/>
      <c r="BV6" s="815"/>
      <c r="BW6" s="815"/>
      <c r="BX6" s="815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47" customFormat="1" ht="12.75" customHeight="1">
      <c r="A7" s="51"/>
      <c r="B7" s="109"/>
      <c r="C7" s="111">
        <v>2</v>
      </c>
      <c r="D7" s="112" t="s">
        <v>9</v>
      </c>
      <c r="E7" s="113" t="s">
        <v>295</v>
      </c>
      <c r="F7" s="1119">
        <v>0</v>
      </c>
      <c r="G7" s="129">
        <v>0.14275299999999999</v>
      </c>
      <c r="H7" s="129">
        <v>3.3828000000000004E-2</v>
      </c>
      <c r="I7" s="794">
        <v>2.0000000000000002E-5</v>
      </c>
      <c r="J7" s="129">
        <v>2.8000000000000003E-4</v>
      </c>
      <c r="K7" s="129">
        <v>29.730578138090653</v>
      </c>
      <c r="L7" s="795">
        <v>0</v>
      </c>
      <c r="M7" s="796">
        <v>3.737108343042782E-4</v>
      </c>
      <c r="N7" s="795">
        <v>0</v>
      </c>
      <c r="O7" s="795">
        <v>0</v>
      </c>
      <c r="P7" s="795">
        <v>0</v>
      </c>
      <c r="Q7" s="794">
        <v>0</v>
      </c>
      <c r="R7" s="129">
        <v>0.15669418867924526</v>
      </c>
      <c r="S7" s="129">
        <v>0.12695799999999999</v>
      </c>
      <c r="T7" s="129">
        <v>0</v>
      </c>
      <c r="U7" s="129">
        <v>0</v>
      </c>
      <c r="V7" s="114">
        <v>81185.734184999994</v>
      </c>
      <c r="W7" s="114">
        <v>167.5678143074108</v>
      </c>
      <c r="X7" s="797">
        <v>0</v>
      </c>
      <c r="Y7" s="168">
        <v>81383.493484345003</v>
      </c>
      <c r="Z7" s="115"/>
      <c r="AA7" s="1576"/>
      <c r="AB7" s="1567"/>
      <c r="AC7" s="1568"/>
      <c r="AD7" s="1569"/>
      <c r="AE7" s="1574"/>
      <c r="AF7" s="817"/>
      <c r="AG7" s="817"/>
      <c r="AH7" s="817"/>
      <c r="AI7" s="817"/>
      <c r="AJ7" s="817"/>
      <c r="AK7" s="817"/>
      <c r="AL7" s="1571"/>
      <c r="AM7" s="1571"/>
      <c r="AN7" s="1571"/>
      <c r="AO7" s="1571"/>
      <c r="AP7" s="1571"/>
      <c r="AQ7" s="817"/>
      <c r="AR7" s="817"/>
      <c r="AS7" s="817"/>
      <c r="AT7" s="817"/>
      <c r="AU7" s="817"/>
      <c r="AV7" s="1571"/>
      <c r="AW7" s="1571"/>
      <c r="AX7" s="817"/>
      <c r="AY7" s="817"/>
      <c r="AZ7" s="1577"/>
      <c r="BA7" s="1567"/>
      <c r="BB7" s="1568"/>
      <c r="BC7" s="1569"/>
      <c r="BD7" s="1574"/>
      <c r="BE7" s="1573"/>
      <c r="BF7" s="1573"/>
      <c r="BG7" s="1573"/>
      <c r="BH7" s="815"/>
      <c r="BI7" s="815"/>
      <c r="BJ7" s="815"/>
      <c r="BK7" s="815"/>
      <c r="BL7" s="815"/>
      <c r="BM7" s="815"/>
      <c r="BN7" s="815"/>
      <c r="BO7" s="815"/>
      <c r="BP7" s="815"/>
      <c r="BQ7" s="815"/>
      <c r="BR7" s="815"/>
      <c r="BS7" s="815"/>
      <c r="BT7" s="815"/>
      <c r="BU7" s="815"/>
      <c r="BV7" s="815"/>
      <c r="BW7" s="815"/>
      <c r="BX7" s="815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</row>
    <row r="8" spans="1:120" s="47" customFormat="1" ht="12.75" customHeight="1">
      <c r="A8" s="53"/>
      <c r="B8" s="109"/>
      <c r="C8" s="111">
        <v>3</v>
      </c>
      <c r="D8" s="116" t="s">
        <v>124</v>
      </c>
      <c r="E8" s="117" t="s">
        <v>296</v>
      </c>
      <c r="F8" s="165">
        <v>1.4E-2</v>
      </c>
      <c r="G8" s="129">
        <v>0</v>
      </c>
      <c r="H8" s="129">
        <v>9.0956653992395435E-3</v>
      </c>
      <c r="I8" s="794">
        <v>0</v>
      </c>
      <c r="J8" s="794">
        <v>0</v>
      </c>
      <c r="K8" s="129">
        <v>0.71650002892522957</v>
      </c>
      <c r="L8" s="795">
        <v>0</v>
      </c>
      <c r="M8" s="796">
        <v>7.6531688193380978</v>
      </c>
      <c r="N8" s="795">
        <v>0</v>
      </c>
      <c r="O8" s="795">
        <v>0</v>
      </c>
      <c r="P8" s="795">
        <v>0</v>
      </c>
      <c r="Q8" s="794">
        <v>0</v>
      </c>
      <c r="R8" s="129">
        <v>2.0239806469654779E-2</v>
      </c>
      <c r="S8" s="129">
        <v>9.0443351989730409</v>
      </c>
      <c r="T8" s="129">
        <v>0</v>
      </c>
      <c r="U8" s="129">
        <v>6.620560401014694E-2</v>
      </c>
      <c r="V8" s="795">
        <v>0</v>
      </c>
      <c r="W8" s="795">
        <v>0</v>
      </c>
      <c r="X8" s="797">
        <v>0</v>
      </c>
      <c r="Y8" s="168">
        <v>17.523545123115408</v>
      </c>
      <c r="Z8" s="115"/>
      <c r="AA8" s="1576"/>
      <c r="AB8" s="1567"/>
      <c r="AC8" s="1568"/>
      <c r="AD8" s="1569"/>
      <c r="AE8" s="1574"/>
      <c r="AF8" s="817"/>
      <c r="AG8" s="817"/>
      <c r="AH8" s="817"/>
      <c r="AI8" s="817"/>
      <c r="AJ8" s="817"/>
      <c r="AK8" s="817"/>
      <c r="AL8" s="1571"/>
      <c r="AM8" s="1571"/>
      <c r="AN8" s="1571"/>
      <c r="AO8" s="1571"/>
      <c r="AP8" s="1571"/>
      <c r="AQ8" s="817"/>
      <c r="AR8" s="817"/>
      <c r="AS8" s="817"/>
      <c r="AT8" s="817"/>
      <c r="AU8" s="817"/>
      <c r="AV8" s="1571"/>
      <c r="AW8" s="1571"/>
      <c r="AX8" s="817"/>
      <c r="AY8" s="817"/>
      <c r="AZ8" s="1577"/>
      <c r="BA8" s="1567"/>
      <c r="BB8" s="1568"/>
      <c r="BC8" s="1569"/>
      <c r="BD8" s="1574"/>
      <c r="BE8" s="1573"/>
      <c r="BF8" s="1573"/>
      <c r="BG8" s="1573"/>
      <c r="BH8" s="815"/>
      <c r="BI8" s="815"/>
      <c r="BJ8" s="815"/>
      <c r="BK8" s="815"/>
      <c r="BL8" s="815"/>
      <c r="BM8" s="815"/>
      <c r="BN8" s="815"/>
      <c r="BO8" s="815"/>
      <c r="BP8" s="815"/>
      <c r="BQ8" s="815"/>
      <c r="BR8" s="815"/>
      <c r="BS8" s="815"/>
      <c r="BT8" s="815"/>
      <c r="BU8" s="815"/>
      <c r="BV8" s="815"/>
      <c r="BW8" s="815"/>
      <c r="BX8" s="815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</row>
    <row r="9" spans="1:120" s="55" customFormat="1" ht="12.75" customHeight="1">
      <c r="A9" s="53"/>
      <c r="B9" s="118"/>
      <c r="C9" s="111">
        <v>4</v>
      </c>
      <c r="D9" s="112" t="s">
        <v>125</v>
      </c>
      <c r="E9" s="113"/>
      <c r="F9" s="165">
        <v>0</v>
      </c>
      <c r="G9" s="1118">
        <v>0</v>
      </c>
      <c r="H9" s="129">
        <v>0</v>
      </c>
      <c r="I9" s="794">
        <v>0</v>
      </c>
      <c r="J9" s="129">
        <v>0</v>
      </c>
      <c r="K9" s="129">
        <v>0</v>
      </c>
      <c r="L9" s="795">
        <v>0</v>
      </c>
      <c r="M9" s="796">
        <v>0</v>
      </c>
      <c r="N9" s="795">
        <v>0</v>
      </c>
      <c r="O9" s="795">
        <v>0</v>
      </c>
      <c r="P9" s="795">
        <v>0</v>
      </c>
      <c r="Q9" s="794">
        <v>0</v>
      </c>
      <c r="R9" s="129">
        <v>0</v>
      </c>
      <c r="S9" s="129">
        <v>0</v>
      </c>
      <c r="T9" s="129">
        <v>0</v>
      </c>
      <c r="U9" s="129">
        <v>0</v>
      </c>
      <c r="V9" s="795">
        <v>0</v>
      </c>
      <c r="W9" s="795">
        <v>0</v>
      </c>
      <c r="X9" s="797">
        <v>0</v>
      </c>
      <c r="Y9" s="168"/>
      <c r="Z9" s="115"/>
      <c r="AA9" s="1576"/>
      <c r="AB9" s="1567"/>
      <c r="AC9" s="1568"/>
      <c r="AD9" s="1569"/>
      <c r="AE9" s="1574"/>
      <c r="AF9" s="817"/>
      <c r="AG9" s="817"/>
      <c r="AH9" s="817"/>
      <c r="AI9" s="817"/>
      <c r="AJ9" s="817"/>
      <c r="AK9" s="817"/>
      <c r="AL9" s="1571"/>
      <c r="AM9" s="1571"/>
      <c r="AN9" s="1571"/>
      <c r="AO9" s="1571"/>
      <c r="AP9" s="1571"/>
      <c r="AQ9" s="817"/>
      <c r="AR9" s="817"/>
      <c r="AS9" s="817"/>
      <c r="AT9" s="817"/>
      <c r="AU9" s="817"/>
      <c r="AV9" s="1571"/>
      <c r="AW9" s="1571"/>
      <c r="AX9" s="817"/>
      <c r="AY9" s="817"/>
      <c r="AZ9" s="1577"/>
      <c r="BA9" s="1567"/>
      <c r="BB9" s="1568"/>
      <c r="BC9" s="1569"/>
      <c r="BD9" s="1574"/>
      <c r="BE9" s="1573"/>
      <c r="BF9" s="1573"/>
      <c r="BG9" s="1573"/>
      <c r="BH9" s="815"/>
      <c r="BI9" s="815"/>
      <c r="BJ9" s="815"/>
      <c r="BK9" s="815"/>
      <c r="BL9" s="815"/>
      <c r="BM9" s="815"/>
      <c r="BN9" s="815"/>
      <c r="BO9" s="815"/>
      <c r="BP9" s="815"/>
      <c r="BQ9" s="815"/>
      <c r="BR9" s="815"/>
      <c r="BS9" s="815"/>
      <c r="BT9" s="815"/>
      <c r="BU9" s="815"/>
      <c r="BV9" s="815"/>
      <c r="BW9" s="815"/>
      <c r="BX9" s="815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</row>
    <row r="10" spans="1:120" s="57" customFormat="1" ht="12.75" customHeight="1">
      <c r="A10" s="53"/>
      <c r="B10" s="109" t="s">
        <v>126</v>
      </c>
      <c r="C10" s="275"/>
      <c r="D10" s="276" t="s">
        <v>297</v>
      </c>
      <c r="E10" s="278" t="s">
        <v>298</v>
      </c>
      <c r="F10" s="798">
        <v>6.5170000000000007E-4</v>
      </c>
      <c r="G10" s="799">
        <v>1.3816615926863152</v>
      </c>
      <c r="H10" s="799">
        <v>0.33903272173450838</v>
      </c>
      <c r="I10" s="799">
        <v>1.800595E-2</v>
      </c>
      <c r="J10" s="799">
        <v>0</v>
      </c>
      <c r="K10" s="799">
        <v>4.2896175184346585</v>
      </c>
      <c r="L10" s="795">
        <v>0</v>
      </c>
      <c r="M10" s="800">
        <v>0.19108369173351128</v>
      </c>
      <c r="N10" s="795">
        <v>0</v>
      </c>
      <c r="O10" s="795">
        <v>0</v>
      </c>
      <c r="P10" s="795">
        <v>0</v>
      </c>
      <c r="Q10" s="799">
        <v>0</v>
      </c>
      <c r="R10" s="799">
        <v>0.53647790058498601</v>
      </c>
      <c r="S10" s="799">
        <v>2.6725856056528434E-2</v>
      </c>
      <c r="T10" s="799">
        <v>0</v>
      </c>
      <c r="U10" s="799">
        <v>4.9196609556812161E-2</v>
      </c>
      <c r="V10" s="795">
        <v>0</v>
      </c>
      <c r="W10" s="795">
        <v>0</v>
      </c>
      <c r="X10" s="801">
        <v>0</v>
      </c>
      <c r="Y10" s="802">
        <v>6.8324535407873199</v>
      </c>
      <c r="Z10" s="115"/>
      <c r="AA10" s="1576"/>
      <c r="AB10" s="1567"/>
      <c r="AC10" s="1568"/>
      <c r="AD10" s="1569"/>
      <c r="AE10" s="1574"/>
      <c r="AF10" s="817"/>
      <c r="AG10" s="817"/>
      <c r="AH10" s="817"/>
      <c r="AI10" s="817"/>
      <c r="AJ10" s="817"/>
      <c r="AK10" s="817"/>
      <c r="AL10" s="1571"/>
      <c r="AM10" s="1571"/>
      <c r="AN10" s="1571"/>
      <c r="AO10" s="1571"/>
      <c r="AP10" s="1571"/>
      <c r="AQ10" s="817"/>
      <c r="AR10" s="817"/>
      <c r="AS10" s="817"/>
      <c r="AT10" s="817"/>
      <c r="AU10" s="817"/>
      <c r="AV10" s="1571"/>
      <c r="AW10" s="1571"/>
      <c r="AX10" s="817"/>
      <c r="AY10" s="817"/>
      <c r="AZ10" s="1577"/>
      <c r="BA10" s="1567"/>
      <c r="BB10" s="1568"/>
      <c r="BC10" s="1569"/>
      <c r="BD10" s="1574"/>
      <c r="BE10" s="1573"/>
      <c r="BF10" s="1573"/>
      <c r="BG10" s="1573"/>
      <c r="BH10" s="815"/>
      <c r="BI10" s="815"/>
      <c r="BJ10" s="815"/>
      <c r="BK10" s="815"/>
      <c r="BL10" s="815"/>
      <c r="BM10" s="815"/>
      <c r="BN10" s="815"/>
      <c r="BO10" s="815"/>
      <c r="BP10" s="815"/>
      <c r="BQ10" s="815"/>
      <c r="BR10" s="815"/>
      <c r="BS10" s="815"/>
      <c r="BT10" s="815"/>
      <c r="BU10" s="815"/>
      <c r="BV10" s="815"/>
      <c r="BW10" s="815"/>
      <c r="BX10" s="815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</row>
    <row r="11" spans="1:120" s="58" customFormat="1" ht="12.75" customHeight="1">
      <c r="A11" s="53"/>
      <c r="B11" s="109"/>
      <c r="C11" s="111">
        <v>5</v>
      </c>
      <c r="D11" s="112" t="s">
        <v>126</v>
      </c>
      <c r="E11" s="113" t="s">
        <v>299</v>
      </c>
      <c r="F11" s="165">
        <v>0</v>
      </c>
      <c r="G11" s="129">
        <v>1.2800000000000001E-3</v>
      </c>
      <c r="H11" s="129">
        <v>1.0773088816373874E-3</v>
      </c>
      <c r="I11" s="129">
        <v>0</v>
      </c>
      <c r="J11" s="129">
        <v>0</v>
      </c>
      <c r="K11" s="129">
        <v>1.1858030260537304</v>
      </c>
      <c r="L11" s="795">
        <v>0</v>
      </c>
      <c r="M11" s="796">
        <v>3.0378608321261096E-4</v>
      </c>
      <c r="N11" s="795">
        <v>0</v>
      </c>
      <c r="O11" s="795">
        <v>0</v>
      </c>
      <c r="P11" s="795">
        <v>0</v>
      </c>
      <c r="Q11" s="799">
        <v>0</v>
      </c>
      <c r="R11" s="799">
        <v>5.1302413420608074E-3</v>
      </c>
      <c r="S11" s="799">
        <v>1.1706592802027397E-4</v>
      </c>
      <c r="T11" s="799">
        <v>0</v>
      </c>
      <c r="U11" s="799">
        <v>7.0239556812164372E-5</v>
      </c>
      <c r="V11" s="795">
        <v>0</v>
      </c>
      <c r="W11" s="795">
        <v>0</v>
      </c>
      <c r="X11" s="797">
        <v>0</v>
      </c>
      <c r="Y11" s="168">
        <v>1.1937816678454738</v>
      </c>
      <c r="Z11" s="115"/>
      <c r="AA11" s="1576"/>
      <c r="AB11" s="1567"/>
      <c r="AC11" s="1568"/>
      <c r="AD11" s="1569"/>
      <c r="AE11" s="1574"/>
      <c r="AF11" s="817"/>
      <c r="AG11" s="817"/>
      <c r="AH11" s="817"/>
      <c r="AI11" s="817"/>
      <c r="AJ11" s="817"/>
      <c r="AK11" s="817"/>
      <c r="AL11" s="1571"/>
      <c r="AM11" s="1571"/>
      <c r="AN11" s="1571"/>
      <c r="AO11" s="1571"/>
      <c r="AP11" s="1571"/>
      <c r="AQ11" s="817"/>
      <c r="AR11" s="817"/>
      <c r="AS11" s="817"/>
      <c r="AT11" s="817"/>
      <c r="AU11" s="817"/>
      <c r="AV11" s="1571"/>
      <c r="AW11" s="1571"/>
      <c r="AX11" s="817"/>
      <c r="AY11" s="817"/>
      <c r="AZ11" s="1577"/>
      <c r="BA11" s="1567"/>
      <c r="BB11" s="1568"/>
      <c r="BC11" s="1569"/>
      <c r="BD11" s="1574"/>
      <c r="BE11" s="1573"/>
      <c r="BF11" s="1573"/>
      <c r="BG11" s="1573"/>
      <c r="BH11" s="815"/>
      <c r="BI11" s="815"/>
      <c r="BJ11" s="815"/>
      <c r="BK11" s="815"/>
      <c r="BL11" s="815"/>
      <c r="BM11" s="815"/>
      <c r="BN11" s="815"/>
      <c r="BO11" s="815"/>
      <c r="BP11" s="815"/>
      <c r="BQ11" s="815"/>
      <c r="BR11" s="815"/>
      <c r="BS11" s="815"/>
      <c r="BT11" s="815"/>
      <c r="BU11" s="815"/>
      <c r="BV11" s="815"/>
      <c r="BW11" s="815"/>
      <c r="BX11" s="815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</row>
    <row r="12" spans="1:120" s="58" customFormat="1" ht="12.75" customHeight="1">
      <c r="A12" s="53"/>
      <c r="B12" s="109"/>
      <c r="C12" s="111">
        <v>6</v>
      </c>
      <c r="D12" s="112" t="s">
        <v>127</v>
      </c>
      <c r="E12" s="113" t="s">
        <v>300</v>
      </c>
      <c r="F12" s="165">
        <v>0</v>
      </c>
      <c r="G12" s="129">
        <v>7.2997926863151612E-3</v>
      </c>
      <c r="H12" s="129">
        <v>0</v>
      </c>
      <c r="I12" s="129">
        <v>0</v>
      </c>
      <c r="J12" s="129">
        <v>0</v>
      </c>
      <c r="K12" s="129">
        <v>0.15792294911170279</v>
      </c>
      <c r="L12" s="795">
        <v>0</v>
      </c>
      <c r="M12" s="796">
        <v>0</v>
      </c>
      <c r="N12" s="795">
        <v>0</v>
      </c>
      <c r="O12" s="795">
        <v>0</v>
      </c>
      <c r="P12" s="795">
        <v>0</v>
      </c>
      <c r="Q12" s="129">
        <v>0</v>
      </c>
      <c r="R12" s="129">
        <v>0.11946206108285821</v>
      </c>
      <c r="S12" s="129">
        <v>0</v>
      </c>
      <c r="T12" s="129">
        <v>0</v>
      </c>
      <c r="U12" s="129">
        <v>0</v>
      </c>
      <c r="V12" s="795">
        <v>0</v>
      </c>
      <c r="W12" s="795">
        <v>0</v>
      </c>
      <c r="X12" s="797">
        <v>0</v>
      </c>
      <c r="Y12" s="168">
        <v>0.28468480288087616</v>
      </c>
      <c r="Z12" s="115"/>
      <c r="AA12" s="1576"/>
      <c r="AB12" s="1567"/>
      <c r="AC12" s="1568"/>
      <c r="AD12" s="1569"/>
      <c r="AE12" s="1574"/>
      <c r="AF12" s="817"/>
      <c r="AG12" s="817"/>
      <c r="AH12" s="817"/>
      <c r="AI12" s="817"/>
      <c r="AJ12" s="817"/>
      <c r="AK12" s="817"/>
      <c r="AL12" s="1571"/>
      <c r="AM12" s="1571"/>
      <c r="AN12" s="1571"/>
      <c r="AO12" s="1571"/>
      <c r="AP12" s="1571"/>
      <c r="AQ12" s="817"/>
      <c r="AR12" s="817"/>
      <c r="AS12" s="817"/>
      <c r="AT12" s="817"/>
      <c r="AU12" s="817"/>
      <c r="AV12" s="1571"/>
      <c r="AW12" s="1571"/>
      <c r="AX12" s="817"/>
      <c r="AY12" s="817"/>
      <c r="AZ12" s="1577"/>
      <c r="BA12" s="1567"/>
      <c r="BB12" s="1568"/>
      <c r="BC12" s="1569"/>
      <c r="BD12" s="1574"/>
      <c r="BE12" s="1573"/>
      <c r="BF12" s="1573"/>
      <c r="BG12" s="1573"/>
      <c r="BH12" s="815"/>
      <c r="BI12" s="815"/>
      <c r="BJ12" s="815"/>
      <c r="BK12" s="815"/>
      <c r="BL12" s="815"/>
      <c r="BM12" s="815"/>
      <c r="BN12" s="815"/>
      <c r="BO12" s="815"/>
      <c r="BP12" s="815"/>
      <c r="BQ12" s="815"/>
      <c r="BR12" s="815"/>
      <c r="BS12" s="815"/>
      <c r="BT12" s="815"/>
      <c r="BU12" s="815"/>
      <c r="BV12" s="815"/>
      <c r="BW12" s="815"/>
      <c r="BX12" s="815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</row>
    <row r="13" spans="1:120" s="58" customFormat="1" ht="12.75" customHeight="1">
      <c r="A13" s="53"/>
      <c r="B13" s="119" t="s">
        <v>128</v>
      </c>
      <c r="C13" s="275">
        <v>7</v>
      </c>
      <c r="D13" s="276" t="s">
        <v>301</v>
      </c>
      <c r="E13" s="278" t="s">
        <v>302</v>
      </c>
      <c r="F13" s="798">
        <v>8.7624607703372423E-2</v>
      </c>
      <c r="G13" s="799">
        <v>8510.3574263204118</v>
      </c>
      <c r="H13" s="799">
        <v>4.2548035100815973</v>
      </c>
      <c r="I13" s="799">
        <v>0.1433130167273847</v>
      </c>
      <c r="J13" s="799">
        <v>0.7055339766457408</v>
      </c>
      <c r="K13" s="799">
        <v>2.4192104478574139</v>
      </c>
      <c r="L13" s="795">
        <v>0</v>
      </c>
      <c r="M13" s="800">
        <v>0.79017442196466403</v>
      </c>
      <c r="N13" s="795">
        <v>0</v>
      </c>
      <c r="O13" s="795">
        <v>0</v>
      </c>
      <c r="P13" s="795">
        <v>0</v>
      </c>
      <c r="Q13" s="799">
        <v>5.9818945531766698E-2</v>
      </c>
      <c r="R13" s="799">
        <v>13.123334394949492</v>
      </c>
      <c r="S13" s="799">
        <v>14.407853402808312</v>
      </c>
      <c r="T13" s="799">
        <v>8.9124365578432876</v>
      </c>
      <c r="U13" s="799">
        <v>376.12350931409765</v>
      </c>
      <c r="V13" s="795">
        <v>0</v>
      </c>
      <c r="W13" s="795">
        <v>0</v>
      </c>
      <c r="X13" s="801">
        <v>2.1427682955952512E-2</v>
      </c>
      <c r="Y13" s="802">
        <v>8931.4064665995775</v>
      </c>
      <c r="Z13" s="115"/>
      <c r="AA13" s="1576"/>
      <c r="AB13" s="1567"/>
      <c r="AC13" s="1568"/>
      <c r="AD13" s="1569"/>
      <c r="AE13" s="1574"/>
      <c r="AF13" s="817"/>
      <c r="AG13" s="817"/>
      <c r="AH13" s="817"/>
      <c r="AI13" s="817"/>
      <c r="AJ13" s="817"/>
      <c r="AK13" s="817"/>
      <c r="AL13" s="1571"/>
      <c r="AM13" s="1571"/>
      <c r="AN13" s="1571"/>
      <c r="AO13" s="1571"/>
      <c r="AP13" s="1571"/>
      <c r="AQ13" s="817"/>
      <c r="AR13" s="817"/>
      <c r="AS13" s="817"/>
      <c r="AT13" s="817"/>
      <c r="AU13" s="817"/>
      <c r="AV13" s="1571"/>
      <c r="AW13" s="1571"/>
      <c r="AX13" s="817"/>
      <c r="AY13" s="817"/>
      <c r="AZ13" s="1577"/>
      <c r="BA13" s="1567"/>
      <c r="BB13" s="1568"/>
      <c r="BC13" s="1569"/>
      <c r="BD13" s="1574"/>
      <c r="BE13" s="1573"/>
      <c r="BF13" s="1573"/>
      <c r="BG13" s="1573"/>
      <c r="BH13" s="815"/>
      <c r="BI13" s="815"/>
      <c r="BJ13" s="815"/>
      <c r="BK13" s="815"/>
      <c r="BL13" s="815"/>
      <c r="BM13" s="815"/>
      <c r="BN13" s="815"/>
      <c r="BO13" s="815"/>
      <c r="BP13" s="815"/>
      <c r="BQ13" s="815"/>
      <c r="BR13" s="815"/>
      <c r="BS13" s="815"/>
      <c r="BT13" s="815"/>
      <c r="BU13" s="815"/>
      <c r="BV13" s="815"/>
      <c r="BW13" s="815"/>
      <c r="BX13" s="815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</row>
    <row r="14" spans="1:120" s="58" customFormat="1" ht="12.75" customHeight="1">
      <c r="A14" s="53"/>
      <c r="B14" s="118" t="s">
        <v>14</v>
      </c>
      <c r="C14" s="275">
        <v>8</v>
      </c>
      <c r="D14" s="276" t="s">
        <v>14</v>
      </c>
      <c r="E14" s="278" t="s">
        <v>303</v>
      </c>
      <c r="F14" s="798">
        <v>53.055453524250318</v>
      </c>
      <c r="G14" s="799">
        <v>9649.3330161769318</v>
      </c>
      <c r="H14" s="799">
        <v>106.9417935095121</v>
      </c>
      <c r="I14" s="799">
        <v>7.2347533544645302</v>
      </c>
      <c r="J14" s="799">
        <v>54.576105956894409</v>
      </c>
      <c r="K14" s="799">
        <v>1395.2689948543609</v>
      </c>
      <c r="L14" s="800">
        <v>310.02434277778849</v>
      </c>
      <c r="M14" s="800">
        <v>5765.2109595494412</v>
      </c>
      <c r="N14" s="800">
        <v>68.405385887915543</v>
      </c>
      <c r="O14" s="795">
        <v>0</v>
      </c>
      <c r="P14" s="795">
        <v>0</v>
      </c>
      <c r="Q14" s="799">
        <v>0.9299748089176525</v>
      </c>
      <c r="R14" s="799">
        <v>1014.8930411332129</v>
      </c>
      <c r="S14" s="799">
        <v>2903.0191526312365</v>
      </c>
      <c r="T14" s="799">
        <v>68.922278878358284</v>
      </c>
      <c r="U14" s="799">
        <v>58833.698725547249</v>
      </c>
      <c r="V14" s="795">
        <v>0</v>
      </c>
      <c r="W14" s="795">
        <v>0</v>
      </c>
      <c r="X14" s="801">
        <v>3.3756153327045038</v>
      </c>
      <c r="Y14" s="802">
        <v>80234.889593923246</v>
      </c>
      <c r="Z14" s="115"/>
      <c r="AA14" s="1576"/>
      <c r="AB14" s="1567"/>
      <c r="AC14" s="1568"/>
      <c r="AD14" s="1569"/>
      <c r="AE14" s="1574"/>
      <c r="AF14" s="817"/>
      <c r="AG14" s="817"/>
      <c r="AH14" s="817"/>
      <c r="AI14" s="817"/>
      <c r="AJ14" s="817"/>
      <c r="AK14" s="817"/>
      <c r="AL14" s="1571"/>
      <c r="AM14" s="1571"/>
      <c r="AN14" s="1571"/>
      <c r="AO14" s="1571"/>
      <c r="AP14" s="1571"/>
      <c r="AQ14" s="817"/>
      <c r="AR14" s="817"/>
      <c r="AS14" s="817"/>
      <c r="AT14" s="817"/>
      <c r="AU14" s="817"/>
      <c r="AV14" s="1571"/>
      <c r="AW14" s="1571"/>
      <c r="AX14" s="817"/>
      <c r="AY14" s="817"/>
      <c r="AZ14" s="1577"/>
      <c r="BA14" s="1567"/>
      <c r="BB14" s="1568"/>
      <c r="BC14" s="1569"/>
      <c r="BD14" s="1574"/>
      <c r="BE14" s="1573"/>
      <c r="BF14" s="1573"/>
      <c r="BG14" s="1573"/>
      <c r="BH14" s="815"/>
      <c r="BI14" s="815"/>
      <c r="BJ14" s="815"/>
      <c r="BK14" s="815"/>
      <c r="BL14" s="815"/>
      <c r="BM14" s="815"/>
      <c r="BN14" s="815"/>
      <c r="BO14" s="815"/>
      <c r="BP14" s="815"/>
      <c r="BQ14" s="815"/>
      <c r="BR14" s="815"/>
      <c r="BS14" s="815"/>
      <c r="BT14" s="815"/>
      <c r="BU14" s="815"/>
      <c r="BV14" s="815"/>
      <c r="BW14" s="815"/>
      <c r="BX14" s="815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</row>
    <row r="15" spans="1:120" s="58" customFormat="1" ht="12.75" customHeight="1">
      <c r="A15" s="53"/>
      <c r="B15" s="109" t="s">
        <v>18</v>
      </c>
      <c r="C15" s="279"/>
      <c r="D15" s="276" t="s">
        <v>304</v>
      </c>
      <c r="E15" s="277" t="s">
        <v>305</v>
      </c>
      <c r="F15" s="798">
        <v>854.34930583146422</v>
      </c>
      <c r="G15" s="799">
        <v>51478.417968560621</v>
      </c>
      <c r="H15" s="799">
        <v>2320.0845326838948</v>
      </c>
      <c r="I15" s="799">
        <v>2934.8576234193115</v>
      </c>
      <c r="J15" s="799">
        <v>2265.7341884786947</v>
      </c>
      <c r="K15" s="799">
        <v>3463.5947267215315</v>
      </c>
      <c r="L15" s="800">
        <v>491.57623809545902</v>
      </c>
      <c r="M15" s="800">
        <v>1386.8513048484542</v>
      </c>
      <c r="N15" s="800">
        <v>19.969172095283845</v>
      </c>
      <c r="O15" s="800">
        <v>2323.5444718189415</v>
      </c>
      <c r="P15" s="800">
        <v>54.053536312302022</v>
      </c>
      <c r="Q15" s="799">
        <v>12.477230870466666</v>
      </c>
      <c r="R15" s="799">
        <v>4986.622985345738</v>
      </c>
      <c r="S15" s="799">
        <v>4849.7448327555003</v>
      </c>
      <c r="T15" s="799">
        <v>11715.983268234761</v>
      </c>
      <c r="U15" s="799">
        <v>1791.6831884608512</v>
      </c>
      <c r="V15" s="795">
        <v>0</v>
      </c>
      <c r="W15" s="795">
        <v>0</v>
      </c>
      <c r="X15" s="801">
        <v>7105.4182657023157</v>
      </c>
      <c r="Y15" s="802">
        <v>98054.962840235603</v>
      </c>
      <c r="Z15" s="115"/>
      <c r="AA15" s="1576"/>
      <c r="AB15" s="1567"/>
      <c r="AC15" s="1568"/>
      <c r="AD15" s="1569"/>
      <c r="AE15" s="1570"/>
      <c r="AF15" s="817"/>
      <c r="AG15" s="817"/>
      <c r="AH15" s="817"/>
      <c r="AI15" s="817"/>
      <c r="AJ15" s="817"/>
      <c r="AK15" s="817"/>
      <c r="AL15" s="1571"/>
      <c r="AM15" s="1571"/>
      <c r="AN15" s="1571"/>
      <c r="AO15" s="1571"/>
      <c r="AP15" s="1571"/>
      <c r="AQ15" s="817"/>
      <c r="AR15" s="817"/>
      <c r="AS15" s="817"/>
      <c r="AT15" s="817"/>
      <c r="AU15" s="817"/>
      <c r="AV15" s="1571"/>
      <c r="AW15" s="1571"/>
      <c r="AX15" s="817"/>
      <c r="AY15" s="817"/>
      <c r="AZ15" s="1577"/>
      <c r="BA15" s="1567"/>
      <c r="BB15" s="1568"/>
      <c r="BC15" s="1569"/>
      <c r="BD15" s="1570"/>
      <c r="BE15" s="1573"/>
      <c r="BF15" s="1573"/>
      <c r="BG15" s="1573"/>
      <c r="BH15" s="815"/>
      <c r="BI15" s="815"/>
      <c r="BJ15" s="815"/>
      <c r="BK15" s="815"/>
      <c r="BL15" s="815"/>
      <c r="BM15" s="815"/>
      <c r="BN15" s="815"/>
      <c r="BO15" s="815"/>
      <c r="BP15" s="815"/>
      <c r="BQ15" s="815"/>
      <c r="BR15" s="815"/>
      <c r="BS15" s="815"/>
      <c r="BT15" s="815"/>
      <c r="BU15" s="815"/>
      <c r="BV15" s="815"/>
      <c r="BW15" s="815"/>
      <c r="BX15" s="815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</row>
    <row r="16" spans="1:120" s="58" customFormat="1" ht="12.75" customHeight="1">
      <c r="A16" s="53"/>
      <c r="B16" s="109"/>
      <c r="C16" s="120">
        <v>9</v>
      </c>
      <c r="D16" s="112" t="s">
        <v>129</v>
      </c>
      <c r="E16" s="121" t="s">
        <v>306</v>
      </c>
      <c r="F16" s="165">
        <v>40.812025891533843</v>
      </c>
      <c r="G16" s="129">
        <v>5756.7319162578251</v>
      </c>
      <c r="H16" s="129">
        <v>137.56605159668391</v>
      </c>
      <c r="I16" s="129">
        <v>108.56194640246559</v>
      </c>
      <c r="J16" s="129">
        <v>58.647375205056328</v>
      </c>
      <c r="K16" s="129">
        <v>370.52828127702418</v>
      </c>
      <c r="L16" s="795">
        <v>0</v>
      </c>
      <c r="M16" s="796">
        <v>13.852030331303501</v>
      </c>
      <c r="N16" s="795">
        <v>0</v>
      </c>
      <c r="O16" s="796">
        <v>1603.6527828498713</v>
      </c>
      <c r="P16" s="796">
        <v>54.007536312302022</v>
      </c>
      <c r="Q16" s="129">
        <v>6.1103646686831652E-2</v>
      </c>
      <c r="R16" s="129">
        <v>128.64154323409281</v>
      </c>
      <c r="S16" s="129">
        <v>40.222017287647702</v>
      </c>
      <c r="T16" s="129">
        <v>150.60685111752909</v>
      </c>
      <c r="U16" s="129">
        <v>7.296609279056387</v>
      </c>
      <c r="V16" s="795">
        <v>0</v>
      </c>
      <c r="W16" s="795">
        <v>0</v>
      </c>
      <c r="X16" s="797">
        <v>168.49918799543067</v>
      </c>
      <c r="Y16" s="168">
        <v>8639.6872586845111</v>
      </c>
      <c r="Z16" s="115"/>
      <c r="AA16" s="1576"/>
      <c r="AB16" s="1567"/>
      <c r="AC16" s="1568"/>
      <c r="AD16" s="1569"/>
      <c r="AE16" s="1570"/>
      <c r="AF16" s="817"/>
      <c r="AG16" s="817"/>
      <c r="AH16" s="817"/>
      <c r="AI16" s="817"/>
      <c r="AJ16" s="817"/>
      <c r="AK16" s="817"/>
      <c r="AL16" s="1571"/>
      <c r="AM16" s="1571"/>
      <c r="AN16" s="1571"/>
      <c r="AO16" s="1571"/>
      <c r="AP16" s="1571"/>
      <c r="AQ16" s="817"/>
      <c r="AR16" s="817"/>
      <c r="AS16" s="817"/>
      <c r="AT16" s="817"/>
      <c r="AU16" s="817"/>
      <c r="AV16" s="1571"/>
      <c r="AW16" s="1571"/>
      <c r="AX16" s="817"/>
      <c r="AY16" s="817"/>
      <c r="AZ16" s="1577"/>
      <c r="BA16" s="1567"/>
      <c r="BB16" s="1568"/>
      <c r="BC16" s="1569"/>
      <c r="BD16" s="1570"/>
      <c r="BE16" s="1573"/>
      <c r="BF16" s="1573"/>
      <c r="BG16" s="1573"/>
      <c r="BH16" s="815"/>
      <c r="BI16" s="815"/>
      <c r="BJ16" s="815"/>
      <c r="BK16" s="815"/>
      <c r="BL16" s="815"/>
      <c r="BM16" s="815"/>
      <c r="BN16" s="815"/>
      <c r="BO16" s="815"/>
      <c r="BP16" s="815"/>
      <c r="BQ16" s="815"/>
      <c r="BR16" s="815"/>
      <c r="BS16" s="815"/>
      <c r="BT16" s="815"/>
      <c r="BU16" s="815"/>
      <c r="BV16" s="815"/>
      <c r="BW16" s="815"/>
      <c r="BX16" s="815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</row>
    <row r="17" spans="1:120" s="58" customFormat="1" ht="12.75" customHeight="1">
      <c r="A17" s="53"/>
      <c r="B17" s="109"/>
      <c r="C17" s="120">
        <v>10</v>
      </c>
      <c r="D17" s="112" t="s">
        <v>130</v>
      </c>
      <c r="E17" s="121" t="s">
        <v>307</v>
      </c>
      <c r="F17" s="165">
        <v>1.983895507884875</v>
      </c>
      <c r="G17" s="129">
        <v>1152.6611383976872</v>
      </c>
      <c r="H17" s="129">
        <v>5.8533229835415135</v>
      </c>
      <c r="I17" s="129">
        <v>748.59363641893265</v>
      </c>
      <c r="J17" s="129">
        <v>38.80277635750658</v>
      </c>
      <c r="K17" s="129">
        <v>59.621065773807125</v>
      </c>
      <c r="L17" s="795">
        <v>0</v>
      </c>
      <c r="M17" s="796">
        <v>5.1151999571887288</v>
      </c>
      <c r="N17" s="795">
        <v>0</v>
      </c>
      <c r="O17" s="796">
        <v>437.89812849310891</v>
      </c>
      <c r="P17" s="795">
        <v>0</v>
      </c>
      <c r="Q17" s="129">
        <v>5.8856265226139404E-2</v>
      </c>
      <c r="R17" s="129">
        <v>17.970780501251181</v>
      </c>
      <c r="S17" s="129">
        <v>14.306900445032184</v>
      </c>
      <c r="T17" s="129">
        <v>18.17357443576395</v>
      </c>
      <c r="U17" s="129">
        <v>1.8207151381260209</v>
      </c>
      <c r="V17" s="795">
        <v>0</v>
      </c>
      <c r="W17" s="795">
        <v>0</v>
      </c>
      <c r="X17" s="797">
        <v>13.830599150407311</v>
      </c>
      <c r="Y17" s="168">
        <v>2516.6905898254645</v>
      </c>
      <c r="Z17" s="115"/>
      <c r="AA17" s="1576"/>
      <c r="AB17" s="1567"/>
      <c r="AC17" s="1568"/>
      <c r="AD17" s="1569"/>
      <c r="AE17" s="1570"/>
      <c r="AF17" s="817"/>
      <c r="AG17" s="817"/>
      <c r="AH17" s="817"/>
      <c r="AI17" s="817"/>
      <c r="AJ17" s="817"/>
      <c r="AK17" s="817"/>
      <c r="AL17" s="1571"/>
      <c r="AM17" s="1571"/>
      <c r="AN17" s="1571"/>
      <c r="AO17" s="1571"/>
      <c r="AP17" s="1571"/>
      <c r="AQ17" s="817"/>
      <c r="AR17" s="817"/>
      <c r="AS17" s="817"/>
      <c r="AT17" s="817"/>
      <c r="AU17" s="817"/>
      <c r="AV17" s="1571"/>
      <c r="AW17" s="1571"/>
      <c r="AX17" s="817"/>
      <c r="AY17" s="817"/>
      <c r="AZ17" s="1577"/>
      <c r="BA17" s="1567"/>
      <c r="BB17" s="1568"/>
      <c r="BC17" s="1569"/>
      <c r="BD17" s="1570"/>
      <c r="BE17" s="1573"/>
      <c r="BF17" s="1573"/>
      <c r="BG17" s="1573"/>
      <c r="BH17" s="815"/>
      <c r="BI17" s="815"/>
      <c r="BJ17" s="815"/>
      <c r="BK17" s="815"/>
      <c r="BL17" s="815"/>
      <c r="BM17" s="815"/>
      <c r="BN17" s="815"/>
      <c r="BO17" s="815"/>
      <c r="BP17" s="815"/>
      <c r="BQ17" s="815"/>
      <c r="BR17" s="815"/>
      <c r="BS17" s="815"/>
      <c r="BT17" s="815"/>
      <c r="BU17" s="815"/>
      <c r="BV17" s="815"/>
      <c r="BW17" s="815"/>
      <c r="BX17" s="815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</row>
    <row r="18" spans="1:120" s="58" customFormat="1" ht="12.75" customHeight="1">
      <c r="A18" s="53"/>
      <c r="B18" s="109"/>
      <c r="C18" s="120">
        <v>11</v>
      </c>
      <c r="D18" s="112" t="s">
        <v>131</v>
      </c>
      <c r="E18" s="121" t="s">
        <v>308</v>
      </c>
      <c r="F18" s="165">
        <v>33.602013869698148</v>
      </c>
      <c r="G18" s="129">
        <v>361.89840210913536</v>
      </c>
      <c r="H18" s="129">
        <v>18.328624026238995</v>
      </c>
      <c r="I18" s="129">
        <v>15.426193994664864</v>
      </c>
      <c r="J18" s="129">
        <v>22.777341026859421</v>
      </c>
      <c r="K18" s="129">
        <v>132.08562797869118</v>
      </c>
      <c r="L18" s="795">
        <v>0</v>
      </c>
      <c r="M18" s="796">
        <v>5.4761901314838015</v>
      </c>
      <c r="N18" s="796">
        <v>18.211172095283839</v>
      </c>
      <c r="O18" s="795">
        <v>0</v>
      </c>
      <c r="P18" s="795">
        <v>0</v>
      </c>
      <c r="Q18" s="129">
        <v>3.781902703648908E-3</v>
      </c>
      <c r="R18" s="129">
        <v>3.8725707710800812</v>
      </c>
      <c r="S18" s="129">
        <v>0.49446772713965531</v>
      </c>
      <c r="T18" s="129">
        <v>8.4540617011981511E-2</v>
      </c>
      <c r="U18" s="129">
        <v>2.2331155834517977</v>
      </c>
      <c r="V18" s="795">
        <v>0</v>
      </c>
      <c r="W18" s="795">
        <v>0</v>
      </c>
      <c r="X18" s="797">
        <v>80.862832543478518</v>
      </c>
      <c r="Y18" s="168">
        <v>695.3568743769215</v>
      </c>
      <c r="Z18" s="115"/>
      <c r="AA18" s="1576"/>
      <c r="AB18" s="1567"/>
      <c r="AC18" s="1568"/>
      <c r="AD18" s="1569"/>
      <c r="AE18" s="1570"/>
      <c r="AF18" s="817"/>
      <c r="AG18" s="817"/>
      <c r="AH18" s="817"/>
      <c r="AI18" s="817"/>
      <c r="AJ18" s="817"/>
      <c r="AK18" s="817"/>
      <c r="AL18" s="1571"/>
      <c r="AM18" s="1571"/>
      <c r="AN18" s="1571"/>
      <c r="AO18" s="1571"/>
      <c r="AP18" s="1571"/>
      <c r="AQ18" s="817"/>
      <c r="AR18" s="817"/>
      <c r="AS18" s="817"/>
      <c r="AT18" s="817"/>
      <c r="AU18" s="817"/>
      <c r="AV18" s="1571"/>
      <c r="AW18" s="1571"/>
      <c r="AX18" s="817"/>
      <c r="AY18" s="817"/>
      <c r="AZ18" s="1577"/>
      <c r="BA18" s="1567"/>
      <c r="BB18" s="1568"/>
      <c r="BC18" s="1569"/>
      <c r="BD18" s="1570"/>
      <c r="BE18" s="1573"/>
      <c r="BF18" s="1573"/>
      <c r="BG18" s="1573"/>
      <c r="BH18" s="815"/>
      <c r="BI18" s="815"/>
      <c r="BJ18" s="815"/>
      <c r="BK18" s="815"/>
      <c r="BL18" s="815"/>
      <c r="BM18" s="815"/>
      <c r="BN18" s="815"/>
      <c r="BO18" s="815"/>
      <c r="BP18" s="815"/>
      <c r="BQ18" s="815"/>
      <c r="BR18" s="815"/>
      <c r="BS18" s="815"/>
      <c r="BT18" s="815"/>
      <c r="BU18" s="815"/>
      <c r="BV18" s="815"/>
      <c r="BW18" s="815"/>
      <c r="BX18" s="815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</row>
    <row r="19" spans="1:120" s="58" customFormat="1" ht="12.75" customHeight="1">
      <c r="A19" s="53"/>
      <c r="B19" s="109"/>
      <c r="C19" s="120">
        <v>12</v>
      </c>
      <c r="D19" s="112" t="s">
        <v>132</v>
      </c>
      <c r="E19" s="121" t="s">
        <v>309</v>
      </c>
      <c r="F19" s="165">
        <v>54.472721400379207</v>
      </c>
      <c r="G19" s="129">
        <v>6.4403253715924906</v>
      </c>
      <c r="H19" s="129">
        <v>2.2396950119947618</v>
      </c>
      <c r="I19" s="129">
        <v>0.34231378565473014</v>
      </c>
      <c r="J19" s="129">
        <v>0.96805030010842053</v>
      </c>
      <c r="K19" s="129">
        <v>38.475826372731461</v>
      </c>
      <c r="L19" s="795">
        <v>0</v>
      </c>
      <c r="M19" s="796">
        <v>740.39032363336412</v>
      </c>
      <c r="N19" s="795">
        <v>0</v>
      </c>
      <c r="O19" s="795">
        <v>0</v>
      </c>
      <c r="P19" s="795">
        <v>0</v>
      </c>
      <c r="Q19" s="129">
        <v>3.8449976404563071E-3</v>
      </c>
      <c r="R19" s="129">
        <v>7.620620113424474</v>
      </c>
      <c r="S19" s="129">
        <v>24.574121427835966</v>
      </c>
      <c r="T19" s="129">
        <v>1.0192988302940047</v>
      </c>
      <c r="U19" s="129">
        <v>3.8620126373728847</v>
      </c>
      <c r="V19" s="795">
        <v>0</v>
      </c>
      <c r="W19" s="795">
        <v>0</v>
      </c>
      <c r="X19" s="797">
        <v>18.666336493395818</v>
      </c>
      <c r="Y19" s="168">
        <v>899.07549037578883</v>
      </c>
      <c r="Z19" s="115"/>
      <c r="AA19" s="1576"/>
      <c r="AB19" s="1567"/>
      <c r="AC19" s="1568"/>
      <c r="AD19" s="1569"/>
      <c r="AE19" s="1570"/>
      <c r="AF19" s="817"/>
      <c r="AG19" s="817"/>
      <c r="AH19" s="817"/>
      <c r="AI19" s="817"/>
      <c r="AJ19" s="817"/>
      <c r="AK19" s="817"/>
      <c r="AL19" s="1571"/>
      <c r="AM19" s="1571"/>
      <c r="AN19" s="1571"/>
      <c r="AO19" s="1571"/>
      <c r="AP19" s="1571"/>
      <c r="AQ19" s="817"/>
      <c r="AR19" s="817"/>
      <c r="AS19" s="817"/>
      <c r="AT19" s="817"/>
      <c r="AU19" s="817"/>
      <c r="AV19" s="1571"/>
      <c r="AW19" s="1571"/>
      <c r="AX19" s="817"/>
      <c r="AY19" s="817"/>
      <c r="AZ19" s="1577"/>
      <c r="BA19" s="1567"/>
      <c r="BB19" s="1568"/>
      <c r="BC19" s="1569"/>
      <c r="BD19" s="1570"/>
      <c r="BE19" s="1573"/>
      <c r="BF19" s="1573"/>
      <c r="BG19" s="1573"/>
      <c r="BH19" s="815"/>
      <c r="BI19" s="815"/>
      <c r="BJ19" s="815"/>
      <c r="BK19" s="815"/>
      <c r="BL19" s="815"/>
      <c r="BM19" s="815"/>
      <c r="BN19" s="815"/>
      <c r="BO19" s="815"/>
      <c r="BP19" s="815"/>
      <c r="BQ19" s="815"/>
      <c r="BR19" s="815"/>
      <c r="BS19" s="815"/>
      <c r="BT19" s="815"/>
      <c r="BU19" s="815"/>
      <c r="BV19" s="815"/>
      <c r="BW19" s="815"/>
      <c r="BX19" s="815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</row>
    <row r="20" spans="1:120" s="58" customFormat="1" ht="12.75" customHeight="1">
      <c r="A20" s="53"/>
      <c r="B20" s="109"/>
      <c r="C20" s="120">
        <v>13</v>
      </c>
      <c r="D20" s="112" t="s">
        <v>133</v>
      </c>
      <c r="E20" s="121" t="s">
        <v>310</v>
      </c>
      <c r="F20" s="165">
        <v>1.0386714484896458</v>
      </c>
      <c r="G20" s="129">
        <v>16.920718924873359</v>
      </c>
      <c r="H20" s="129">
        <v>2.1633555204895654</v>
      </c>
      <c r="I20" s="129">
        <v>1.0985868336770492</v>
      </c>
      <c r="J20" s="129">
        <v>1.1650054988075844</v>
      </c>
      <c r="K20" s="129">
        <v>28.550326360367993</v>
      </c>
      <c r="L20" s="795">
        <v>0</v>
      </c>
      <c r="M20" s="796">
        <v>108.04925881033382</v>
      </c>
      <c r="N20" s="795">
        <v>0</v>
      </c>
      <c r="O20" s="795">
        <v>0</v>
      </c>
      <c r="P20" s="795">
        <v>0</v>
      </c>
      <c r="Q20" s="129">
        <v>5.2453444133115784E-2</v>
      </c>
      <c r="R20" s="129">
        <v>7.9246648325954565</v>
      </c>
      <c r="S20" s="129">
        <v>3.1397746426234918</v>
      </c>
      <c r="T20" s="129">
        <v>2.4185680419631623</v>
      </c>
      <c r="U20" s="129">
        <v>3.2894297043557215</v>
      </c>
      <c r="V20" s="795">
        <v>0</v>
      </c>
      <c r="W20" s="795">
        <v>0</v>
      </c>
      <c r="X20" s="797">
        <v>1.7321537742318036</v>
      </c>
      <c r="Y20" s="168">
        <v>177.54296783694173</v>
      </c>
      <c r="Z20" s="115"/>
      <c r="AA20" s="1576"/>
      <c r="AB20" s="1567"/>
      <c r="AC20" s="1568"/>
      <c r="AD20" s="1569"/>
      <c r="AE20" s="1570"/>
      <c r="AF20" s="817"/>
      <c r="AG20" s="817"/>
      <c r="AH20" s="817"/>
      <c r="AI20" s="817"/>
      <c r="AJ20" s="817"/>
      <c r="AK20" s="817"/>
      <c r="AL20" s="1571"/>
      <c r="AM20" s="1571"/>
      <c r="AN20" s="1571"/>
      <c r="AO20" s="1571"/>
      <c r="AP20" s="1571"/>
      <c r="AQ20" s="817"/>
      <c r="AR20" s="817"/>
      <c r="AS20" s="817"/>
      <c r="AT20" s="817"/>
      <c r="AU20" s="817"/>
      <c r="AV20" s="1571"/>
      <c r="AW20" s="1571"/>
      <c r="AX20" s="817"/>
      <c r="AY20" s="817"/>
      <c r="AZ20" s="1577"/>
      <c r="BA20" s="1567"/>
      <c r="BB20" s="1568"/>
      <c r="BC20" s="1569"/>
      <c r="BD20" s="1570"/>
      <c r="BE20" s="1573"/>
      <c r="BF20" s="1573"/>
      <c r="BG20" s="1573"/>
      <c r="BH20" s="815"/>
      <c r="BI20" s="815"/>
      <c r="BJ20" s="815"/>
      <c r="BK20" s="815"/>
      <c r="BL20" s="815"/>
      <c r="BM20" s="815"/>
      <c r="BN20" s="815"/>
      <c r="BO20" s="815"/>
      <c r="BP20" s="815"/>
      <c r="BQ20" s="815"/>
      <c r="BR20" s="815"/>
      <c r="BS20" s="815"/>
      <c r="BT20" s="815"/>
      <c r="BU20" s="815"/>
      <c r="BV20" s="815"/>
      <c r="BW20" s="815"/>
      <c r="BX20" s="815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</row>
    <row r="21" spans="1:120" s="58" customFormat="1" ht="12.75" customHeight="1">
      <c r="A21" s="53"/>
      <c r="B21" s="109"/>
      <c r="C21" s="120">
        <v>14</v>
      </c>
      <c r="D21" s="112" t="s">
        <v>134</v>
      </c>
      <c r="E21" s="121" t="s">
        <v>311</v>
      </c>
      <c r="F21" s="165">
        <v>285.61254542512859</v>
      </c>
      <c r="G21" s="129">
        <v>25730.608502081632</v>
      </c>
      <c r="H21" s="129">
        <v>20.671708173318148</v>
      </c>
      <c r="I21" s="129">
        <v>3.6285322785324818</v>
      </c>
      <c r="J21" s="129">
        <v>18.530876307266848</v>
      </c>
      <c r="K21" s="129">
        <v>446.93664233965643</v>
      </c>
      <c r="L21" s="796">
        <v>311.05202473598086</v>
      </c>
      <c r="M21" s="796">
        <v>40.380036536816135</v>
      </c>
      <c r="N21" s="795">
        <v>0</v>
      </c>
      <c r="O21" s="795">
        <v>0</v>
      </c>
      <c r="P21" s="795">
        <v>0</v>
      </c>
      <c r="Q21" s="129">
        <v>6.4431166805762182E-3</v>
      </c>
      <c r="R21" s="129">
        <v>44.066145456856418</v>
      </c>
      <c r="S21" s="129">
        <v>10.915806902870953</v>
      </c>
      <c r="T21" s="129">
        <v>31.59411674872252</v>
      </c>
      <c r="U21" s="129">
        <v>2.2904929704004453</v>
      </c>
      <c r="V21" s="795">
        <v>0</v>
      </c>
      <c r="W21" s="795">
        <v>0</v>
      </c>
      <c r="X21" s="797">
        <v>834.45392139360808</v>
      </c>
      <c r="Y21" s="168">
        <v>27780.747794467476</v>
      </c>
      <c r="Z21" s="115"/>
      <c r="AA21" s="1576"/>
      <c r="AB21" s="1567"/>
      <c r="AC21" s="1568"/>
      <c r="AD21" s="1569"/>
      <c r="AE21" s="1570"/>
      <c r="AF21" s="817"/>
      <c r="AG21" s="817"/>
      <c r="AH21" s="817"/>
      <c r="AI21" s="817"/>
      <c r="AJ21" s="817"/>
      <c r="AK21" s="817"/>
      <c r="AL21" s="1571"/>
      <c r="AM21" s="1571"/>
      <c r="AN21" s="1571"/>
      <c r="AO21" s="1571"/>
      <c r="AP21" s="1571"/>
      <c r="AQ21" s="817"/>
      <c r="AR21" s="817"/>
      <c r="AS21" s="817"/>
      <c r="AT21" s="817"/>
      <c r="AU21" s="817"/>
      <c r="AV21" s="1571"/>
      <c r="AW21" s="1571"/>
      <c r="AX21" s="817"/>
      <c r="AY21" s="817"/>
      <c r="AZ21" s="1577"/>
      <c r="BA21" s="1567"/>
      <c r="BB21" s="1568"/>
      <c r="BC21" s="1569"/>
      <c r="BD21" s="1570"/>
      <c r="BE21" s="1573"/>
      <c r="BF21" s="1573"/>
      <c r="BG21" s="1573"/>
      <c r="BH21" s="815"/>
      <c r="BI21" s="815"/>
      <c r="BJ21" s="815"/>
      <c r="BK21" s="815"/>
      <c r="BL21" s="815"/>
      <c r="BM21" s="815"/>
      <c r="BN21" s="815"/>
      <c r="BO21" s="815"/>
      <c r="BP21" s="815"/>
      <c r="BQ21" s="815"/>
      <c r="BR21" s="815"/>
      <c r="BS21" s="815"/>
      <c r="BT21" s="815"/>
      <c r="BU21" s="815"/>
      <c r="BV21" s="815"/>
      <c r="BW21" s="815"/>
      <c r="BX21" s="815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</row>
    <row r="22" spans="1:120" s="58" customFormat="1" ht="12.75" customHeight="1">
      <c r="A22" s="53"/>
      <c r="B22" s="109"/>
      <c r="C22" s="120">
        <v>15</v>
      </c>
      <c r="D22" s="112" t="s">
        <v>135</v>
      </c>
      <c r="E22" s="121" t="s">
        <v>312</v>
      </c>
      <c r="F22" s="165">
        <v>2.0339840670073714</v>
      </c>
      <c r="G22" s="129">
        <v>54.764563918629513</v>
      </c>
      <c r="H22" s="129">
        <v>44.405654463970173</v>
      </c>
      <c r="I22" s="129">
        <v>10.478641006849243</v>
      </c>
      <c r="J22" s="129">
        <v>19.676410063040766</v>
      </c>
      <c r="K22" s="129">
        <v>146.28458001686863</v>
      </c>
      <c r="L22" s="796">
        <v>158.54064058720869</v>
      </c>
      <c r="M22" s="796">
        <v>5.4104974938216426</v>
      </c>
      <c r="N22" s="795">
        <v>0</v>
      </c>
      <c r="O22" s="795">
        <v>0</v>
      </c>
      <c r="P22" s="795">
        <v>0</v>
      </c>
      <c r="Q22" s="129">
        <v>2.82299828258557E-2</v>
      </c>
      <c r="R22" s="129">
        <v>16.786583638372601</v>
      </c>
      <c r="S22" s="129">
        <v>2.3396646840695898</v>
      </c>
      <c r="T22" s="129">
        <v>6.2229772549624753</v>
      </c>
      <c r="U22" s="129">
        <v>0.81983146788338201</v>
      </c>
      <c r="V22" s="795">
        <v>0</v>
      </c>
      <c r="W22" s="795">
        <v>0</v>
      </c>
      <c r="X22" s="797">
        <v>45.37683658358516</v>
      </c>
      <c r="Y22" s="168">
        <v>513.16909522909509</v>
      </c>
      <c r="Z22" s="115"/>
      <c r="AA22" s="1576"/>
      <c r="AB22" s="1567"/>
      <c r="AC22" s="1568"/>
      <c r="AD22" s="1569"/>
      <c r="AE22" s="1570"/>
      <c r="AF22" s="817"/>
      <c r="AG22" s="817"/>
      <c r="AH22" s="817"/>
      <c r="AI22" s="817"/>
      <c r="AJ22" s="817"/>
      <c r="AK22" s="817"/>
      <c r="AL22" s="1571"/>
      <c r="AM22" s="1571"/>
      <c r="AN22" s="1571"/>
      <c r="AO22" s="1571"/>
      <c r="AP22" s="1571"/>
      <c r="AQ22" s="817"/>
      <c r="AR22" s="817"/>
      <c r="AS22" s="817"/>
      <c r="AT22" s="817"/>
      <c r="AU22" s="817"/>
      <c r="AV22" s="1571"/>
      <c r="AW22" s="1571"/>
      <c r="AX22" s="817"/>
      <c r="AY22" s="817"/>
      <c r="AZ22" s="1577"/>
      <c r="BA22" s="1567"/>
      <c r="BB22" s="1568"/>
      <c r="BC22" s="1569"/>
      <c r="BD22" s="1570"/>
      <c r="BE22" s="1573"/>
      <c r="BF22" s="1573"/>
      <c r="BG22" s="1573"/>
      <c r="BH22" s="815"/>
      <c r="BI22" s="815"/>
      <c r="BJ22" s="815"/>
      <c r="BK22" s="815"/>
      <c r="BL22" s="815"/>
      <c r="BM22" s="815"/>
      <c r="BN22" s="815"/>
      <c r="BO22" s="815"/>
      <c r="BP22" s="815"/>
      <c r="BQ22" s="815"/>
      <c r="BR22" s="815"/>
      <c r="BS22" s="815"/>
      <c r="BT22" s="815"/>
      <c r="BU22" s="815"/>
      <c r="BV22" s="815"/>
      <c r="BW22" s="815"/>
      <c r="BX22" s="815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</row>
    <row r="23" spans="1:120" s="58" customFormat="1" ht="12.75" customHeight="1">
      <c r="A23" s="53"/>
      <c r="B23" s="109"/>
      <c r="C23" s="120">
        <v>16</v>
      </c>
      <c r="D23" s="112" t="s">
        <v>136</v>
      </c>
      <c r="E23" s="121" t="s">
        <v>313</v>
      </c>
      <c r="F23" s="165">
        <v>91.254699569557545</v>
      </c>
      <c r="G23" s="129">
        <v>5414.5463578232002</v>
      </c>
      <c r="H23" s="129">
        <v>801.66348857975095</v>
      </c>
      <c r="I23" s="129">
        <v>580.12317230554333</v>
      </c>
      <c r="J23" s="129">
        <v>1178.4145374651707</v>
      </c>
      <c r="K23" s="129">
        <v>261.86508291785788</v>
      </c>
      <c r="L23" s="795">
        <v>0</v>
      </c>
      <c r="M23" s="796">
        <v>31.394255791983866</v>
      </c>
      <c r="N23" s="795">
        <v>0</v>
      </c>
      <c r="O23" s="796">
        <v>65.450560475960799</v>
      </c>
      <c r="P23" s="795">
        <v>0</v>
      </c>
      <c r="Q23" s="129">
        <v>5.3633290979104617E-2</v>
      </c>
      <c r="R23" s="129">
        <v>169.18764300547642</v>
      </c>
      <c r="S23" s="129">
        <v>67.689089965505872</v>
      </c>
      <c r="T23" s="129">
        <v>248.87508762084397</v>
      </c>
      <c r="U23" s="129">
        <v>37.340453477307321</v>
      </c>
      <c r="V23" s="795">
        <v>0</v>
      </c>
      <c r="W23" s="795">
        <v>0</v>
      </c>
      <c r="X23" s="797">
        <v>358.19557264567197</v>
      </c>
      <c r="Y23" s="168">
        <v>9306.0536349348113</v>
      </c>
      <c r="Z23" s="115"/>
      <c r="AA23" s="1576"/>
      <c r="AB23" s="1567"/>
      <c r="AC23" s="1568"/>
      <c r="AD23" s="1569"/>
      <c r="AE23" s="1570"/>
      <c r="AF23" s="817"/>
      <c r="AG23" s="817"/>
      <c r="AH23" s="817"/>
      <c r="AI23" s="817"/>
      <c r="AJ23" s="817"/>
      <c r="AK23" s="817"/>
      <c r="AL23" s="1571"/>
      <c r="AM23" s="1571"/>
      <c r="AN23" s="1571"/>
      <c r="AO23" s="1571"/>
      <c r="AP23" s="1571"/>
      <c r="AQ23" s="817"/>
      <c r="AR23" s="817"/>
      <c r="AS23" s="817"/>
      <c r="AT23" s="817"/>
      <c r="AU23" s="817"/>
      <c r="AV23" s="1571"/>
      <c r="AW23" s="1571"/>
      <c r="AX23" s="817"/>
      <c r="AY23" s="817"/>
      <c r="AZ23" s="1577"/>
      <c r="BA23" s="1567"/>
      <c r="BB23" s="1568"/>
      <c r="BC23" s="1569"/>
      <c r="BD23" s="1570"/>
      <c r="BE23" s="1573"/>
      <c r="BF23" s="1573"/>
      <c r="BG23" s="1573"/>
      <c r="BH23" s="815"/>
      <c r="BI23" s="815"/>
      <c r="BJ23" s="815"/>
      <c r="BK23" s="815"/>
      <c r="BL23" s="815"/>
      <c r="BM23" s="815"/>
      <c r="BN23" s="815"/>
      <c r="BO23" s="815"/>
      <c r="BP23" s="815"/>
      <c r="BQ23" s="815"/>
      <c r="BR23" s="815"/>
      <c r="BS23" s="815"/>
      <c r="BT23" s="815"/>
      <c r="BU23" s="815"/>
      <c r="BV23" s="815"/>
      <c r="BW23" s="815"/>
      <c r="BX23" s="815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</row>
    <row r="24" spans="1:120" s="58" customFormat="1" ht="12.75" customHeight="1">
      <c r="A24" s="53"/>
      <c r="B24" s="109"/>
      <c r="C24" s="120">
        <v>17</v>
      </c>
      <c r="D24" s="112" t="s">
        <v>137</v>
      </c>
      <c r="E24" s="121" t="s">
        <v>314</v>
      </c>
      <c r="F24" s="165">
        <v>11.03995132637964</v>
      </c>
      <c r="G24" s="129">
        <v>374.02145584107524</v>
      </c>
      <c r="H24" s="129">
        <v>109.37919175978615</v>
      </c>
      <c r="I24" s="129">
        <v>89.884278772082894</v>
      </c>
      <c r="J24" s="129">
        <v>38.562807281642044</v>
      </c>
      <c r="K24" s="129">
        <v>27.890723764727984</v>
      </c>
      <c r="L24" s="795">
        <v>0</v>
      </c>
      <c r="M24" s="796">
        <v>3.2235448937022131</v>
      </c>
      <c r="N24" s="795">
        <v>0</v>
      </c>
      <c r="O24" s="795">
        <v>0</v>
      </c>
      <c r="P24" s="795">
        <v>0</v>
      </c>
      <c r="Q24" s="129">
        <v>0.24830844625561477</v>
      </c>
      <c r="R24" s="129">
        <v>67.302626447275117</v>
      </c>
      <c r="S24" s="129">
        <v>99.847513241573424</v>
      </c>
      <c r="T24" s="129">
        <v>88.550555835518111</v>
      </c>
      <c r="U24" s="129">
        <v>146.0986954149827</v>
      </c>
      <c r="V24" s="795">
        <v>0</v>
      </c>
      <c r="W24" s="795">
        <v>0</v>
      </c>
      <c r="X24" s="797">
        <v>95.222126158070992</v>
      </c>
      <c r="Y24" s="168">
        <v>1151.2717791830723</v>
      </c>
      <c r="Z24" s="115"/>
      <c r="AA24" s="1576"/>
      <c r="AB24" s="1567"/>
      <c r="AC24" s="1568"/>
      <c r="AD24" s="1569"/>
      <c r="AE24" s="1570"/>
      <c r="AF24" s="817"/>
      <c r="AG24" s="817"/>
      <c r="AH24" s="817"/>
      <c r="AI24" s="817"/>
      <c r="AJ24" s="817"/>
      <c r="AK24" s="817"/>
      <c r="AL24" s="1571"/>
      <c r="AM24" s="1571"/>
      <c r="AN24" s="1571"/>
      <c r="AO24" s="1571"/>
      <c r="AP24" s="1571"/>
      <c r="AQ24" s="817"/>
      <c r="AR24" s="817"/>
      <c r="AS24" s="817"/>
      <c r="AT24" s="817"/>
      <c r="AU24" s="817"/>
      <c r="AV24" s="1571"/>
      <c r="AW24" s="1571"/>
      <c r="AX24" s="817"/>
      <c r="AY24" s="817"/>
      <c r="AZ24" s="1577"/>
      <c r="BA24" s="1567"/>
      <c r="BB24" s="1568"/>
      <c r="BC24" s="1569"/>
      <c r="BD24" s="1570"/>
      <c r="BE24" s="1573"/>
      <c r="BF24" s="1573"/>
      <c r="BG24" s="1573"/>
      <c r="BH24" s="815"/>
      <c r="BI24" s="815"/>
      <c r="BJ24" s="815"/>
      <c r="BK24" s="815"/>
      <c r="BL24" s="815"/>
      <c r="BM24" s="815"/>
      <c r="BN24" s="815"/>
      <c r="BO24" s="815"/>
      <c r="BP24" s="815"/>
      <c r="BQ24" s="815"/>
      <c r="BR24" s="815"/>
      <c r="BS24" s="815"/>
      <c r="BT24" s="815"/>
      <c r="BU24" s="815"/>
      <c r="BV24" s="815"/>
      <c r="BW24" s="815"/>
      <c r="BX24" s="815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</row>
    <row r="25" spans="1:120" s="58" customFormat="1" ht="12.75" customHeight="1">
      <c r="A25" s="53"/>
      <c r="B25" s="109"/>
      <c r="C25" s="120">
        <v>18</v>
      </c>
      <c r="D25" s="112" t="s">
        <v>138</v>
      </c>
      <c r="E25" s="121" t="s">
        <v>315</v>
      </c>
      <c r="F25" s="165">
        <v>20.584157700180899</v>
      </c>
      <c r="G25" s="129">
        <v>171.38940254652223</v>
      </c>
      <c r="H25" s="129">
        <v>51.418756134004362</v>
      </c>
      <c r="I25" s="129">
        <v>26.19792758778096</v>
      </c>
      <c r="J25" s="129">
        <v>29.508903342834905</v>
      </c>
      <c r="K25" s="129">
        <v>610.00760683632484</v>
      </c>
      <c r="L25" s="795">
        <v>0</v>
      </c>
      <c r="M25" s="796">
        <v>30.226268634788795</v>
      </c>
      <c r="N25" s="795">
        <v>0</v>
      </c>
      <c r="O25" s="795">
        <v>0</v>
      </c>
      <c r="P25" s="795">
        <v>0</v>
      </c>
      <c r="Q25" s="129">
        <v>0.10980617558962882</v>
      </c>
      <c r="R25" s="129">
        <v>26.059339264094188</v>
      </c>
      <c r="S25" s="129">
        <v>15.890861906476841</v>
      </c>
      <c r="T25" s="129">
        <v>3.7098188560831855</v>
      </c>
      <c r="U25" s="129">
        <v>6.5210883851007075</v>
      </c>
      <c r="V25" s="795">
        <v>0</v>
      </c>
      <c r="W25" s="795">
        <v>0</v>
      </c>
      <c r="X25" s="797">
        <v>12.644350075408413</v>
      </c>
      <c r="Y25" s="168">
        <v>1004.2682874451899</v>
      </c>
      <c r="Z25" s="115"/>
      <c r="AA25" s="1576"/>
      <c r="AB25" s="1567"/>
      <c r="AC25" s="1568"/>
      <c r="AD25" s="1569"/>
      <c r="AE25" s="1570"/>
      <c r="AF25" s="817"/>
      <c r="AG25" s="817"/>
      <c r="AH25" s="817"/>
      <c r="AI25" s="817"/>
      <c r="AJ25" s="817"/>
      <c r="AK25" s="817"/>
      <c r="AL25" s="1571"/>
      <c r="AM25" s="1571"/>
      <c r="AN25" s="1571"/>
      <c r="AO25" s="1571"/>
      <c r="AP25" s="1571"/>
      <c r="AQ25" s="817"/>
      <c r="AR25" s="817"/>
      <c r="AS25" s="817"/>
      <c r="AT25" s="817"/>
      <c r="AU25" s="817"/>
      <c r="AV25" s="1571"/>
      <c r="AW25" s="1571"/>
      <c r="AX25" s="817"/>
      <c r="AY25" s="817"/>
      <c r="AZ25" s="1577"/>
      <c r="BA25" s="1567"/>
      <c r="BB25" s="1568"/>
      <c r="BC25" s="1569"/>
      <c r="BD25" s="1570"/>
      <c r="BE25" s="1573"/>
      <c r="BF25" s="1573"/>
      <c r="BG25" s="1573"/>
      <c r="BH25" s="815"/>
      <c r="BI25" s="815"/>
      <c r="BJ25" s="815"/>
      <c r="BK25" s="815"/>
      <c r="BL25" s="815"/>
      <c r="BM25" s="815"/>
      <c r="BN25" s="815"/>
      <c r="BO25" s="815"/>
      <c r="BP25" s="815"/>
      <c r="BQ25" s="815"/>
      <c r="BR25" s="815"/>
      <c r="BS25" s="815"/>
      <c r="BT25" s="815"/>
      <c r="BU25" s="815"/>
      <c r="BV25" s="815"/>
      <c r="BW25" s="815"/>
      <c r="BX25" s="815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</row>
    <row r="26" spans="1:120" s="58" customFormat="1" ht="12.75" customHeight="1">
      <c r="A26" s="53"/>
      <c r="B26" s="109"/>
      <c r="C26" s="120">
        <v>19</v>
      </c>
      <c r="D26" s="112" t="s">
        <v>139</v>
      </c>
      <c r="E26" s="121" t="s">
        <v>316</v>
      </c>
      <c r="F26" s="165">
        <v>1.7870673462253941</v>
      </c>
      <c r="G26" s="129">
        <v>43.673963001721411</v>
      </c>
      <c r="H26" s="129">
        <v>13.295759233847733</v>
      </c>
      <c r="I26" s="129">
        <v>0.60347804898491286</v>
      </c>
      <c r="J26" s="129">
        <v>3.1882087605129712</v>
      </c>
      <c r="K26" s="129">
        <v>203.88725042717999</v>
      </c>
      <c r="L26" s="795">
        <v>0</v>
      </c>
      <c r="M26" s="796">
        <v>4.2271592598758865</v>
      </c>
      <c r="N26" s="795">
        <v>0</v>
      </c>
      <c r="O26" s="795">
        <v>0</v>
      </c>
      <c r="P26" s="795">
        <v>0</v>
      </c>
      <c r="Q26" s="129">
        <v>10.428332124640324</v>
      </c>
      <c r="R26" s="129">
        <v>8.6101810670689751</v>
      </c>
      <c r="S26" s="129">
        <v>6.403244661123205</v>
      </c>
      <c r="T26" s="129">
        <v>0.62006802719937204</v>
      </c>
      <c r="U26" s="129">
        <v>0.2341566454837832</v>
      </c>
      <c r="V26" s="795">
        <v>0</v>
      </c>
      <c r="W26" s="795">
        <v>0</v>
      </c>
      <c r="X26" s="797">
        <v>0.89334520749553059</v>
      </c>
      <c r="Y26" s="168">
        <v>297.8522138113596</v>
      </c>
      <c r="Z26" s="115"/>
      <c r="AA26" s="1576"/>
      <c r="AB26" s="1567"/>
      <c r="AC26" s="1568"/>
      <c r="AD26" s="1569"/>
      <c r="AE26" s="1570"/>
      <c r="AF26" s="817"/>
      <c r="AG26" s="817"/>
      <c r="AH26" s="817"/>
      <c r="AI26" s="817"/>
      <c r="AJ26" s="817"/>
      <c r="AK26" s="817"/>
      <c r="AL26" s="1571"/>
      <c r="AM26" s="1571"/>
      <c r="AN26" s="1571"/>
      <c r="AO26" s="1571"/>
      <c r="AP26" s="1571"/>
      <c r="AQ26" s="817"/>
      <c r="AR26" s="817"/>
      <c r="AS26" s="817"/>
      <c r="AT26" s="817"/>
      <c r="AU26" s="817"/>
      <c r="AV26" s="1571"/>
      <c r="AW26" s="1571"/>
      <c r="AX26" s="817"/>
      <c r="AY26" s="817"/>
      <c r="AZ26" s="1577"/>
      <c r="BA26" s="1567"/>
      <c r="BB26" s="1568"/>
      <c r="BC26" s="1569"/>
      <c r="BD26" s="1570"/>
      <c r="BE26" s="1573"/>
      <c r="BF26" s="1573"/>
      <c r="BG26" s="1573"/>
      <c r="BH26" s="815"/>
      <c r="BI26" s="815"/>
      <c r="BJ26" s="815"/>
      <c r="BK26" s="815"/>
      <c r="BL26" s="815"/>
      <c r="BM26" s="815"/>
      <c r="BN26" s="815"/>
      <c r="BO26" s="815"/>
      <c r="BP26" s="815"/>
      <c r="BQ26" s="815"/>
      <c r="BR26" s="815"/>
      <c r="BS26" s="815"/>
      <c r="BT26" s="815"/>
      <c r="BU26" s="815"/>
      <c r="BV26" s="815"/>
      <c r="BW26" s="815"/>
      <c r="BX26" s="815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</row>
    <row r="27" spans="1:120" s="58" customFormat="1" ht="12.75" customHeight="1">
      <c r="A27" s="53"/>
      <c r="B27" s="109"/>
      <c r="C27" s="120">
        <v>20</v>
      </c>
      <c r="D27" s="112" t="s">
        <v>140</v>
      </c>
      <c r="E27" s="121" t="s">
        <v>317</v>
      </c>
      <c r="F27" s="165">
        <v>1.1050502797800396E-4</v>
      </c>
      <c r="G27" s="129">
        <v>11.358329729623094</v>
      </c>
      <c r="H27" s="129">
        <v>2.4558187484344929</v>
      </c>
      <c r="I27" s="129">
        <v>1.7461046864959684E-3</v>
      </c>
      <c r="J27" s="129">
        <v>0.17010184919330668</v>
      </c>
      <c r="K27" s="129">
        <v>2.7409318112883785</v>
      </c>
      <c r="L27" s="795">
        <v>0</v>
      </c>
      <c r="M27" s="796">
        <v>0.38258986022856012</v>
      </c>
      <c r="N27" s="795">
        <v>0</v>
      </c>
      <c r="O27" s="795">
        <v>0</v>
      </c>
      <c r="P27" s="795">
        <v>0</v>
      </c>
      <c r="Q27" s="129">
        <v>2.4041033512241905E-2</v>
      </c>
      <c r="R27" s="129">
        <v>0.16814737320520642</v>
      </c>
      <c r="S27" s="129">
        <v>2.8742067489158044E-2</v>
      </c>
      <c r="T27" s="129">
        <v>2.4693577172869186E-2</v>
      </c>
      <c r="U27" s="129">
        <v>8.2880510489662779E-4</v>
      </c>
      <c r="V27" s="795">
        <v>0</v>
      </c>
      <c r="W27" s="795">
        <v>0</v>
      </c>
      <c r="X27" s="797">
        <v>1.7963381453785707E-2</v>
      </c>
      <c r="Y27" s="168">
        <v>17.37404484642046</v>
      </c>
      <c r="Z27" s="115"/>
      <c r="AA27" s="1576"/>
      <c r="AB27" s="1567"/>
      <c r="AC27" s="1568"/>
      <c r="AD27" s="1569"/>
      <c r="AE27" s="1570"/>
      <c r="AF27" s="817"/>
      <c r="AG27" s="817"/>
      <c r="AH27" s="817"/>
      <c r="AI27" s="817"/>
      <c r="AJ27" s="817"/>
      <c r="AK27" s="817"/>
      <c r="AL27" s="1571"/>
      <c r="AM27" s="1571"/>
      <c r="AN27" s="1571"/>
      <c r="AO27" s="1571"/>
      <c r="AP27" s="1571"/>
      <c r="AQ27" s="817"/>
      <c r="AR27" s="817"/>
      <c r="AS27" s="817"/>
      <c r="AT27" s="817"/>
      <c r="AU27" s="817"/>
      <c r="AV27" s="1571"/>
      <c r="AW27" s="1571"/>
      <c r="AX27" s="817"/>
      <c r="AY27" s="817"/>
      <c r="AZ27" s="1577"/>
      <c r="BA27" s="1567"/>
      <c r="BB27" s="1568"/>
      <c r="BC27" s="1569"/>
      <c r="BD27" s="1570"/>
      <c r="BE27" s="1573"/>
      <c r="BF27" s="1573"/>
      <c r="BG27" s="1573"/>
      <c r="BH27" s="815"/>
      <c r="BI27" s="815"/>
      <c r="BJ27" s="815"/>
      <c r="BK27" s="815"/>
      <c r="BL27" s="815"/>
      <c r="BM27" s="815"/>
      <c r="BN27" s="815"/>
      <c r="BO27" s="815"/>
      <c r="BP27" s="815"/>
      <c r="BQ27" s="815"/>
      <c r="BR27" s="815"/>
      <c r="BS27" s="815"/>
      <c r="BT27" s="815"/>
      <c r="BU27" s="815"/>
      <c r="BV27" s="815"/>
      <c r="BW27" s="815"/>
      <c r="BX27" s="815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</row>
    <row r="28" spans="1:120" s="58" customFormat="1" ht="12.75" customHeight="1">
      <c r="A28" s="53"/>
      <c r="B28" s="109"/>
      <c r="C28" s="120">
        <v>21</v>
      </c>
      <c r="D28" s="112" t="s">
        <v>141</v>
      </c>
      <c r="E28" s="121" t="s">
        <v>318</v>
      </c>
      <c r="F28" s="165">
        <v>131.57031446599117</v>
      </c>
      <c r="G28" s="129">
        <v>3663.5737248049336</v>
      </c>
      <c r="H28" s="129">
        <v>27.571266312273277</v>
      </c>
      <c r="I28" s="129">
        <v>57.08183919657715</v>
      </c>
      <c r="J28" s="129">
        <v>106.22204570392637</v>
      </c>
      <c r="K28" s="129">
        <v>71.465966024915318</v>
      </c>
      <c r="L28" s="795">
        <v>0</v>
      </c>
      <c r="M28" s="796">
        <v>58.528890191288156</v>
      </c>
      <c r="N28" s="795">
        <v>0</v>
      </c>
      <c r="O28" s="795">
        <v>0</v>
      </c>
      <c r="P28" s="795">
        <v>0</v>
      </c>
      <c r="Q28" s="129">
        <v>4.7959149694268274E-2</v>
      </c>
      <c r="R28" s="129">
        <v>83.972921998175323</v>
      </c>
      <c r="S28" s="129">
        <v>3682.7989473328953</v>
      </c>
      <c r="T28" s="129">
        <v>182.05451288026572</v>
      </c>
      <c r="U28" s="129">
        <v>913.85966288315183</v>
      </c>
      <c r="V28" s="795">
        <v>0</v>
      </c>
      <c r="W28" s="795">
        <v>0</v>
      </c>
      <c r="X28" s="797">
        <v>121.18432949811685</v>
      </c>
      <c r="Y28" s="168">
        <v>9099.9323804422056</v>
      </c>
      <c r="Z28" s="115"/>
      <c r="AA28" s="1576"/>
      <c r="AB28" s="1567"/>
      <c r="AC28" s="1568"/>
      <c r="AD28" s="1569"/>
      <c r="AE28" s="1570"/>
      <c r="AF28" s="817"/>
      <c r="AG28" s="817"/>
      <c r="AH28" s="817"/>
      <c r="AI28" s="817"/>
      <c r="AJ28" s="817"/>
      <c r="AK28" s="817"/>
      <c r="AL28" s="1571"/>
      <c r="AM28" s="1571"/>
      <c r="AN28" s="1571"/>
      <c r="AO28" s="1571"/>
      <c r="AP28" s="1571"/>
      <c r="AQ28" s="817"/>
      <c r="AR28" s="817"/>
      <c r="AS28" s="817"/>
      <c r="AT28" s="817"/>
      <c r="AU28" s="817"/>
      <c r="AV28" s="1571"/>
      <c r="AW28" s="1571"/>
      <c r="AX28" s="817"/>
      <c r="AY28" s="817"/>
      <c r="AZ28" s="1577"/>
      <c r="BA28" s="1567"/>
      <c r="BB28" s="1568"/>
      <c r="BC28" s="1569"/>
      <c r="BD28" s="1570"/>
      <c r="BE28" s="1573"/>
      <c r="BF28" s="1573"/>
      <c r="BG28" s="1573"/>
      <c r="BH28" s="815"/>
      <c r="BI28" s="815"/>
      <c r="BJ28" s="815"/>
      <c r="BK28" s="815"/>
      <c r="BL28" s="815"/>
      <c r="BM28" s="815"/>
      <c r="BN28" s="815"/>
      <c r="BO28" s="815"/>
      <c r="BP28" s="815"/>
      <c r="BQ28" s="815"/>
      <c r="BR28" s="815"/>
      <c r="BS28" s="815"/>
      <c r="BT28" s="815"/>
      <c r="BU28" s="815"/>
      <c r="BV28" s="815"/>
      <c r="BW28" s="815"/>
      <c r="BX28" s="815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</row>
    <row r="29" spans="1:120" s="58" customFormat="1" ht="12.75" customHeight="1">
      <c r="A29" s="53"/>
      <c r="B29" s="109"/>
      <c r="C29" s="120">
        <v>22</v>
      </c>
      <c r="D29" s="112" t="s">
        <v>142</v>
      </c>
      <c r="E29" s="121" t="s">
        <v>319</v>
      </c>
      <c r="F29" s="165">
        <v>148.79745077851109</v>
      </c>
      <c r="G29" s="129">
        <v>2995.9262929549295</v>
      </c>
      <c r="H29" s="129">
        <v>312.89112590140451</v>
      </c>
      <c r="I29" s="129">
        <v>440.16797046821756</v>
      </c>
      <c r="J29" s="129">
        <v>91.783932022510641</v>
      </c>
      <c r="K29" s="129">
        <v>191.37001476501811</v>
      </c>
      <c r="L29" s="795">
        <v>0</v>
      </c>
      <c r="M29" s="796">
        <v>46.810245453358036</v>
      </c>
      <c r="N29" s="795">
        <v>0</v>
      </c>
      <c r="O29" s="795">
        <v>0</v>
      </c>
      <c r="P29" s="795">
        <v>0</v>
      </c>
      <c r="Q29" s="129">
        <v>0.3092959329236673</v>
      </c>
      <c r="R29" s="129">
        <v>3201.7246354849299</v>
      </c>
      <c r="S29" s="129">
        <v>619.94137777424078</v>
      </c>
      <c r="T29" s="129">
        <v>9934.3798806646519</v>
      </c>
      <c r="U29" s="129">
        <v>551.68178220530774</v>
      </c>
      <c r="V29" s="795">
        <v>0</v>
      </c>
      <c r="W29" s="795">
        <v>0</v>
      </c>
      <c r="X29" s="797">
        <v>5186.0768565195303</v>
      </c>
      <c r="Y29" s="168">
        <v>23721.860860925532</v>
      </c>
      <c r="Z29" s="115"/>
      <c r="AA29" s="1576"/>
      <c r="AB29" s="1567"/>
      <c r="AC29" s="1568"/>
      <c r="AD29" s="1569"/>
      <c r="AE29" s="1570"/>
      <c r="AF29" s="817"/>
      <c r="AG29" s="817"/>
      <c r="AH29" s="817"/>
      <c r="AI29" s="817"/>
      <c r="AJ29" s="817"/>
      <c r="AK29" s="817"/>
      <c r="AL29" s="1571"/>
      <c r="AM29" s="1571"/>
      <c r="AN29" s="1571"/>
      <c r="AO29" s="1571"/>
      <c r="AP29" s="1571"/>
      <c r="AQ29" s="817"/>
      <c r="AR29" s="817"/>
      <c r="AS29" s="817"/>
      <c r="AT29" s="817"/>
      <c r="AU29" s="817"/>
      <c r="AV29" s="1571"/>
      <c r="AW29" s="1571"/>
      <c r="AX29" s="817"/>
      <c r="AY29" s="817"/>
      <c r="AZ29" s="1577"/>
      <c r="BA29" s="1567"/>
      <c r="BB29" s="1568"/>
      <c r="BC29" s="1569"/>
      <c r="BD29" s="1570"/>
      <c r="BE29" s="1573"/>
      <c r="BF29" s="1573"/>
      <c r="BG29" s="1573"/>
      <c r="BH29" s="815"/>
      <c r="BI29" s="815"/>
      <c r="BJ29" s="815"/>
      <c r="BK29" s="815"/>
      <c r="BL29" s="815"/>
      <c r="BM29" s="815"/>
      <c r="BN29" s="815"/>
      <c r="BO29" s="815"/>
      <c r="BP29" s="815"/>
      <c r="BQ29" s="815"/>
      <c r="BR29" s="815"/>
      <c r="BS29" s="815"/>
      <c r="BT29" s="815"/>
      <c r="BU29" s="815"/>
      <c r="BV29" s="815"/>
      <c r="BW29" s="815"/>
      <c r="BX29" s="815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</row>
    <row r="30" spans="1:120" s="58" customFormat="1" ht="12.75" customHeight="1">
      <c r="A30" s="53"/>
      <c r="B30" s="109"/>
      <c r="C30" s="120">
        <v>23</v>
      </c>
      <c r="D30" s="112" t="s">
        <v>143</v>
      </c>
      <c r="E30" s="121" t="s">
        <v>320</v>
      </c>
      <c r="F30" s="165">
        <v>1.9283563349630675</v>
      </c>
      <c r="G30" s="129">
        <v>476.58657685917785</v>
      </c>
      <c r="H30" s="129">
        <v>58.233758604797437</v>
      </c>
      <c r="I30" s="129">
        <v>34.260199870695018</v>
      </c>
      <c r="J30" s="129">
        <v>60.585328311880083</v>
      </c>
      <c r="K30" s="129">
        <v>63.395639931204705</v>
      </c>
      <c r="L30" s="795">
        <v>0</v>
      </c>
      <c r="M30" s="796">
        <v>18.484755170598806</v>
      </c>
      <c r="N30" s="795">
        <v>0</v>
      </c>
      <c r="O30" s="795">
        <v>0</v>
      </c>
      <c r="P30" s="795">
        <v>0</v>
      </c>
      <c r="Q30" s="129">
        <v>0.10656245517808344</v>
      </c>
      <c r="R30" s="129">
        <v>125.56470946952282</v>
      </c>
      <c r="S30" s="129">
        <v>19.905685711351428</v>
      </c>
      <c r="T30" s="129">
        <v>236.21991651561538</v>
      </c>
      <c r="U30" s="129">
        <v>10.15612627022727</v>
      </c>
      <c r="V30" s="795">
        <v>0</v>
      </c>
      <c r="W30" s="795">
        <v>0</v>
      </c>
      <c r="X30" s="797">
        <v>10.184926746850078</v>
      </c>
      <c r="Y30" s="168">
        <v>1115.6125422520624</v>
      </c>
      <c r="Z30" s="115"/>
      <c r="AA30" s="1576"/>
      <c r="AB30" s="1567"/>
      <c r="AC30" s="1568"/>
      <c r="AD30" s="1569"/>
      <c r="AE30" s="1570"/>
      <c r="AF30" s="817"/>
      <c r="AG30" s="817"/>
      <c r="AH30" s="817"/>
      <c r="AI30" s="817"/>
      <c r="AJ30" s="817"/>
      <c r="AK30" s="817"/>
      <c r="AL30" s="1571"/>
      <c r="AM30" s="1571"/>
      <c r="AN30" s="1571"/>
      <c r="AO30" s="1571"/>
      <c r="AP30" s="1571"/>
      <c r="AQ30" s="817"/>
      <c r="AR30" s="817"/>
      <c r="AS30" s="817"/>
      <c r="AT30" s="817"/>
      <c r="AU30" s="817"/>
      <c r="AV30" s="1571"/>
      <c r="AW30" s="1571"/>
      <c r="AX30" s="817"/>
      <c r="AY30" s="817"/>
      <c r="AZ30" s="1577"/>
      <c r="BA30" s="1567"/>
      <c r="BB30" s="1568"/>
      <c r="BC30" s="1569"/>
      <c r="BD30" s="1570"/>
      <c r="BE30" s="1573"/>
      <c r="BF30" s="1573"/>
      <c r="BG30" s="1573"/>
      <c r="BH30" s="815"/>
      <c r="BI30" s="815"/>
      <c r="BJ30" s="815"/>
      <c r="BK30" s="815"/>
      <c r="BL30" s="815"/>
      <c r="BM30" s="815"/>
      <c r="BN30" s="815"/>
      <c r="BO30" s="815"/>
      <c r="BP30" s="815"/>
      <c r="BQ30" s="815"/>
      <c r="BR30" s="815"/>
      <c r="BS30" s="815"/>
      <c r="BT30" s="815"/>
      <c r="BU30" s="815"/>
      <c r="BV30" s="815"/>
      <c r="BW30" s="815"/>
      <c r="BX30" s="815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</row>
    <row r="31" spans="1:120" s="58" customFormat="1" ht="12.75" customHeight="1">
      <c r="A31" s="53"/>
      <c r="B31" s="109"/>
      <c r="C31" s="120">
        <v>24</v>
      </c>
      <c r="D31" s="112" t="s">
        <v>144</v>
      </c>
      <c r="E31" s="121" t="s">
        <v>321</v>
      </c>
      <c r="F31" s="165">
        <v>2.5105445100738684</v>
      </c>
      <c r="G31" s="129">
        <v>2022.0388997437115</v>
      </c>
      <c r="H31" s="129">
        <v>104.14797527872415</v>
      </c>
      <c r="I31" s="129">
        <v>163.92446254145349</v>
      </c>
      <c r="J31" s="129">
        <v>64.167226386806789</v>
      </c>
      <c r="K31" s="129">
        <v>97.674784644967147</v>
      </c>
      <c r="L31" s="795">
        <v>0</v>
      </c>
      <c r="M31" s="796">
        <v>43.905454348841204</v>
      </c>
      <c r="N31" s="795">
        <v>0</v>
      </c>
      <c r="O31" s="795">
        <v>0</v>
      </c>
      <c r="P31" s="795">
        <v>0</v>
      </c>
      <c r="Q31" s="129">
        <v>5.6625269892382431E-2</v>
      </c>
      <c r="R31" s="129">
        <v>271.04618987521189</v>
      </c>
      <c r="S31" s="129">
        <v>58.72621891615951</v>
      </c>
      <c r="T31" s="129">
        <v>37.757984033550684</v>
      </c>
      <c r="U31" s="129">
        <v>26.167446953885875</v>
      </c>
      <c r="V31" s="795">
        <v>0</v>
      </c>
      <c r="W31" s="795">
        <v>0</v>
      </c>
      <c r="X31" s="797">
        <v>13.810202084509143</v>
      </c>
      <c r="Y31" s="168">
        <v>2905.9340145877873</v>
      </c>
      <c r="Z31" s="115"/>
      <c r="AA31" s="1576"/>
      <c r="AB31" s="1567"/>
      <c r="AC31" s="1568"/>
      <c r="AD31" s="1569"/>
      <c r="AE31" s="1570"/>
      <c r="AF31" s="817"/>
      <c r="AG31" s="817"/>
      <c r="AH31" s="817"/>
      <c r="AI31" s="817"/>
      <c r="AJ31" s="817"/>
      <c r="AK31" s="817"/>
      <c r="AL31" s="1571"/>
      <c r="AM31" s="1571"/>
      <c r="AN31" s="1571"/>
      <c r="AO31" s="1571"/>
      <c r="AP31" s="1571"/>
      <c r="AQ31" s="817"/>
      <c r="AR31" s="817"/>
      <c r="AS31" s="817"/>
      <c r="AT31" s="817"/>
      <c r="AU31" s="817"/>
      <c r="AV31" s="1571"/>
      <c r="AW31" s="1571"/>
      <c r="AX31" s="817"/>
      <c r="AY31" s="817"/>
      <c r="AZ31" s="1577"/>
      <c r="BA31" s="1567"/>
      <c r="BB31" s="1568"/>
      <c r="BC31" s="1569"/>
      <c r="BD31" s="1570"/>
      <c r="BE31" s="1573"/>
      <c r="BF31" s="1573"/>
      <c r="BG31" s="1573"/>
      <c r="BH31" s="815"/>
      <c r="BI31" s="815"/>
      <c r="BJ31" s="815"/>
      <c r="BK31" s="815"/>
      <c r="BL31" s="815"/>
      <c r="BM31" s="815"/>
      <c r="BN31" s="815"/>
      <c r="BO31" s="815"/>
      <c r="BP31" s="815"/>
      <c r="BQ31" s="815"/>
      <c r="BR31" s="815"/>
      <c r="BS31" s="815"/>
      <c r="BT31" s="815"/>
      <c r="BU31" s="815"/>
      <c r="BV31" s="815"/>
      <c r="BW31" s="815"/>
      <c r="BX31" s="815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</row>
    <row r="32" spans="1:120" s="58" customFormat="1" ht="12.75" customHeight="1">
      <c r="A32" s="53"/>
      <c r="B32" s="109"/>
      <c r="C32" s="120">
        <v>25</v>
      </c>
      <c r="D32" s="112" t="s">
        <v>145</v>
      </c>
      <c r="E32" s="121" t="s">
        <v>322</v>
      </c>
      <c r="F32" s="165">
        <v>0.1333432883531519</v>
      </c>
      <c r="G32" s="129">
        <v>202.14611045117806</v>
      </c>
      <c r="H32" s="129">
        <v>85.426888923551232</v>
      </c>
      <c r="I32" s="129">
        <v>10.224091472116834</v>
      </c>
      <c r="J32" s="129">
        <v>19.976672643249579</v>
      </c>
      <c r="K32" s="129">
        <v>42.277313861631789</v>
      </c>
      <c r="L32" s="795">
        <v>0</v>
      </c>
      <c r="M32" s="796">
        <v>31.512794516316575</v>
      </c>
      <c r="N32" s="795">
        <v>0</v>
      </c>
      <c r="O32" s="795">
        <v>0</v>
      </c>
      <c r="P32" s="795">
        <v>0</v>
      </c>
      <c r="Q32" s="129">
        <v>0.43701977849158563</v>
      </c>
      <c r="R32" s="129">
        <v>155.28901102997443</v>
      </c>
      <c r="S32" s="129">
        <v>12.352789290313876</v>
      </c>
      <c r="T32" s="129">
        <v>21.750129842976371</v>
      </c>
      <c r="U32" s="129">
        <v>13.138689914421326</v>
      </c>
      <c r="V32" s="795">
        <v>0</v>
      </c>
      <c r="W32" s="795">
        <v>0</v>
      </c>
      <c r="X32" s="797">
        <v>1.0314676348446314</v>
      </c>
      <c r="Y32" s="168">
        <v>595.69632264741927</v>
      </c>
      <c r="Z32" s="115"/>
      <c r="AA32" s="1576"/>
      <c r="AB32" s="1567"/>
      <c r="AC32" s="1568"/>
      <c r="AD32" s="1569"/>
      <c r="AE32" s="1570"/>
      <c r="AF32" s="817"/>
      <c r="AG32" s="817"/>
      <c r="AH32" s="817"/>
      <c r="AI32" s="817"/>
      <c r="AJ32" s="817"/>
      <c r="AK32" s="817"/>
      <c r="AL32" s="1571"/>
      <c r="AM32" s="1571"/>
      <c r="AN32" s="1571"/>
      <c r="AO32" s="1571"/>
      <c r="AP32" s="1571"/>
      <c r="AQ32" s="817"/>
      <c r="AR32" s="817"/>
      <c r="AS32" s="817"/>
      <c r="AT32" s="817"/>
      <c r="AU32" s="817"/>
      <c r="AV32" s="1571"/>
      <c r="AW32" s="1571"/>
      <c r="AX32" s="817"/>
      <c r="AY32" s="817"/>
      <c r="AZ32" s="1577"/>
      <c r="BA32" s="1567"/>
      <c r="BB32" s="1568"/>
      <c r="BC32" s="1569"/>
      <c r="BD32" s="1570"/>
      <c r="BE32" s="1573"/>
      <c r="BF32" s="1573"/>
      <c r="BG32" s="1573"/>
      <c r="BH32" s="815"/>
      <c r="BI32" s="815"/>
      <c r="BJ32" s="815"/>
      <c r="BK32" s="815"/>
      <c r="BL32" s="815"/>
      <c r="BM32" s="815"/>
      <c r="BN32" s="815"/>
      <c r="BO32" s="815"/>
      <c r="BP32" s="815"/>
      <c r="BQ32" s="815"/>
      <c r="BR32" s="815"/>
      <c r="BS32" s="815"/>
      <c r="BT32" s="815"/>
      <c r="BU32" s="815"/>
      <c r="BV32" s="815"/>
      <c r="BW32" s="815"/>
      <c r="BX32" s="815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</row>
    <row r="33" spans="1:120" s="58" customFormat="1" ht="12.75" customHeight="1">
      <c r="A33" s="53"/>
      <c r="B33" s="109"/>
      <c r="C33" s="120">
        <v>26</v>
      </c>
      <c r="D33" s="112" t="s">
        <v>146</v>
      </c>
      <c r="E33" s="121" t="s">
        <v>323</v>
      </c>
      <c r="F33" s="165">
        <v>0.27685042705834839</v>
      </c>
      <c r="G33" s="129">
        <v>83.733317428141135</v>
      </c>
      <c r="H33" s="129">
        <v>107.92571875755112</v>
      </c>
      <c r="I33" s="129">
        <v>17.67974246026213</v>
      </c>
      <c r="J33" s="129">
        <v>19.054448390910441</v>
      </c>
      <c r="K33" s="129">
        <v>89.365907117117843</v>
      </c>
      <c r="L33" s="795">
        <v>0</v>
      </c>
      <c r="M33" s="796">
        <v>66.68253412810877</v>
      </c>
      <c r="N33" s="795">
        <v>0</v>
      </c>
      <c r="O33" s="795">
        <v>0</v>
      </c>
      <c r="P33" s="795">
        <v>0</v>
      </c>
      <c r="Q33" s="129">
        <v>6.3559247236021868E-2</v>
      </c>
      <c r="R33" s="129">
        <v>144.27316633129249</v>
      </c>
      <c r="S33" s="129">
        <v>35.707925820202597</v>
      </c>
      <c r="T33" s="129">
        <v>30.419374678202704</v>
      </c>
      <c r="U33" s="129">
        <v>3.7950633360578117</v>
      </c>
      <c r="V33" s="795">
        <v>0</v>
      </c>
      <c r="W33" s="795">
        <v>0</v>
      </c>
      <c r="X33" s="797">
        <v>2.4653709387323151</v>
      </c>
      <c r="Y33" s="168">
        <v>601.44297906087365</v>
      </c>
      <c r="Z33" s="115"/>
      <c r="AA33" s="1576"/>
      <c r="AB33" s="1567"/>
      <c r="AC33" s="1568"/>
      <c r="AD33" s="1569"/>
      <c r="AE33" s="1570"/>
      <c r="AF33" s="817"/>
      <c r="AG33" s="817"/>
      <c r="AH33" s="817"/>
      <c r="AI33" s="817"/>
      <c r="AJ33" s="817"/>
      <c r="AK33" s="817"/>
      <c r="AL33" s="1571"/>
      <c r="AM33" s="1571"/>
      <c r="AN33" s="1571"/>
      <c r="AO33" s="1571"/>
      <c r="AP33" s="1571"/>
      <c r="AQ33" s="817"/>
      <c r="AR33" s="817"/>
      <c r="AS33" s="817"/>
      <c r="AT33" s="817"/>
      <c r="AU33" s="817"/>
      <c r="AV33" s="1571"/>
      <c r="AW33" s="1571"/>
      <c r="AX33" s="817"/>
      <c r="AY33" s="817"/>
      <c r="AZ33" s="1577"/>
      <c r="BA33" s="1567"/>
      <c r="BB33" s="1568"/>
      <c r="BC33" s="1569"/>
      <c r="BD33" s="1570"/>
      <c r="BE33" s="1573"/>
      <c r="BF33" s="1573"/>
      <c r="BG33" s="1573"/>
      <c r="BH33" s="815"/>
      <c r="BI33" s="815"/>
      <c r="BJ33" s="815"/>
      <c r="BK33" s="815"/>
      <c r="BL33" s="815"/>
      <c r="BM33" s="815"/>
      <c r="BN33" s="815"/>
      <c r="BO33" s="815"/>
      <c r="BP33" s="815"/>
      <c r="BQ33" s="815"/>
      <c r="BR33" s="815"/>
      <c r="BS33" s="815"/>
      <c r="BT33" s="815"/>
      <c r="BU33" s="815"/>
      <c r="BV33" s="815"/>
      <c r="BW33" s="815"/>
      <c r="BX33" s="815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</row>
    <row r="34" spans="1:120" s="58" customFormat="1" ht="12.75" customHeight="1">
      <c r="A34" s="53"/>
      <c r="B34" s="109"/>
      <c r="C34" s="120">
        <v>27</v>
      </c>
      <c r="D34" s="112" t="s">
        <v>147</v>
      </c>
      <c r="E34" s="121" t="s">
        <v>324</v>
      </c>
      <c r="F34" s="165">
        <v>0.4337129346158608</v>
      </c>
      <c r="G34" s="129">
        <v>312.88540868522466</v>
      </c>
      <c r="H34" s="129">
        <v>20.148246818601887</v>
      </c>
      <c r="I34" s="129">
        <v>3.9485308434025752</v>
      </c>
      <c r="J34" s="129">
        <v>17.246983556231292</v>
      </c>
      <c r="K34" s="129">
        <v>52.806146893213025</v>
      </c>
      <c r="L34" s="795">
        <v>0</v>
      </c>
      <c r="M34" s="796">
        <v>9.5227194103148243</v>
      </c>
      <c r="N34" s="795">
        <v>0</v>
      </c>
      <c r="O34" s="795">
        <v>0</v>
      </c>
      <c r="P34" s="795">
        <v>0</v>
      </c>
      <c r="Q34" s="129">
        <v>6.6294134692491333E-3</v>
      </c>
      <c r="R34" s="129">
        <v>17.756986866408955</v>
      </c>
      <c r="S34" s="129">
        <v>10.226452247646661</v>
      </c>
      <c r="T34" s="129">
        <v>2.7475553356206568</v>
      </c>
      <c r="U34" s="129">
        <v>1.233591951479559</v>
      </c>
      <c r="V34" s="795">
        <v>0</v>
      </c>
      <c r="W34" s="795">
        <v>0</v>
      </c>
      <c r="X34" s="797">
        <v>4.6037375951976145</v>
      </c>
      <c r="Y34" s="168">
        <v>453.56670255142677</v>
      </c>
      <c r="Z34" s="115"/>
      <c r="AA34" s="1576"/>
      <c r="AB34" s="1567"/>
      <c r="AC34" s="1568"/>
      <c r="AD34" s="1569"/>
      <c r="AE34" s="1570"/>
      <c r="AF34" s="817"/>
      <c r="AG34" s="817"/>
      <c r="AH34" s="817"/>
      <c r="AI34" s="817"/>
      <c r="AJ34" s="817"/>
      <c r="AK34" s="817"/>
      <c r="AL34" s="1571"/>
      <c r="AM34" s="1571"/>
      <c r="AN34" s="1571"/>
      <c r="AO34" s="1571"/>
      <c r="AP34" s="1571"/>
      <c r="AQ34" s="817"/>
      <c r="AR34" s="817"/>
      <c r="AS34" s="817"/>
      <c r="AT34" s="817"/>
      <c r="AU34" s="817"/>
      <c r="AV34" s="1571"/>
      <c r="AW34" s="1571"/>
      <c r="AX34" s="817"/>
      <c r="AY34" s="817"/>
      <c r="AZ34" s="1577"/>
      <c r="BA34" s="1567"/>
      <c r="BB34" s="1568"/>
      <c r="BC34" s="1569"/>
      <c r="BD34" s="1570"/>
      <c r="BE34" s="1573"/>
      <c r="BF34" s="1573"/>
      <c r="BG34" s="1573"/>
      <c r="BH34" s="815"/>
      <c r="BI34" s="815"/>
      <c r="BJ34" s="815"/>
      <c r="BK34" s="815"/>
      <c r="BL34" s="815"/>
      <c r="BM34" s="815"/>
      <c r="BN34" s="815"/>
      <c r="BO34" s="815"/>
      <c r="BP34" s="815"/>
      <c r="BQ34" s="815"/>
      <c r="BR34" s="815"/>
      <c r="BS34" s="815"/>
      <c r="BT34" s="815"/>
      <c r="BU34" s="815"/>
      <c r="BV34" s="815"/>
      <c r="BW34" s="815"/>
      <c r="BX34" s="815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</row>
    <row r="35" spans="1:120" s="58" customFormat="1" ht="12.75" customHeight="1">
      <c r="A35" s="60"/>
      <c r="B35" s="109"/>
      <c r="C35" s="120">
        <v>28</v>
      </c>
      <c r="D35" s="122" t="s">
        <v>148</v>
      </c>
      <c r="E35" s="123" t="s">
        <v>325</v>
      </c>
      <c r="F35" s="165">
        <v>0.10042108809588851</v>
      </c>
      <c r="G35" s="129">
        <v>1741.3907168851756</v>
      </c>
      <c r="H35" s="129">
        <v>61.000956609101266</v>
      </c>
      <c r="I35" s="129">
        <v>552.01681594483659</v>
      </c>
      <c r="J35" s="129">
        <v>269.93593452211832</v>
      </c>
      <c r="K35" s="129">
        <v>105.54349224836653</v>
      </c>
      <c r="L35" s="803">
        <v>0</v>
      </c>
      <c r="M35" s="804">
        <v>7.0029779255294367</v>
      </c>
      <c r="N35" s="803">
        <v>0</v>
      </c>
      <c r="O35" s="803">
        <v>0</v>
      </c>
      <c r="P35" s="803">
        <v>0</v>
      </c>
      <c r="Q35" s="129">
        <v>1.6128499753414526E-2</v>
      </c>
      <c r="R35" s="129">
        <v>113.74901199273776</v>
      </c>
      <c r="S35" s="129">
        <v>24.050384375568566</v>
      </c>
      <c r="T35" s="129">
        <v>10.66741667528097</v>
      </c>
      <c r="U35" s="129">
        <v>2.9516610221412378</v>
      </c>
      <c r="V35" s="803">
        <v>0</v>
      </c>
      <c r="W35" s="803">
        <v>0</v>
      </c>
      <c r="X35" s="797">
        <v>6.8507929713886524</v>
      </c>
      <c r="Y35" s="168">
        <v>2895.2767107600935</v>
      </c>
      <c r="Z35" s="115"/>
      <c r="AA35" s="1576"/>
      <c r="AB35" s="1567"/>
      <c r="AC35" s="1568"/>
      <c r="AD35" s="1569"/>
      <c r="AE35" s="1570"/>
      <c r="AF35" s="817"/>
      <c r="AG35" s="817"/>
      <c r="AH35" s="817"/>
      <c r="AI35" s="817"/>
      <c r="AJ35" s="817"/>
      <c r="AK35" s="817"/>
      <c r="AL35" s="1571"/>
      <c r="AM35" s="1571"/>
      <c r="AN35" s="1571"/>
      <c r="AO35" s="1571"/>
      <c r="AP35" s="1571"/>
      <c r="AQ35" s="817"/>
      <c r="AR35" s="817"/>
      <c r="AS35" s="817"/>
      <c r="AT35" s="817"/>
      <c r="AU35" s="817"/>
      <c r="AV35" s="1571"/>
      <c r="AW35" s="1571"/>
      <c r="AX35" s="817"/>
      <c r="AY35" s="817"/>
      <c r="AZ35" s="1577"/>
      <c r="BA35" s="1567"/>
      <c r="BB35" s="1568"/>
      <c r="BC35" s="1569"/>
      <c r="BD35" s="1570"/>
      <c r="BE35" s="1573"/>
      <c r="BF35" s="1573"/>
      <c r="BG35" s="1573"/>
      <c r="BH35" s="815"/>
      <c r="BI35" s="815"/>
      <c r="BJ35" s="815"/>
      <c r="BK35" s="815"/>
      <c r="BL35" s="815"/>
      <c r="BM35" s="815"/>
      <c r="BN35" s="815"/>
      <c r="BO35" s="815"/>
      <c r="BP35" s="815"/>
      <c r="BQ35" s="815"/>
      <c r="BR35" s="815"/>
      <c r="BS35" s="815"/>
      <c r="BT35" s="815"/>
      <c r="BU35" s="815"/>
      <c r="BV35" s="815"/>
      <c r="BW35" s="815"/>
      <c r="BX35" s="815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</row>
    <row r="36" spans="1:120" s="58" customFormat="1" ht="12.75" customHeight="1">
      <c r="A36" s="60"/>
      <c r="B36" s="109"/>
      <c r="C36" s="120">
        <v>29</v>
      </c>
      <c r="D36" s="124" t="s">
        <v>149</v>
      </c>
      <c r="E36" s="125" t="s">
        <v>326</v>
      </c>
      <c r="F36" s="165">
        <v>0.23774097622247503</v>
      </c>
      <c r="G36" s="129">
        <v>176.11515348145181</v>
      </c>
      <c r="H36" s="129">
        <v>26.029218691578883</v>
      </c>
      <c r="I36" s="129">
        <v>27.110005431758371</v>
      </c>
      <c r="J36" s="129">
        <v>71.462347406156198</v>
      </c>
      <c r="K36" s="129">
        <v>71.773147220704715</v>
      </c>
      <c r="L36" s="795">
        <v>0</v>
      </c>
      <c r="M36" s="796">
        <v>30.765935114413526</v>
      </c>
      <c r="N36" s="795">
        <v>0</v>
      </c>
      <c r="O36" s="795">
        <v>0</v>
      </c>
      <c r="P36" s="795">
        <v>0</v>
      </c>
      <c r="Q36" s="129">
        <v>3.5304276016383543E-2</v>
      </c>
      <c r="R36" s="129">
        <v>69.981084666474786</v>
      </c>
      <c r="S36" s="129">
        <v>17.175102979621343</v>
      </c>
      <c r="T36" s="129">
        <v>3.9638923848507681</v>
      </c>
      <c r="U36" s="129">
        <v>4.9559055045920806</v>
      </c>
      <c r="V36" s="795">
        <v>0</v>
      </c>
      <c r="W36" s="795">
        <v>0</v>
      </c>
      <c r="X36" s="797">
        <v>1.7736496668059596</v>
      </c>
      <c r="Y36" s="168">
        <v>501.37848780064724</v>
      </c>
      <c r="Z36" s="115"/>
      <c r="AA36" s="1576"/>
      <c r="AB36" s="1567"/>
      <c r="AC36" s="1568"/>
      <c r="AD36" s="1569"/>
      <c r="AE36" s="1570"/>
      <c r="AF36" s="817"/>
      <c r="AG36" s="817"/>
      <c r="AH36" s="817"/>
      <c r="AI36" s="817"/>
      <c r="AJ36" s="817"/>
      <c r="AK36" s="817"/>
      <c r="AL36" s="1571"/>
      <c r="AM36" s="1571"/>
      <c r="AN36" s="1571"/>
      <c r="AO36" s="1571"/>
      <c r="AP36" s="1571"/>
      <c r="AQ36" s="817"/>
      <c r="AR36" s="817"/>
      <c r="AS36" s="817"/>
      <c r="AT36" s="817"/>
      <c r="AU36" s="817"/>
      <c r="AV36" s="1571"/>
      <c r="AW36" s="1571"/>
      <c r="AX36" s="817"/>
      <c r="AY36" s="817"/>
      <c r="AZ36" s="1577"/>
      <c r="BA36" s="1567"/>
      <c r="BB36" s="1568"/>
      <c r="BC36" s="1569"/>
      <c r="BD36" s="1570"/>
      <c r="BE36" s="1573"/>
      <c r="BF36" s="1573"/>
      <c r="BG36" s="1573"/>
      <c r="BH36" s="815"/>
      <c r="BI36" s="815"/>
      <c r="BJ36" s="815"/>
      <c r="BK36" s="815"/>
      <c r="BL36" s="815"/>
      <c r="BM36" s="815"/>
      <c r="BN36" s="815"/>
      <c r="BO36" s="815"/>
      <c r="BP36" s="815"/>
      <c r="BQ36" s="815"/>
      <c r="BR36" s="815"/>
      <c r="BS36" s="815"/>
      <c r="BT36" s="815"/>
      <c r="BU36" s="815"/>
      <c r="BV36" s="815"/>
      <c r="BW36" s="815"/>
      <c r="BX36" s="815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</row>
    <row r="37" spans="1:120" s="58" customFormat="1" ht="12.75" customHeight="1">
      <c r="A37" s="1312"/>
      <c r="B37" s="109"/>
      <c r="C37" s="120">
        <v>30</v>
      </c>
      <c r="D37" s="112" t="s">
        <v>150</v>
      </c>
      <c r="E37" s="121" t="s">
        <v>327</v>
      </c>
      <c r="F37" s="165">
        <v>0.12083440244460947</v>
      </c>
      <c r="G37" s="129">
        <v>16.699602871191928</v>
      </c>
      <c r="H37" s="129">
        <v>6.6130497452032415</v>
      </c>
      <c r="I37" s="129">
        <v>5.7950511490450953</v>
      </c>
      <c r="J37" s="129">
        <v>54.436549879485099</v>
      </c>
      <c r="K37" s="129">
        <v>37.12374761355121</v>
      </c>
      <c r="L37" s="795">
        <v>0</v>
      </c>
      <c r="M37" s="796">
        <v>5.3649695541022284</v>
      </c>
      <c r="N37" s="795">
        <v>0</v>
      </c>
      <c r="O37" s="795">
        <v>0</v>
      </c>
      <c r="P37" s="795">
        <v>0</v>
      </c>
      <c r="Q37" s="129">
        <v>8.2556683225745676E-4</v>
      </c>
      <c r="R37" s="129">
        <v>16.561657363997782</v>
      </c>
      <c r="S37" s="129">
        <v>1.8808043419728282</v>
      </c>
      <c r="T37" s="129">
        <v>0.32787664525734733</v>
      </c>
      <c r="U37" s="129">
        <v>0.33840166160132018</v>
      </c>
      <c r="V37" s="795">
        <v>0</v>
      </c>
      <c r="W37" s="795">
        <v>0</v>
      </c>
      <c r="X37" s="797">
        <v>9.5469345578093348E-2</v>
      </c>
      <c r="Y37" s="168">
        <v>145.35884014026306</v>
      </c>
      <c r="Z37" s="115"/>
      <c r="AA37" s="1576"/>
      <c r="AB37" s="1567"/>
      <c r="AC37" s="1568"/>
      <c r="AD37" s="1569"/>
      <c r="AE37" s="1570"/>
      <c r="AF37" s="817"/>
      <c r="AG37" s="817"/>
      <c r="AH37" s="817"/>
      <c r="AI37" s="817"/>
      <c r="AJ37" s="817"/>
      <c r="AK37" s="817"/>
      <c r="AL37" s="1571"/>
      <c r="AM37" s="1571"/>
      <c r="AN37" s="1571"/>
      <c r="AO37" s="1571"/>
      <c r="AP37" s="1571"/>
      <c r="AQ37" s="817"/>
      <c r="AR37" s="817"/>
      <c r="AS37" s="817"/>
      <c r="AT37" s="817"/>
      <c r="AU37" s="817"/>
      <c r="AV37" s="1571"/>
      <c r="AW37" s="1571"/>
      <c r="AX37" s="817"/>
      <c r="AY37" s="817"/>
      <c r="AZ37" s="1577"/>
      <c r="BA37" s="1567"/>
      <c r="BB37" s="1568"/>
      <c r="BC37" s="1569"/>
      <c r="BD37" s="1570"/>
      <c r="BE37" s="1573"/>
      <c r="BF37" s="1573"/>
      <c r="BG37" s="1573"/>
      <c r="BH37" s="815"/>
      <c r="BI37" s="815"/>
      <c r="BJ37" s="815"/>
      <c r="BK37" s="815"/>
      <c r="BL37" s="815"/>
      <c r="BM37" s="815"/>
      <c r="BN37" s="815"/>
      <c r="BO37" s="815"/>
      <c r="BP37" s="815"/>
      <c r="BQ37" s="815"/>
      <c r="BR37" s="815"/>
      <c r="BS37" s="815"/>
      <c r="BT37" s="815"/>
      <c r="BU37" s="815"/>
      <c r="BV37" s="815"/>
      <c r="BW37" s="815"/>
      <c r="BX37" s="815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</row>
    <row r="38" spans="1:120" s="58" customFormat="1" ht="12.75" customHeight="1">
      <c r="A38" s="1312"/>
      <c r="B38" s="109"/>
      <c r="C38" s="120">
        <v>31</v>
      </c>
      <c r="D38" s="112" t="s">
        <v>151</v>
      </c>
      <c r="E38" s="121" t="s">
        <v>328</v>
      </c>
      <c r="F38" s="165">
        <v>2.163059082931273</v>
      </c>
      <c r="G38" s="129">
        <v>566.15900903340037</v>
      </c>
      <c r="H38" s="129">
        <v>238.80344621289797</v>
      </c>
      <c r="I38" s="129">
        <v>28.696142184804799</v>
      </c>
      <c r="J38" s="129">
        <v>59.74849720126312</v>
      </c>
      <c r="K38" s="129">
        <v>196.45004639600995</v>
      </c>
      <c r="L38" s="795">
        <v>0</v>
      </c>
      <c r="M38" s="796">
        <v>55.368092932810505</v>
      </c>
      <c r="N38" s="795">
        <v>0</v>
      </c>
      <c r="O38" s="795">
        <v>0</v>
      </c>
      <c r="P38" s="795">
        <v>0</v>
      </c>
      <c r="Q38" s="129">
        <v>0.28724156842887827</v>
      </c>
      <c r="R38" s="129">
        <v>263.52282929546249</v>
      </c>
      <c r="S38" s="129">
        <v>33.566378783249903</v>
      </c>
      <c r="T38" s="129">
        <v>682.20439792713432</v>
      </c>
      <c r="U38" s="129">
        <v>18.139190243678726</v>
      </c>
      <c r="V38" s="795">
        <v>0</v>
      </c>
      <c r="W38" s="795">
        <v>0</v>
      </c>
      <c r="X38" s="797">
        <v>23.818783651408918</v>
      </c>
      <c r="Y38" s="168">
        <v>2168.9271145134812</v>
      </c>
      <c r="Z38" s="115"/>
      <c r="AA38" s="1576"/>
      <c r="AB38" s="1567"/>
      <c r="AC38" s="1568"/>
      <c r="AD38" s="1569"/>
      <c r="AE38" s="1570"/>
      <c r="AF38" s="817"/>
      <c r="AG38" s="817"/>
      <c r="AH38" s="817"/>
      <c r="AI38" s="817"/>
      <c r="AJ38" s="817"/>
      <c r="AK38" s="817"/>
      <c r="AL38" s="1571"/>
      <c r="AM38" s="1571"/>
      <c r="AN38" s="1571"/>
      <c r="AO38" s="1571"/>
      <c r="AP38" s="1571"/>
      <c r="AQ38" s="817"/>
      <c r="AR38" s="817"/>
      <c r="AS38" s="817"/>
      <c r="AT38" s="817"/>
      <c r="AU38" s="817"/>
      <c r="AV38" s="1571"/>
      <c r="AW38" s="1571"/>
      <c r="AX38" s="817"/>
      <c r="AY38" s="817"/>
      <c r="AZ38" s="1577"/>
      <c r="BA38" s="1567"/>
      <c r="BB38" s="1568"/>
      <c r="BC38" s="1569"/>
      <c r="BD38" s="1570"/>
      <c r="BE38" s="1573"/>
      <c r="BF38" s="1573"/>
      <c r="BG38" s="1573"/>
      <c r="BH38" s="815"/>
      <c r="BI38" s="815"/>
      <c r="BJ38" s="815"/>
      <c r="BK38" s="815"/>
      <c r="BL38" s="815"/>
      <c r="BM38" s="815"/>
      <c r="BN38" s="815"/>
      <c r="BO38" s="815"/>
      <c r="BP38" s="815"/>
      <c r="BQ38" s="815"/>
      <c r="BR38" s="815"/>
      <c r="BS38" s="815"/>
      <c r="BT38" s="815"/>
      <c r="BU38" s="815"/>
      <c r="BV38" s="815"/>
      <c r="BW38" s="815"/>
      <c r="BX38" s="815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</row>
    <row r="39" spans="1:120" s="58" customFormat="1" ht="12.75" customHeight="1">
      <c r="A39" s="1312"/>
      <c r="B39" s="118"/>
      <c r="C39" s="120">
        <v>32</v>
      </c>
      <c r="D39" s="122" t="s">
        <v>152</v>
      </c>
      <c r="E39" s="121" t="s">
        <v>329</v>
      </c>
      <c r="F39" s="165">
        <v>21.85483348471028</v>
      </c>
      <c r="G39" s="129">
        <v>126.14807935858217</v>
      </c>
      <c r="H39" s="129">
        <v>61.851454596149217</v>
      </c>
      <c r="I39" s="129">
        <v>9.0123183162865601</v>
      </c>
      <c r="J39" s="129">
        <v>20.70182899615758</v>
      </c>
      <c r="K39" s="129">
        <v>115.47457412830629</v>
      </c>
      <c r="L39" s="795">
        <v>0</v>
      </c>
      <c r="M39" s="796">
        <v>24.774580767881343</v>
      </c>
      <c r="N39" s="795">
        <v>0</v>
      </c>
      <c r="O39" s="795">
        <v>0</v>
      </c>
      <c r="P39" s="795">
        <v>0</v>
      </c>
      <c r="Q39" s="129">
        <v>3.1245285676936019E-2</v>
      </c>
      <c r="R39" s="129">
        <v>24.969935266756671</v>
      </c>
      <c r="S39" s="129">
        <v>47.560560222889251</v>
      </c>
      <c r="T39" s="129">
        <v>21.590179688285808</v>
      </c>
      <c r="U39" s="129">
        <v>33.458237005680452</v>
      </c>
      <c r="V39" s="795">
        <v>0</v>
      </c>
      <c r="W39" s="795">
        <v>0</v>
      </c>
      <c r="X39" s="797">
        <v>103.12745364711407</v>
      </c>
      <c r="Y39" s="168">
        <v>610.55528076447661</v>
      </c>
      <c r="Z39" s="115"/>
      <c r="AA39" s="1576"/>
      <c r="AB39" s="1567"/>
      <c r="AC39" s="1568"/>
      <c r="AD39" s="1569"/>
      <c r="AE39" s="1570"/>
      <c r="AF39" s="817"/>
      <c r="AG39" s="817"/>
      <c r="AH39" s="817"/>
      <c r="AI39" s="817"/>
      <c r="AJ39" s="817"/>
      <c r="AK39" s="817"/>
      <c r="AL39" s="1571"/>
      <c r="AM39" s="1571"/>
      <c r="AN39" s="1571"/>
      <c r="AO39" s="1571"/>
      <c r="AP39" s="1571"/>
      <c r="AQ39" s="817"/>
      <c r="AR39" s="817"/>
      <c r="AS39" s="817"/>
      <c r="AT39" s="817"/>
      <c r="AU39" s="817"/>
      <c r="AV39" s="1571"/>
      <c r="AW39" s="1571"/>
      <c r="AX39" s="817"/>
      <c r="AY39" s="817"/>
      <c r="AZ39" s="1577"/>
      <c r="BA39" s="1567"/>
      <c r="BB39" s="1568"/>
      <c r="BC39" s="1569"/>
      <c r="BD39" s="1570"/>
      <c r="BE39" s="1573"/>
      <c r="BF39" s="1573"/>
      <c r="BG39" s="1573"/>
      <c r="BH39" s="815"/>
      <c r="BI39" s="815"/>
      <c r="BJ39" s="815"/>
      <c r="BK39" s="815"/>
      <c r="BL39" s="815"/>
      <c r="BM39" s="815"/>
      <c r="BN39" s="815"/>
      <c r="BO39" s="815"/>
      <c r="BP39" s="815"/>
      <c r="BQ39" s="815"/>
      <c r="BR39" s="815"/>
      <c r="BS39" s="815"/>
      <c r="BT39" s="815"/>
      <c r="BU39" s="815"/>
      <c r="BV39" s="815"/>
      <c r="BW39" s="815"/>
      <c r="BX39" s="815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</row>
    <row r="40" spans="1:120" s="58" customFormat="1" ht="12.75" customHeight="1">
      <c r="A40" s="1312"/>
      <c r="B40" s="109" t="s">
        <v>330</v>
      </c>
      <c r="C40" s="280"/>
      <c r="D40" s="281" t="s">
        <v>331</v>
      </c>
      <c r="E40" s="282" t="s">
        <v>332</v>
      </c>
      <c r="F40" s="798">
        <v>1273.7388367441517</v>
      </c>
      <c r="G40" s="799">
        <v>87196.24323866592</v>
      </c>
      <c r="H40" s="799">
        <v>5.8990293230617041</v>
      </c>
      <c r="I40" s="799">
        <v>2.2534363981908236</v>
      </c>
      <c r="J40" s="799">
        <v>30.054911197578164</v>
      </c>
      <c r="K40" s="799">
        <v>11.245426676118642</v>
      </c>
      <c r="L40" s="795">
        <v>0</v>
      </c>
      <c r="M40" s="800">
        <v>6.4436618120876759</v>
      </c>
      <c r="N40" s="795">
        <v>0</v>
      </c>
      <c r="O40" s="795">
        <v>0</v>
      </c>
      <c r="P40" s="795">
        <v>0</v>
      </c>
      <c r="Q40" s="799">
        <v>3.7021105708300197E-3</v>
      </c>
      <c r="R40" s="799">
        <v>14.44714342558421</v>
      </c>
      <c r="S40" s="799">
        <v>20.372063273519878</v>
      </c>
      <c r="T40" s="799">
        <v>44.302002103279669</v>
      </c>
      <c r="U40" s="799">
        <v>168.50285008153901</v>
      </c>
      <c r="V40" s="795">
        <v>0</v>
      </c>
      <c r="W40" s="795">
        <v>0</v>
      </c>
      <c r="X40" s="801">
        <v>9489.2587833725247</v>
      </c>
      <c r="Y40" s="802">
        <v>98262.765085184117</v>
      </c>
      <c r="Z40" s="115"/>
      <c r="AA40" s="1576"/>
      <c r="AB40" s="1567"/>
      <c r="AC40" s="1568"/>
      <c r="AD40" s="1569"/>
      <c r="AE40" s="1570"/>
      <c r="AF40" s="817"/>
      <c r="AG40" s="817"/>
      <c r="AH40" s="817"/>
      <c r="AI40" s="817"/>
      <c r="AJ40" s="817"/>
      <c r="AK40" s="817"/>
      <c r="AL40" s="1571"/>
      <c r="AM40" s="1571"/>
      <c r="AN40" s="1571"/>
      <c r="AO40" s="1571"/>
      <c r="AP40" s="1571"/>
      <c r="AQ40" s="817"/>
      <c r="AR40" s="817"/>
      <c r="AS40" s="817"/>
      <c r="AT40" s="817"/>
      <c r="AU40" s="817"/>
      <c r="AV40" s="1571"/>
      <c r="AW40" s="1571"/>
      <c r="AX40" s="817"/>
      <c r="AY40" s="817"/>
      <c r="AZ40" s="1577"/>
      <c r="BA40" s="1567"/>
      <c r="BB40" s="1568"/>
      <c r="BC40" s="1569"/>
      <c r="BD40" s="1570"/>
      <c r="BE40" s="1573"/>
      <c r="BF40" s="1573"/>
      <c r="BG40" s="1573"/>
      <c r="BH40" s="815"/>
      <c r="BI40" s="815"/>
      <c r="BJ40" s="815"/>
      <c r="BK40" s="815"/>
      <c r="BL40" s="815"/>
      <c r="BM40" s="815"/>
      <c r="BN40" s="815"/>
      <c r="BO40" s="815"/>
      <c r="BP40" s="815"/>
      <c r="BQ40" s="815"/>
      <c r="BR40" s="815"/>
      <c r="BS40" s="815"/>
      <c r="BT40" s="815"/>
      <c r="BU40" s="815"/>
      <c r="BV40" s="815"/>
      <c r="BW40" s="815"/>
      <c r="BX40" s="815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</row>
    <row r="41" spans="1:120" s="61" customFormat="1" ht="12.75" customHeight="1">
      <c r="A41" s="1312"/>
      <c r="B41" s="126" t="s">
        <v>333</v>
      </c>
      <c r="C41" s="127">
        <v>33</v>
      </c>
      <c r="D41" s="112" t="s">
        <v>154</v>
      </c>
      <c r="E41" s="125" t="s">
        <v>334</v>
      </c>
      <c r="F41" s="165">
        <v>1218.949901274535</v>
      </c>
      <c r="G41" s="129">
        <v>1009.5764747265322</v>
      </c>
      <c r="H41" s="129">
        <v>4.5755117586078562</v>
      </c>
      <c r="I41" s="129">
        <v>1.4945557183857172</v>
      </c>
      <c r="J41" s="129">
        <v>3.2313060172807044</v>
      </c>
      <c r="K41" s="129">
        <v>9.0187529212005231</v>
      </c>
      <c r="L41" s="795">
        <v>0</v>
      </c>
      <c r="M41" s="796">
        <v>2.2322352697783563</v>
      </c>
      <c r="N41" s="795">
        <v>0</v>
      </c>
      <c r="O41" s="795">
        <v>0</v>
      </c>
      <c r="P41" s="795">
        <v>0</v>
      </c>
      <c r="Q41" s="129">
        <v>1.5346479120379431E-3</v>
      </c>
      <c r="R41" s="129">
        <v>11.798677932008587</v>
      </c>
      <c r="S41" s="129">
        <v>19.447037258235007</v>
      </c>
      <c r="T41" s="129">
        <v>40.62255193311254</v>
      </c>
      <c r="U41" s="129">
        <v>69.816125210832112</v>
      </c>
      <c r="V41" s="795">
        <v>0</v>
      </c>
      <c r="W41" s="795">
        <v>0</v>
      </c>
      <c r="X41" s="797">
        <v>8859.9054210007143</v>
      </c>
      <c r="Y41" s="168">
        <v>11250.670085669133</v>
      </c>
      <c r="Z41" s="115"/>
      <c r="AA41" s="1576"/>
      <c r="AB41" s="1567"/>
      <c r="AC41" s="1568"/>
      <c r="AD41" s="1569"/>
      <c r="AE41" s="1570"/>
      <c r="AF41" s="817"/>
      <c r="AG41" s="817"/>
      <c r="AH41" s="817"/>
      <c r="AI41" s="817"/>
      <c r="AJ41" s="817"/>
      <c r="AK41" s="817"/>
      <c r="AL41" s="1571"/>
      <c r="AM41" s="1571"/>
      <c r="AN41" s="1571"/>
      <c r="AO41" s="1571"/>
      <c r="AP41" s="1571"/>
      <c r="AQ41" s="817"/>
      <c r="AR41" s="817"/>
      <c r="AS41" s="817"/>
      <c r="AT41" s="817"/>
      <c r="AU41" s="817"/>
      <c r="AV41" s="1571"/>
      <c r="AW41" s="1571"/>
      <c r="AX41" s="817"/>
      <c r="AY41" s="817"/>
      <c r="AZ41" s="1577"/>
      <c r="BA41" s="1567"/>
      <c r="BB41" s="1568"/>
      <c r="BC41" s="1569"/>
      <c r="BD41" s="1570"/>
      <c r="BE41" s="1573"/>
      <c r="BF41" s="1573"/>
      <c r="BG41" s="1573"/>
      <c r="BH41" s="815"/>
      <c r="BI41" s="815"/>
      <c r="BJ41" s="815"/>
      <c r="BK41" s="815"/>
      <c r="BL41" s="815"/>
      <c r="BM41" s="815"/>
      <c r="BN41" s="815"/>
      <c r="BO41" s="815"/>
      <c r="BP41" s="815"/>
      <c r="BQ41" s="815"/>
      <c r="BR41" s="815"/>
      <c r="BS41" s="815"/>
      <c r="BT41" s="815"/>
      <c r="BU41" s="815"/>
      <c r="BV41" s="815"/>
      <c r="BW41" s="815"/>
      <c r="BX41" s="815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</row>
    <row r="42" spans="1:120" s="63" customFormat="1" ht="12.75" customHeight="1">
      <c r="A42" s="62"/>
      <c r="B42" s="126" t="s">
        <v>335</v>
      </c>
      <c r="C42" s="128">
        <v>34</v>
      </c>
      <c r="D42" s="112" t="s">
        <v>155</v>
      </c>
      <c r="E42" s="121" t="s">
        <v>336</v>
      </c>
      <c r="F42" s="165">
        <v>0</v>
      </c>
      <c r="G42" s="129">
        <v>0.61680204453816423</v>
      </c>
      <c r="H42" s="129">
        <v>0.30702780765865884</v>
      </c>
      <c r="I42" s="129">
        <v>0</v>
      </c>
      <c r="J42" s="129">
        <v>2.5066043954433091E-3</v>
      </c>
      <c r="K42" s="129">
        <v>0.88164830018222351</v>
      </c>
      <c r="L42" s="795">
        <v>0</v>
      </c>
      <c r="M42" s="796">
        <v>3.6590758365117786</v>
      </c>
      <c r="N42" s="795">
        <v>0</v>
      </c>
      <c r="O42" s="795">
        <v>0</v>
      </c>
      <c r="P42" s="795">
        <v>0</v>
      </c>
      <c r="Q42" s="129">
        <v>1.4291612399198563E-3</v>
      </c>
      <c r="R42" s="129">
        <v>1.2328457343542971</v>
      </c>
      <c r="S42" s="129">
        <v>0.35457328235930669</v>
      </c>
      <c r="T42" s="129">
        <v>2.1369166031274004E-4</v>
      </c>
      <c r="U42" s="129">
        <v>5.3177933104626742</v>
      </c>
      <c r="V42" s="795">
        <v>0</v>
      </c>
      <c r="W42" s="795">
        <v>0</v>
      </c>
      <c r="X42" s="797">
        <v>0</v>
      </c>
      <c r="Y42" s="168">
        <v>12.37391577336278</v>
      </c>
      <c r="Z42" s="115"/>
      <c r="AA42" s="1576"/>
      <c r="AB42" s="1567"/>
      <c r="AC42" s="1568"/>
      <c r="AD42" s="1569"/>
      <c r="AE42" s="1570"/>
      <c r="AF42" s="817"/>
      <c r="AG42" s="817"/>
      <c r="AH42" s="817"/>
      <c r="AI42" s="817"/>
      <c r="AJ42" s="817"/>
      <c r="AK42" s="817"/>
      <c r="AL42" s="1571"/>
      <c r="AM42" s="1571"/>
      <c r="AN42" s="1571"/>
      <c r="AO42" s="1571"/>
      <c r="AP42" s="1571"/>
      <c r="AQ42" s="817"/>
      <c r="AR42" s="817"/>
      <c r="AS42" s="817"/>
      <c r="AT42" s="817"/>
      <c r="AU42" s="817"/>
      <c r="AV42" s="1571"/>
      <c r="AW42" s="1571"/>
      <c r="AX42" s="817"/>
      <c r="AY42" s="817"/>
      <c r="AZ42" s="1577"/>
      <c r="BA42" s="1567"/>
      <c r="BB42" s="1568"/>
      <c r="BC42" s="1569"/>
      <c r="BD42" s="1570"/>
      <c r="BE42" s="1573"/>
      <c r="BF42" s="1573"/>
      <c r="BG42" s="1573"/>
      <c r="BH42" s="815"/>
      <c r="BI42" s="815"/>
      <c r="BJ42" s="815"/>
      <c r="BK42" s="815"/>
      <c r="BL42" s="815"/>
      <c r="BM42" s="815"/>
      <c r="BN42" s="815"/>
      <c r="BO42" s="815"/>
      <c r="BP42" s="815"/>
      <c r="BQ42" s="815"/>
      <c r="BR42" s="815"/>
      <c r="BS42" s="815"/>
      <c r="BT42" s="815"/>
      <c r="BU42" s="815"/>
      <c r="BV42" s="815"/>
      <c r="BW42" s="815"/>
      <c r="BX42" s="815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</row>
    <row r="43" spans="1:120" s="63" customFormat="1" ht="12.75" customHeight="1">
      <c r="A43" s="64"/>
      <c r="B43" s="126"/>
      <c r="C43" s="128">
        <v>35</v>
      </c>
      <c r="D43" s="112" t="s">
        <v>156</v>
      </c>
      <c r="E43" s="121" t="s">
        <v>337</v>
      </c>
      <c r="F43" s="165">
        <v>29.590842870436308</v>
      </c>
      <c r="G43" s="129">
        <v>100.25766430032778</v>
      </c>
      <c r="H43" s="129">
        <v>6.6134807475452719E-3</v>
      </c>
      <c r="I43" s="129">
        <v>1.8499821103755293E-3</v>
      </c>
      <c r="J43" s="129">
        <v>1.0042486839340049E-2</v>
      </c>
      <c r="K43" s="129">
        <v>1.6896944583601557E-2</v>
      </c>
      <c r="L43" s="795">
        <v>0</v>
      </c>
      <c r="M43" s="796">
        <v>1.0097247907380241E-3</v>
      </c>
      <c r="N43" s="795">
        <v>0</v>
      </c>
      <c r="O43" s="795">
        <v>0</v>
      </c>
      <c r="P43" s="795">
        <v>0</v>
      </c>
      <c r="Q43" s="129">
        <v>0</v>
      </c>
      <c r="R43" s="129">
        <v>2.4420574521216602E-2</v>
      </c>
      <c r="S43" s="129">
        <v>1.6596793001467844E-3</v>
      </c>
      <c r="T43" s="129">
        <v>5.9975022254466957E-2</v>
      </c>
      <c r="U43" s="129">
        <v>0.25850378319590256</v>
      </c>
      <c r="V43" s="795">
        <v>0</v>
      </c>
      <c r="W43" s="795">
        <v>0</v>
      </c>
      <c r="X43" s="797">
        <v>19.3101097097191</v>
      </c>
      <c r="Y43" s="168">
        <v>149.53958855882649</v>
      </c>
      <c r="Z43" s="115"/>
      <c r="AA43" s="1576"/>
      <c r="AB43" s="1567"/>
      <c r="AC43" s="1568"/>
      <c r="AD43" s="1569"/>
      <c r="AE43" s="1570"/>
      <c r="AF43" s="817"/>
      <c r="AG43" s="817"/>
      <c r="AH43" s="817"/>
      <c r="AI43" s="817"/>
      <c r="AJ43" s="817"/>
      <c r="AK43" s="817"/>
      <c r="AL43" s="1571"/>
      <c r="AM43" s="1571"/>
      <c r="AN43" s="1571"/>
      <c r="AO43" s="1571"/>
      <c r="AP43" s="1571"/>
      <c r="AQ43" s="817"/>
      <c r="AR43" s="817"/>
      <c r="AS43" s="817"/>
      <c r="AT43" s="817"/>
      <c r="AU43" s="817"/>
      <c r="AV43" s="1571"/>
      <c r="AW43" s="1571"/>
      <c r="AX43" s="817"/>
      <c r="AY43" s="817"/>
      <c r="AZ43" s="1577"/>
      <c r="BA43" s="1567"/>
      <c r="BB43" s="1568"/>
      <c r="BC43" s="1569"/>
      <c r="BD43" s="1570"/>
      <c r="BE43" s="1573"/>
      <c r="BF43" s="1573"/>
      <c r="BG43" s="1573"/>
      <c r="BH43" s="815"/>
      <c r="BI43" s="815"/>
      <c r="BJ43" s="815"/>
      <c r="BK43" s="815"/>
      <c r="BL43" s="815"/>
      <c r="BM43" s="815"/>
      <c r="BN43" s="815"/>
      <c r="BO43" s="815"/>
      <c r="BP43" s="815"/>
      <c r="BQ43" s="815"/>
      <c r="BR43" s="815"/>
      <c r="BS43" s="815"/>
      <c r="BT43" s="815"/>
      <c r="BU43" s="815"/>
      <c r="BV43" s="815"/>
      <c r="BW43" s="815"/>
      <c r="BX43" s="815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</row>
    <row r="44" spans="1:120" s="61" customFormat="1" ht="12.75" customHeight="1">
      <c r="A44" s="64"/>
      <c r="B44" s="126"/>
      <c r="C44" s="128">
        <v>36</v>
      </c>
      <c r="D44" s="112" t="s">
        <v>22</v>
      </c>
      <c r="E44" s="121" t="s">
        <v>338</v>
      </c>
      <c r="F44" s="165">
        <v>4.7845819443397426</v>
      </c>
      <c r="G44" s="129">
        <v>8657.4077205325448</v>
      </c>
      <c r="H44" s="129">
        <v>0.57253718309275448</v>
      </c>
      <c r="I44" s="129">
        <v>0.61629307798587629</v>
      </c>
      <c r="J44" s="129">
        <v>26.516036703173334</v>
      </c>
      <c r="K44" s="129">
        <v>0.65602263034391006</v>
      </c>
      <c r="L44" s="795">
        <v>0</v>
      </c>
      <c r="M44" s="796">
        <v>0.13497270690003405</v>
      </c>
      <c r="N44" s="795">
        <v>0</v>
      </c>
      <c r="O44" s="795">
        <v>0</v>
      </c>
      <c r="P44" s="795">
        <v>0</v>
      </c>
      <c r="Q44" s="129">
        <v>0</v>
      </c>
      <c r="R44" s="129">
        <v>0.64408307807370269</v>
      </c>
      <c r="S44" s="129">
        <v>0.12093317332317338</v>
      </c>
      <c r="T44" s="129">
        <v>0.72795883670591266</v>
      </c>
      <c r="U44" s="129">
        <v>83.016754429111103</v>
      </c>
      <c r="V44" s="795">
        <v>0</v>
      </c>
      <c r="W44" s="795">
        <v>0</v>
      </c>
      <c r="X44" s="797">
        <v>164.61547676060161</v>
      </c>
      <c r="Y44" s="168">
        <v>8939.813371056196</v>
      </c>
      <c r="Z44" s="115"/>
      <c r="AA44" s="1576"/>
      <c r="AB44" s="1567"/>
      <c r="AC44" s="1568"/>
      <c r="AD44" s="1569"/>
      <c r="AE44" s="1570"/>
      <c r="AF44" s="817"/>
      <c r="AG44" s="817"/>
      <c r="AH44" s="817"/>
      <c r="AI44" s="817"/>
      <c r="AJ44" s="817"/>
      <c r="AK44" s="817"/>
      <c r="AL44" s="1571"/>
      <c r="AM44" s="1571"/>
      <c r="AN44" s="1571"/>
      <c r="AO44" s="1571"/>
      <c r="AP44" s="1571"/>
      <c r="AQ44" s="817"/>
      <c r="AR44" s="817"/>
      <c r="AS44" s="817"/>
      <c r="AT44" s="817"/>
      <c r="AU44" s="817"/>
      <c r="AV44" s="1571"/>
      <c r="AW44" s="1571"/>
      <c r="AX44" s="817"/>
      <c r="AY44" s="817"/>
      <c r="AZ44" s="1577"/>
      <c r="BA44" s="1567"/>
      <c r="BB44" s="1568"/>
      <c r="BC44" s="1569"/>
      <c r="BD44" s="1570"/>
      <c r="BE44" s="1573"/>
      <c r="BF44" s="1573"/>
      <c r="BG44" s="1573"/>
      <c r="BH44" s="815"/>
      <c r="BI44" s="815"/>
      <c r="BJ44" s="815"/>
      <c r="BK44" s="815"/>
      <c r="BL44" s="815"/>
      <c r="BM44" s="815"/>
      <c r="BN44" s="815"/>
      <c r="BO44" s="815"/>
      <c r="BP44" s="815"/>
      <c r="BQ44" s="815"/>
      <c r="BR44" s="815"/>
      <c r="BS44" s="815"/>
      <c r="BT44" s="815"/>
      <c r="BU44" s="815"/>
      <c r="BV44" s="815"/>
      <c r="BW44" s="815"/>
      <c r="BX44" s="815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</row>
    <row r="45" spans="1:120" s="61" customFormat="1" ht="12.75" customHeight="1">
      <c r="A45" s="64"/>
      <c r="B45" s="118"/>
      <c r="C45" s="120">
        <v>37</v>
      </c>
      <c r="D45" s="112" t="s">
        <v>157</v>
      </c>
      <c r="E45" s="121" t="s">
        <v>339</v>
      </c>
      <c r="F45" s="165">
        <v>20.413510654840593</v>
      </c>
      <c r="G45" s="129">
        <v>77428.384577062025</v>
      </c>
      <c r="H45" s="129">
        <v>0.43733909295489126</v>
      </c>
      <c r="I45" s="129">
        <v>0.14073761970885473</v>
      </c>
      <c r="J45" s="129">
        <v>0.2950193858893444</v>
      </c>
      <c r="K45" s="129">
        <v>0.67210587980838243</v>
      </c>
      <c r="L45" s="795">
        <v>0</v>
      </c>
      <c r="M45" s="796">
        <v>0.41636827410677096</v>
      </c>
      <c r="N45" s="795">
        <v>0</v>
      </c>
      <c r="O45" s="795">
        <v>0</v>
      </c>
      <c r="P45" s="795">
        <v>0</v>
      </c>
      <c r="Q45" s="129">
        <v>7.3830141887222013E-4</v>
      </c>
      <c r="R45" s="129">
        <v>0.74711610662640993</v>
      </c>
      <c r="S45" s="129">
        <v>0.4478598803022501</v>
      </c>
      <c r="T45" s="129">
        <v>2.891302619546448</v>
      </c>
      <c r="U45" s="129">
        <v>10.093673347937212</v>
      </c>
      <c r="V45" s="795">
        <v>0</v>
      </c>
      <c r="W45" s="795">
        <v>0</v>
      </c>
      <c r="X45" s="797">
        <v>445.42777590149296</v>
      </c>
      <c r="Y45" s="168">
        <v>77910.368124126675</v>
      </c>
      <c r="Z45" s="115"/>
      <c r="AA45" s="1576"/>
      <c r="AB45" s="1567"/>
      <c r="AC45" s="1568"/>
      <c r="AD45" s="1569"/>
      <c r="AE45" s="1570"/>
      <c r="AF45" s="817"/>
      <c r="AG45" s="817"/>
      <c r="AH45" s="817"/>
      <c r="AI45" s="817"/>
      <c r="AJ45" s="817"/>
      <c r="AK45" s="817"/>
      <c r="AL45" s="1571"/>
      <c r="AM45" s="1571"/>
      <c r="AN45" s="1571"/>
      <c r="AO45" s="1571"/>
      <c r="AP45" s="1571"/>
      <c r="AQ45" s="817"/>
      <c r="AR45" s="817"/>
      <c r="AS45" s="817"/>
      <c r="AT45" s="817"/>
      <c r="AU45" s="817"/>
      <c r="AV45" s="1571"/>
      <c r="AW45" s="1571"/>
      <c r="AX45" s="817"/>
      <c r="AY45" s="817"/>
      <c r="AZ45" s="1577"/>
      <c r="BA45" s="1567"/>
      <c r="BB45" s="1568"/>
      <c r="BC45" s="1569"/>
      <c r="BD45" s="1570"/>
      <c r="BE45" s="1573"/>
      <c r="BF45" s="1573"/>
      <c r="BG45" s="1573"/>
      <c r="BH45" s="815"/>
      <c r="BI45" s="815"/>
      <c r="BJ45" s="815"/>
      <c r="BK45" s="815"/>
      <c r="BL45" s="815"/>
      <c r="BM45" s="815"/>
      <c r="BN45" s="815"/>
      <c r="BO45" s="815"/>
      <c r="BP45" s="815"/>
      <c r="BQ45" s="815"/>
      <c r="BR45" s="815"/>
      <c r="BS45" s="815"/>
      <c r="BT45" s="815"/>
      <c r="BU45" s="815"/>
      <c r="BV45" s="815"/>
      <c r="BW45" s="815"/>
      <c r="BX45" s="815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</row>
    <row r="46" spans="1:120" s="61" customFormat="1" ht="12.75" customHeight="1">
      <c r="A46" s="64"/>
      <c r="B46" s="126" t="s">
        <v>158</v>
      </c>
      <c r="C46" s="283"/>
      <c r="D46" s="276" t="s">
        <v>340</v>
      </c>
      <c r="E46" s="277" t="s">
        <v>341</v>
      </c>
      <c r="F46" s="798">
        <v>0.406732674941373</v>
      </c>
      <c r="G46" s="799">
        <v>0.96338768028114963</v>
      </c>
      <c r="H46" s="799">
        <v>1.9964728574770167</v>
      </c>
      <c r="I46" s="799">
        <v>0.85082338939186386</v>
      </c>
      <c r="J46" s="799">
        <v>1.6262677894534225</v>
      </c>
      <c r="K46" s="799">
        <v>26.231550612076067</v>
      </c>
      <c r="L46" s="800">
        <v>1.3856694818866875</v>
      </c>
      <c r="M46" s="800">
        <v>1.9208475007354544</v>
      </c>
      <c r="N46" s="795">
        <v>0</v>
      </c>
      <c r="O46" s="795">
        <v>0</v>
      </c>
      <c r="P46" s="795">
        <v>0</v>
      </c>
      <c r="Q46" s="799">
        <v>1.2360649233400224E-2</v>
      </c>
      <c r="R46" s="799">
        <v>16.308332030928142</v>
      </c>
      <c r="S46" s="799">
        <v>7.0883298411032589</v>
      </c>
      <c r="T46" s="799">
        <v>0</v>
      </c>
      <c r="U46" s="799">
        <v>33.698091789330704</v>
      </c>
      <c r="V46" s="795">
        <v>0</v>
      </c>
      <c r="W46" s="795">
        <v>0</v>
      </c>
      <c r="X46" s="801">
        <v>0</v>
      </c>
      <c r="Y46" s="802">
        <v>92.488866296838538</v>
      </c>
      <c r="Z46" s="115"/>
      <c r="AA46" s="1576"/>
      <c r="AB46" s="1567"/>
      <c r="AC46" s="1568"/>
      <c r="AD46" s="1569"/>
      <c r="AE46" s="1570"/>
      <c r="AF46" s="817"/>
      <c r="AG46" s="817"/>
      <c r="AH46" s="817"/>
      <c r="AI46" s="817"/>
      <c r="AJ46" s="817"/>
      <c r="AK46" s="817"/>
      <c r="AL46" s="1571"/>
      <c r="AM46" s="1571"/>
      <c r="AN46" s="1571"/>
      <c r="AO46" s="1571"/>
      <c r="AP46" s="1571"/>
      <c r="AQ46" s="817"/>
      <c r="AR46" s="817"/>
      <c r="AS46" s="817"/>
      <c r="AT46" s="817"/>
      <c r="AU46" s="817"/>
      <c r="AV46" s="1571"/>
      <c r="AW46" s="1571"/>
      <c r="AX46" s="817"/>
      <c r="AY46" s="817"/>
      <c r="AZ46" s="1577"/>
      <c r="BA46" s="1567"/>
      <c r="BB46" s="1568"/>
      <c r="BC46" s="1569"/>
      <c r="BD46" s="1570"/>
      <c r="BE46" s="1573"/>
      <c r="BF46" s="1573"/>
      <c r="BG46" s="1573"/>
      <c r="BH46" s="815"/>
      <c r="BI46" s="815"/>
      <c r="BJ46" s="815"/>
      <c r="BK46" s="815"/>
      <c r="BL46" s="815"/>
      <c r="BM46" s="815"/>
      <c r="BN46" s="815"/>
      <c r="BO46" s="815"/>
      <c r="BP46" s="815"/>
      <c r="BQ46" s="815"/>
      <c r="BR46" s="815"/>
      <c r="BS46" s="815"/>
      <c r="BT46" s="815"/>
      <c r="BU46" s="815"/>
      <c r="BV46" s="815"/>
      <c r="BW46" s="815"/>
      <c r="BX46" s="815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</row>
    <row r="47" spans="1:120" s="32" customFormat="1" ht="12.75" customHeight="1">
      <c r="A47" s="65"/>
      <c r="B47" s="126"/>
      <c r="C47" s="128">
        <v>38</v>
      </c>
      <c r="D47" s="112" t="s">
        <v>159</v>
      </c>
      <c r="E47" s="121" t="s">
        <v>342</v>
      </c>
      <c r="F47" s="165">
        <v>0</v>
      </c>
      <c r="G47" s="129">
        <v>7.3144526286327387E-3</v>
      </c>
      <c r="H47" s="129">
        <v>0.28272139588083195</v>
      </c>
      <c r="I47" s="129">
        <v>0</v>
      </c>
      <c r="J47" s="129">
        <v>0</v>
      </c>
      <c r="K47" s="129">
        <v>15.806915391979654</v>
      </c>
      <c r="L47" s="795">
        <v>0</v>
      </c>
      <c r="M47" s="796">
        <v>0</v>
      </c>
      <c r="N47" s="795">
        <v>0</v>
      </c>
      <c r="O47" s="795">
        <v>0</v>
      </c>
      <c r="P47" s="795">
        <v>0</v>
      </c>
      <c r="Q47" s="129">
        <v>0</v>
      </c>
      <c r="R47" s="129">
        <v>6.5545411389879016</v>
      </c>
      <c r="S47" s="129">
        <v>5.0753506847764456</v>
      </c>
      <c r="T47" s="129">
        <v>0</v>
      </c>
      <c r="U47" s="129">
        <v>17.767029628990564</v>
      </c>
      <c r="V47" s="795">
        <v>0</v>
      </c>
      <c r="W47" s="795">
        <v>0</v>
      </c>
      <c r="X47" s="797">
        <v>0</v>
      </c>
      <c r="Y47" s="168">
        <v>45.493872693244036</v>
      </c>
      <c r="Z47" s="130"/>
      <c r="AA47" s="1556"/>
      <c r="AB47" s="1567"/>
      <c r="AC47" s="1568"/>
      <c r="AD47" s="1569"/>
      <c r="AE47" s="1570"/>
      <c r="AF47" s="817"/>
      <c r="AG47" s="817"/>
      <c r="AH47" s="817"/>
      <c r="AI47" s="817"/>
      <c r="AJ47" s="817"/>
      <c r="AK47" s="817"/>
      <c r="AL47" s="1571"/>
      <c r="AM47" s="1571"/>
      <c r="AN47" s="1571"/>
      <c r="AO47" s="1571"/>
      <c r="AP47" s="1571"/>
      <c r="AQ47" s="817"/>
      <c r="AR47" s="817"/>
      <c r="AS47" s="817"/>
      <c r="AT47" s="817"/>
      <c r="AU47" s="817"/>
      <c r="AV47" s="1571"/>
      <c r="AW47" s="1571"/>
      <c r="AX47" s="817"/>
      <c r="AY47" s="817"/>
      <c r="AZ47" s="1557"/>
      <c r="BA47" s="1567"/>
      <c r="BB47" s="1568"/>
      <c r="BC47" s="1569"/>
      <c r="BD47" s="1570"/>
      <c r="BE47" s="1573"/>
      <c r="BF47" s="1573"/>
      <c r="BG47" s="1573"/>
      <c r="BH47" s="815"/>
      <c r="BI47" s="815"/>
      <c r="BJ47" s="815"/>
      <c r="BK47" s="815"/>
      <c r="BL47" s="815"/>
      <c r="BM47" s="815"/>
      <c r="BN47" s="815"/>
      <c r="BO47" s="815"/>
      <c r="BP47" s="815"/>
      <c r="BQ47" s="815"/>
      <c r="BR47" s="815"/>
      <c r="BS47" s="815"/>
      <c r="BT47" s="815"/>
      <c r="BU47" s="815"/>
      <c r="BV47" s="815"/>
      <c r="BW47" s="815"/>
      <c r="BX47" s="815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</row>
    <row r="48" spans="1:120" s="32" customFormat="1" ht="12.75" customHeight="1">
      <c r="A48" s="65"/>
      <c r="B48" s="109"/>
      <c r="C48" s="120">
        <v>39</v>
      </c>
      <c r="D48" s="112" t="s">
        <v>160</v>
      </c>
      <c r="E48" s="121" t="s">
        <v>343</v>
      </c>
      <c r="F48" s="165">
        <v>0</v>
      </c>
      <c r="G48" s="129">
        <v>0.14121537516216878</v>
      </c>
      <c r="H48" s="129">
        <v>0</v>
      </c>
      <c r="I48" s="129">
        <v>0</v>
      </c>
      <c r="J48" s="129">
        <v>1.0572982932380294E-2</v>
      </c>
      <c r="K48" s="129">
        <v>4.3699076962094914</v>
      </c>
      <c r="L48" s="795">
        <v>0</v>
      </c>
      <c r="M48" s="796">
        <v>1.8949597243205314</v>
      </c>
      <c r="N48" s="795">
        <v>0</v>
      </c>
      <c r="O48" s="795">
        <v>0</v>
      </c>
      <c r="P48" s="795">
        <v>0</v>
      </c>
      <c r="Q48" s="129">
        <v>0</v>
      </c>
      <c r="R48" s="129">
        <v>5.220943141036579</v>
      </c>
      <c r="S48" s="129">
        <v>0.18997636473993523</v>
      </c>
      <c r="T48" s="129">
        <v>0</v>
      </c>
      <c r="U48" s="129">
        <v>15.931062160340135</v>
      </c>
      <c r="V48" s="795">
        <v>0</v>
      </c>
      <c r="W48" s="795">
        <v>0</v>
      </c>
      <c r="X48" s="797">
        <v>0</v>
      </c>
      <c r="Y48" s="168">
        <v>27.758637444741222</v>
      </c>
      <c r="Z48" s="130"/>
      <c r="AA48" s="1556"/>
      <c r="AB48" s="1567"/>
      <c r="AC48" s="1568"/>
      <c r="AD48" s="1569"/>
      <c r="AE48" s="1570"/>
      <c r="AF48" s="817"/>
      <c r="AG48" s="817"/>
      <c r="AH48" s="817"/>
      <c r="AI48" s="817"/>
      <c r="AJ48" s="817"/>
      <c r="AK48" s="817"/>
      <c r="AL48" s="1571"/>
      <c r="AM48" s="1571"/>
      <c r="AN48" s="1571"/>
      <c r="AO48" s="1571"/>
      <c r="AP48" s="1571"/>
      <c r="AQ48" s="817"/>
      <c r="AR48" s="817"/>
      <c r="AS48" s="817"/>
      <c r="AT48" s="817"/>
      <c r="AU48" s="817"/>
      <c r="AV48" s="1571"/>
      <c r="AW48" s="1571"/>
      <c r="AX48" s="817"/>
      <c r="AY48" s="817"/>
      <c r="AZ48" s="1557"/>
      <c r="BA48" s="1567"/>
      <c r="BB48" s="1568"/>
      <c r="BC48" s="1569"/>
      <c r="BD48" s="1570"/>
      <c r="BE48" s="1573"/>
      <c r="BF48" s="1573"/>
      <c r="BG48" s="1573"/>
      <c r="BH48" s="815"/>
      <c r="BI48" s="815"/>
      <c r="BJ48" s="815"/>
      <c r="BK48" s="815"/>
      <c r="BL48" s="815"/>
      <c r="BM48" s="815"/>
      <c r="BN48" s="815"/>
      <c r="BO48" s="815"/>
      <c r="BP48" s="815"/>
      <c r="BQ48" s="815"/>
      <c r="BR48" s="815"/>
      <c r="BS48" s="815"/>
      <c r="BT48" s="815"/>
      <c r="BU48" s="815"/>
      <c r="BV48" s="815"/>
      <c r="BW48" s="815"/>
      <c r="BX48" s="815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</row>
    <row r="49" spans="1:119" s="58" customFormat="1" ht="12.75" customHeight="1">
      <c r="A49" s="65"/>
      <c r="B49" s="109"/>
      <c r="C49" s="120">
        <v>40</v>
      </c>
      <c r="D49" s="112" t="s">
        <v>161</v>
      </c>
      <c r="E49" s="121" t="s">
        <v>344</v>
      </c>
      <c r="F49" s="165">
        <v>0</v>
      </c>
      <c r="G49" s="129">
        <v>0.42094601829187511</v>
      </c>
      <c r="H49" s="129">
        <v>0</v>
      </c>
      <c r="I49" s="129">
        <v>0</v>
      </c>
      <c r="J49" s="129">
        <v>0</v>
      </c>
      <c r="K49" s="129">
        <v>4.6676660482065255</v>
      </c>
      <c r="L49" s="795">
        <v>0</v>
      </c>
      <c r="M49" s="796">
        <v>2.5887776414923146E-2</v>
      </c>
      <c r="N49" s="795">
        <v>0</v>
      </c>
      <c r="O49" s="795">
        <v>0</v>
      </c>
      <c r="P49" s="795">
        <v>0</v>
      </c>
      <c r="Q49" s="129">
        <v>0</v>
      </c>
      <c r="R49" s="129">
        <v>4.0995049721806778</v>
      </c>
      <c r="S49" s="129">
        <v>1.6047016605693321</v>
      </c>
      <c r="T49" s="129">
        <v>0</v>
      </c>
      <c r="U49" s="129">
        <v>0</v>
      </c>
      <c r="V49" s="795">
        <v>0</v>
      </c>
      <c r="W49" s="795">
        <v>0</v>
      </c>
      <c r="X49" s="797">
        <v>0</v>
      </c>
      <c r="Y49" s="168">
        <v>10.818706475663333</v>
      </c>
      <c r="Z49" s="130"/>
      <c r="AA49" s="1556"/>
      <c r="AB49" s="1567"/>
      <c r="AC49" s="1568"/>
      <c r="AD49" s="1569"/>
      <c r="AE49" s="1570"/>
      <c r="AF49" s="817"/>
      <c r="AG49" s="817"/>
      <c r="AH49" s="817"/>
      <c r="AI49" s="817"/>
      <c r="AJ49" s="817"/>
      <c r="AK49" s="817"/>
      <c r="AL49" s="1571"/>
      <c r="AM49" s="1571"/>
      <c r="AN49" s="1571"/>
      <c r="AO49" s="1571"/>
      <c r="AP49" s="1571"/>
      <c r="AQ49" s="817"/>
      <c r="AR49" s="817"/>
      <c r="AS49" s="817"/>
      <c r="AT49" s="817"/>
      <c r="AU49" s="817"/>
      <c r="AV49" s="1571"/>
      <c r="AW49" s="1571"/>
      <c r="AX49" s="817"/>
      <c r="AY49" s="817"/>
      <c r="AZ49" s="1557"/>
      <c r="BA49" s="1567"/>
      <c r="BB49" s="1568"/>
      <c r="BC49" s="1569"/>
      <c r="BD49" s="1570"/>
      <c r="BE49" s="1573"/>
      <c r="BF49" s="1573"/>
      <c r="BG49" s="1573"/>
      <c r="BH49" s="815"/>
      <c r="BI49" s="815"/>
      <c r="BJ49" s="815"/>
      <c r="BK49" s="815"/>
      <c r="BL49" s="815"/>
      <c r="BM49" s="815"/>
      <c r="BN49" s="815"/>
      <c r="BO49" s="815"/>
      <c r="BP49" s="815"/>
      <c r="BQ49" s="815"/>
      <c r="BR49" s="815"/>
      <c r="BS49" s="815"/>
      <c r="BT49" s="815"/>
      <c r="BU49" s="815"/>
      <c r="BV49" s="815"/>
      <c r="BW49" s="815"/>
      <c r="BX49" s="815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</row>
    <row r="50" spans="1:119" s="32" customFormat="1" ht="12.75" customHeight="1">
      <c r="A50" s="65"/>
      <c r="B50" s="109"/>
      <c r="C50" s="120">
        <v>41</v>
      </c>
      <c r="D50" s="112" t="s">
        <v>162</v>
      </c>
      <c r="E50" s="121" t="s">
        <v>345</v>
      </c>
      <c r="F50" s="165">
        <v>0</v>
      </c>
      <c r="G50" s="129">
        <v>0</v>
      </c>
      <c r="H50" s="129">
        <v>0.15888599603162831</v>
      </c>
      <c r="I50" s="129">
        <v>0</v>
      </c>
      <c r="J50" s="129">
        <v>1.5292583164554949</v>
      </c>
      <c r="K50" s="129">
        <v>4.1896808894427741E-3</v>
      </c>
      <c r="L50" s="795">
        <v>0</v>
      </c>
      <c r="M50" s="796">
        <v>0</v>
      </c>
      <c r="N50" s="795">
        <v>0</v>
      </c>
      <c r="O50" s="795">
        <v>0</v>
      </c>
      <c r="P50" s="795">
        <v>0</v>
      </c>
      <c r="Q50" s="129">
        <v>0</v>
      </c>
      <c r="R50" s="129">
        <v>1.2537039809096453E-3</v>
      </c>
      <c r="S50" s="129">
        <v>0</v>
      </c>
      <c r="T50" s="129">
        <v>0</v>
      </c>
      <c r="U50" s="129">
        <v>0</v>
      </c>
      <c r="V50" s="795">
        <v>0</v>
      </c>
      <c r="W50" s="795">
        <v>0</v>
      </c>
      <c r="X50" s="797">
        <v>0</v>
      </c>
      <c r="Y50" s="168">
        <v>1.6935876973574757</v>
      </c>
      <c r="Z50" s="130"/>
      <c r="AA50" s="1556"/>
      <c r="AB50" s="1567"/>
      <c r="AC50" s="1568"/>
      <c r="AD50" s="1569"/>
      <c r="AE50" s="1570"/>
      <c r="AF50" s="817"/>
      <c r="AG50" s="817"/>
      <c r="AH50" s="817"/>
      <c r="AI50" s="817"/>
      <c r="AJ50" s="817"/>
      <c r="AK50" s="817"/>
      <c r="AL50" s="1571"/>
      <c r="AM50" s="1571"/>
      <c r="AN50" s="1571"/>
      <c r="AO50" s="1571"/>
      <c r="AP50" s="1571"/>
      <c r="AQ50" s="817"/>
      <c r="AR50" s="817"/>
      <c r="AS50" s="817"/>
      <c r="AT50" s="817"/>
      <c r="AU50" s="817"/>
      <c r="AV50" s="1571"/>
      <c r="AW50" s="1571"/>
      <c r="AX50" s="817"/>
      <c r="AY50" s="817"/>
      <c r="AZ50" s="1557"/>
      <c r="BA50" s="1567"/>
      <c r="BB50" s="1568"/>
      <c r="BC50" s="1569"/>
      <c r="BD50" s="1570"/>
      <c r="BE50" s="1573"/>
      <c r="BF50" s="1573"/>
      <c r="BG50" s="1573"/>
      <c r="BH50" s="815"/>
      <c r="BI50" s="815"/>
      <c r="BJ50" s="815"/>
      <c r="BK50" s="815"/>
      <c r="BL50" s="815"/>
      <c r="BM50" s="815"/>
      <c r="BN50" s="815"/>
      <c r="BO50" s="815"/>
      <c r="BP50" s="815"/>
      <c r="BQ50" s="815"/>
      <c r="BR50" s="815"/>
      <c r="BS50" s="815"/>
      <c r="BT50" s="815"/>
      <c r="BU50" s="815"/>
      <c r="BV50" s="815"/>
      <c r="BW50" s="815"/>
      <c r="BX50" s="815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</row>
    <row r="51" spans="1:119" s="32" customFormat="1" ht="12.75" customHeight="1">
      <c r="A51" s="65"/>
      <c r="B51" s="131"/>
      <c r="C51" s="120">
        <v>42</v>
      </c>
      <c r="D51" s="112" t="s">
        <v>163</v>
      </c>
      <c r="E51" s="121" t="s">
        <v>346</v>
      </c>
      <c r="F51" s="165">
        <v>0</v>
      </c>
      <c r="G51" s="129">
        <v>1.8327287433418822E-3</v>
      </c>
      <c r="H51" s="129">
        <v>1.5548654655645564</v>
      </c>
      <c r="I51" s="129">
        <v>0.85082338939186386</v>
      </c>
      <c r="J51" s="129">
        <v>8.6436490065547184E-2</v>
      </c>
      <c r="K51" s="129">
        <v>1.3828717947909583</v>
      </c>
      <c r="L51" s="796">
        <v>0.91034118111801687</v>
      </c>
      <c r="M51" s="796">
        <v>0</v>
      </c>
      <c r="N51" s="795">
        <v>0</v>
      </c>
      <c r="O51" s="795">
        <v>0</v>
      </c>
      <c r="P51" s="795">
        <v>0</v>
      </c>
      <c r="Q51" s="129">
        <v>0</v>
      </c>
      <c r="R51" s="129">
        <v>0.43208907474207547</v>
      </c>
      <c r="S51" s="129">
        <v>0.21830113101754234</v>
      </c>
      <c r="T51" s="129">
        <v>0</v>
      </c>
      <c r="U51" s="129">
        <v>0</v>
      </c>
      <c r="V51" s="795">
        <v>0</v>
      </c>
      <c r="W51" s="795">
        <v>0</v>
      </c>
      <c r="X51" s="797">
        <v>0</v>
      </c>
      <c r="Y51" s="168">
        <v>5.4375612554339021</v>
      </c>
      <c r="Z51" s="130"/>
      <c r="AA51" s="1556"/>
      <c r="AB51" s="1578"/>
      <c r="AC51" s="1568"/>
      <c r="AD51" s="1569"/>
      <c r="AE51" s="1570"/>
      <c r="AF51" s="817"/>
      <c r="AG51" s="817"/>
      <c r="AH51" s="817"/>
      <c r="AI51" s="817"/>
      <c r="AJ51" s="817"/>
      <c r="AK51" s="817"/>
      <c r="AL51" s="1571"/>
      <c r="AM51" s="1571"/>
      <c r="AN51" s="1571"/>
      <c r="AO51" s="1571"/>
      <c r="AP51" s="1571"/>
      <c r="AQ51" s="817"/>
      <c r="AR51" s="817"/>
      <c r="AS51" s="817"/>
      <c r="AT51" s="817"/>
      <c r="AU51" s="817"/>
      <c r="AV51" s="1571"/>
      <c r="AW51" s="1571"/>
      <c r="AX51" s="817"/>
      <c r="AY51" s="817"/>
      <c r="AZ51" s="1557"/>
      <c r="BA51" s="1578"/>
      <c r="BB51" s="1568"/>
      <c r="BC51" s="1569"/>
      <c r="BD51" s="1570"/>
      <c r="BE51" s="1573"/>
      <c r="BF51" s="1573"/>
      <c r="BG51" s="1573"/>
      <c r="BH51" s="815"/>
      <c r="BI51" s="815"/>
      <c r="BJ51" s="815"/>
      <c r="BK51" s="815"/>
      <c r="BL51" s="815"/>
      <c r="BM51" s="815"/>
      <c r="BN51" s="815"/>
      <c r="BO51" s="815"/>
      <c r="BP51" s="815"/>
      <c r="BQ51" s="815"/>
      <c r="BR51" s="815"/>
      <c r="BS51" s="815"/>
      <c r="BT51" s="815"/>
      <c r="BU51" s="815"/>
      <c r="BV51" s="815"/>
      <c r="BW51" s="815"/>
      <c r="BX51" s="815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</row>
    <row r="52" spans="1:119" s="32" customFormat="1" ht="12.75" customHeight="1">
      <c r="A52" s="65"/>
      <c r="B52" s="126" t="s">
        <v>164</v>
      </c>
      <c r="C52" s="283"/>
      <c r="D52" s="276" t="s">
        <v>347</v>
      </c>
      <c r="E52" s="277" t="s">
        <v>348</v>
      </c>
      <c r="F52" s="798">
        <v>0.46182260082735599</v>
      </c>
      <c r="G52" s="799">
        <v>119.83348477835135</v>
      </c>
      <c r="H52" s="799">
        <v>41.142597886023765</v>
      </c>
      <c r="I52" s="799">
        <v>1.7878902062337367</v>
      </c>
      <c r="J52" s="799">
        <v>3.4937007734460228</v>
      </c>
      <c r="K52" s="799">
        <v>223.16651463579939</v>
      </c>
      <c r="L52" s="795">
        <v>0</v>
      </c>
      <c r="M52" s="800">
        <v>117.7119067782336</v>
      </c>
      <c r="N52" s="795">
        <v>0</v>
      </c>
      <c r="O52" s="795">
        <v>0</v>
      </c>
      <c r="P52" s="795">
        <v>0</v>
      </c>
      <c r="Q52" s="799">
        <v>0.16008265725219931</v>
      </c>
      <c r="R52" s="799">
        <v>37.077121780548211</v>
      </c>
      <c r="S52" s="799">
        <v>25.18511443881367</v>
      </c>
      <c r="T52" s="799">
        <v>0.1837195472724954</v>
      </c>
      <c r="U52" s="799">
        <v>29.132696443177018</v>
      </c>
      <c r="V52" s="795">
        <v>0</v>
      </c>
      <c r="W52" s="795">
        <v>0</v>
      </c>
      <c r="X52" s="801">
        <v>0.18908577281191807</v>
      </c>
      <c r="Y52" s="802">
        <v>599.52573829879088</v>
      </c>
      <c r="Z52" s="130"/>
      <c r="AA52" s="1556"/>
      <c r="AB52" s="1567"/>
      <c r="AC52" s="1568"/>
      <c r="AD52" s="1569"/>
      <c r="AE52" s="1570"/>
      <c r="AF52" s="817"/>
      <c r="AG52" s="817"/>
      <c r="AH52" s="817"/>
      <c r="AI52" s="817"/>
      <c r="AJ52" s="817"/>
      <c r="AK52" s="817"/>
      <c r="AL52" s="1571"/>
      <c r="AM52" s="1571"/>
      <c r="AN52" s="1571"/>
      <c r="AO52" s="1571"/>
      <c r="AP52" s="1571"/>
      <c r="AQ52" s="817"/>
      <c r="AR52" s="817"/>
      <c r="AS52" s="817"/>
      <c r="AT52" s="817"/>
      <c r="AU52" s="817"/>
      <c r="AV52" s="1571"/>
      <c r="AW52" s="1571"/>
      <c r="AX52" s="817"/>
      <c r="AY52" s="817"/>
      <c r="AZ52" s="1557"/>
      <c r="BA52" s="1567"/>
      <c r="BB52" s="1568"/>
      <c r="BC52" s="1569"/>
      <c r="BD52" s="1570"/>
      <c r="BE52" s="1573"/>
      <c r="BF52" s="1573"/>
      <c r="BG52" s="1573"/>
      <c r="BH52" s="815"/>
      <c r="BI52" s="815"/>
      <c r="BJ52" s="815"/>
      <c r="BK52" s="815"/>
      <c r="BL52" s="815"/>
      <c r="BM52" s="815"/>
      <c r="BN52" s="815"/>
      <c r="BO52" s="815"/>
      <c r="BP52" s="815"/>
      <c r="BQ52" s="815"/>
      <c r="BR52" s="815"/>
      <c r="BS52" s="815"/>
      <c r="BT52" s="815"/>
      <c r="BU52" s="815"/>
      <c r="BV52" s="815"/>
      <c r="BW52" s="815"/>
      <c r="BX52" s="815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</row>
    <row r="53" spans="1:119" s="32" customFormat="1" ht="12.75" customHeight="1">
      <c r="A53" s="65"/>
      <c r="B53" s="109"/>
      <c r="C53" s="120">
        <v>43</v>
      </c>
      <c r="D53" s="112" t="s">
        <v>165</v>
      </c>
      <c r="E53" s="121" t="s">
        <v>349</v>
      </c>
      <c r="F53" s="165">
        <v>2E-3</v>
      </c>
      <c r="G53" s="129">
        <v>45.498579995290285</v>
      </c>
      <c r="H53" s="129">
        <v>2.9885442939805613</v>
      </c>
      <c r="I53" s="129">
        <v>2.5638951268042156E-3</v>
      </c>
      <c r="J53" s="129">
        <v>0.396529244575476</v>
      </c>
      <c r="K53" s="129">
        <v>7.0377696621602936</v>
      </c>
      <c r="L53" s="795">
        <v>0</v>
      </c>
      <c r="M53" s="796">
        <v>4.8765230669732453</v>
      </c>
      <c r="N53" s="795">
        <v>0</v>
      </c>
      <c r="O53" s="795">
        <v>0</v>
      </c>
      <c r="P53" s="795">
        <v>0</v>
      </c>
      <c r="Q53" s="129">
        <v>1.7680636680323675E-2</v>
      </c>
      <c r="R53" s="129">
        <v>3.4076818524441643</v>
      </c>
      <c r="S53" s="129">
        <v>0.88094255591828818</v>
      </c>
      <c r="T53" s="129">
        <v>2.034312674244049E-3</v>
      </c>
      <c r="U53" s="129">
        <v>4.3080041037980976</v>
      </c>
      <c r="V53" s="795">
        <v>0</v>
      </c>
      <c r="W53" s="795">
        <v>0</v>
      </c>
      <c r="X53" s="797">
        <v>0</v>
      </c>
      <c r="Y53" s="168">
        <v>69.418853619621771</v>
      </c>
      <c r="Z53" s="130"/>
      <c r="AA53" s="1556"/>
      <c r="AB53" s="1567"/>
      <c r="AC53" s="1568"/>
      <c r="AD53" s="1569"/>
      <c r="AE53" s="1570"/>
      <c r="AF53" s="817"/>
      <c r="AG53" s="817"/>
      <c r="AH53" s="817"/>
      <c r="AI53" s="817"/>
      <c r="AJ53" s="817"/>
      <c r="AK53" s="817"/>
      <c r="AL53" s="1571"/>
      <c r="AM53" s="1571"/>
      <c r="AN53" s="1571"/>
      <c r="AO53" s="1571"/>
      <c r="AP53" s="1571"/>
      <c r="AQ53" s="817"/>
      <c r="AR53" s="817"/>
      <c r="AS53" s="817"/>
      <c r="AT53" s="817"/>
      <c r="AU53" s="817"/>
      <c r="AV53" s="1571"/>
      <c r="AW53" s="1571"/>
      <c r="AX53" s="817"/>
      <c r="AY53" s="817"/>
      <c r="AZ53" s="1557"/>
      <c r="BA53" s="1567"/>
      <c r="BB53" s="1568"/>
      <c r="BC53" s="1569"/>
      <c r="BD53" s="1570"/>
      <c r="BE53" s="1573"/>
      <c r="BF53" s="1573"/>
      <c r="BG53" s="1573"/>
      <c r="BH53" s="815"/>
      <c r="BI53" s="815"/>
      <c r="BJ53" s="815"/>
      <c r="BK53" s="815"/>
      <c r="BL53" s="815"/>
      <c r="BM53" s="815"/>
      <c r="BN53" s="815"/>
      <c r="BO53" s="815"/>
      <c r="BP53" s="815"/>
      <c r="BQ53" s="815"/>
      <c r="BR53" s="815"/>
      <c r="BS53" s="815"/>
      <c r="BT53" s="815"/>
      <c r="BU53" s="815"/>
      <c r="BV53" s="815"/>
      <c r="BW53" s="815"/>
      <c r="BX53" s="815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</row>
    <row r="54" spans="1:119" s="32" customFormat="1" ht="12.75" customHeight="1">
      <c r="A54" s="65"/>
      <c r="B54" s="109"/>
      <c r="C54" s="120">
        <v>44</v>
      </c>
      <c r="D54" s="112" t="s">
        <v>166</v>
      </c>
      <c r="E54" s="121" t="s">
        <v>350</v>
      </c>
      <c r="F54" s="165">
        <v>0</v>
      </c>
      <c r="G54" s="129">
        <v>8.0966929542029682</v>
      </c>
      <c r="H54" s="129">
        <v>2.0666608806115208</v>
      </c>
      <c r="I54" s="129">
        <v>0</v>
      </c>
      <c r="J54" s="129">
        <v>0.10662989208339493</v>
      </c>
      <c r="K54" s="129">
        <v>9.2902183942897132</v>
      </c>
      <c r="L54" s="795">
        <v>0</v>
      </c>
      <c r="M54" s="796">
        <v>3.8524499357976937E-2</v>
      </c>
      <c r="N54" s="795">
        <v>0</v>
      </c>
      <c r="O54" s="795">
        <v>0</v>
      </c>
      <c r="P54" s="795">
        <v>0</v>
      </c>
      <c r="Q54" s="129">
        <v>9.929546852414802E-4</v>
      </c>
      <c r="R54" s="129">
        <v>3.7494800644447688</v>
      </c>
      <c r="S54" s="129">
        <v>8.1242535615525135E-2</v>
      </c>
      <c r="T54" s="129">
        <v>0</v>
      </c>
      <c r="U54" s="129">
        <v>0.25460002681901406</v>
      </c>
      <c r="V54" s="795">
        <v>0</v>
      </c>
      <c r="W54" s="795">
        <v>0</v>
      </c>
      <c r="X54" s="797">
        <v>0</v>
      </c>
      <c r="Y54" s="168">
        <v>23.685042202110122</v>
      </c>
      <c r="Z54" s="130"/>
      <c r="AA54" s="1556"/>
      <c r="AB54" s="1567"/>
      <c r="AC54" s="1568"/>
      <c r="AD54" s="1569"/>
      <c r="AE54" s="1570"/>
      <c r="AF54" s="817"/>
      <c r="AG54" s="817"/>
      <c r="AH54" s="817"/>
      <c r="AI54" s="817"/>
      <c r="AJ54" s="817"/>
      <c r="AK54" s="817"/>
      <c r="AL54" s="1571"/>
      <c r="AM54" s="1571"/>
      <c r="AN54" s="1571"/>
      <c r="AO54" s="1571"/>
      <c r="AP54" s="1571"/>
      <c r="AQ54" s="817"/>
      <c r="AR54" s="817"/>
      <c r="AS54" s="817"/>
      <c r="AT54" s="817"/>
      <c r="AU54" s="817"/>
      <c r="AV54" s="1571"/>
      <c r="AW54" s="1571"/>
      <c r="AX54" s="817"/>
      <c r="AY54" s="817"/>
      <c r="AZ54" s="1557"/>
      <c r="BA54" s="1567"/>
      <c r="BB54" s="1568"/>
      <c r="BC54" s="1569"/>
      <c r="BD54" s="1570"/>
      <c r="BE54" s="1573"/>
      <c r="BF54" s="1573"/>
      <c r="BG54" s="1573"/>
      <c r="BH54" s="815"/>
      <c r="BI54" s="815"/>
      <c r="BJ54" s="815"/>
      <c r="BK54" s="815"/>
      <c r="BL54" s="815"/>
      <c r="BM54" s="815"/>
      <c r="BN54" s="815"/>
      <c r="BO54" s="815"/>
      <c r="BP54" s="815"/>
      <c r="BQ54" s="815"/>
      <c r="BR54" s="815"/>
      <c r="BS54" s="815"/>
      <c r="BT54" s="815"/>
      <c r="BU54" s="815"/>
      <c r="BV54" s="815"/>
      <c r="BW54" s="815"/>
      <c r="BX54" s="815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</row>
    <row r="55" spans="1:119" s="32" customFormat="1" ht="12.75" customHeight="1">
      <c r="A55" s="65"/>
      <c r="B55" s="109"/>
      <c r="C55" s="120">
        <v>45</v>
      </c>
      <c r="D55" s="112" t="s">
        <v>167</v>
      </c>
      <c r="E55" s="121" t="s">
        <v>351</v>
      </c>
      <c r="F55" s="165">
        <v>1.318966914679459E-2</v>
      </c>
      <c r="G55" s="129">
        <v>11.478261595172295</v>
      </c>
      <c r="H55" s="129">
        <v>35.47272876999569</v>
      </c>
      <c r="I55" s="129">
        <v>0.79430887008033157</v>
      </c>
      <c r="J55" s="129">
        <v>0.14761508976834173</v>
      </c>
      <c r="K55" s="129">
        <v>80.645806474585655</v>
      </c>
      <c r="L55" s="795">
        <v>0</v>
      </c>
      <c r="M55" s="796">
        <v>98.405961076434508</v>
      </c>
      <c r="N55" s="795">
        <v>0</v>
      </c>
      <c r="O55" s="795">
        <v>0</v>
      </c>
      <c r="P55" s="795">
        <v>0</v>
      </c>
      <c r="Q55" s="129">
        <v>1.3261729968839607E-2</v>
      </c>
      <c r="R55" s="129">
        <v>28.138220954058358</v>
      </c>
      <c r="S55" s="129">
        <v>2.1180719341084755</v>
      </c>
      <c r="T55" s="129">
        <v>0</v>
      </c>
      <c r="U55" s="129">
        <v>19.518663269138287</v>
      </c>
      <c r="V55" s="795">
        <v>0</v>
      </c>
      <c r="W55" s="795">
        <v>0</v>
      </c>
      <c r="X55" s="797">
        <v>0</v>
      </c>
      <c r="Y55" s="168">
        <v>276.74608943245755</v>
      </c>
      <c r="Z55" s="130"/>
      <c r="AA55" s="1556"/>
      <c r="AB55" s="1567"/>
      <c r="AC55" s="1568"/>
      <c r="AD55" s="1569"/>
      <c r="AE55" s="1570"/>
      <c r="AF55" s="817"/>
      <c r="AG55" s="817"/>
      <c r="AH55" s="817"/>
      <c r="AI55" s="817"/>
      <c r="AJ55" s="817"/>
      <c r="AK55" s="817"/>
      <c r="AL55" s="1571"/>
      <c r="AM55" s="1571"/>
      <c r="AN55" s="1571"/>
      <c r="AO55" s="1571"/>
      <c r="AP55" s="1571"/>
      <c r="AQ55" s="817"/>
      <c r="AR55" s="817"/>
      <c r="AS55" s="817"/>
      <c r="AT55" s="817"/>
      <c r="AU55" s="817"/>
      <c r="AV55" s="1571"/>
      <c r="AW55" s="1571"/>
      <c r="AX55" s="817"/>
      <c r="AY55" s="817"/>
      <c r="AZ55" s="1557"/>
      <c r="BA55" s="1567"/>
      <c r="BB55" s="1568"/>
      <c r="BC55" s="1569"/>
      <c r="BD55" s="1570"/>
      <c r="BE55" s="1573"/>
      <c r="BF55" s="1573"/>
      <c r="BG55" s="1573"/>
      <c r="BH55" s="815"/>
      <c r="BI55" s="815"/>
      <c r="BJ55" s="815"/>
      <c r="BK55" s="815"/>
      <c r="BL55" s="815"/>
      <c r="BM55" s="815"/>
      <c r="BN55" s="815"/>
      <c r="BO55" s="815"/>
      <c r="BP55" s="815"/>
      <c r="BQ55" s="815"/>
      <c r="BR55" s="815"/>
      <c r="BS55" s="815"/>
      <c r="BT55" s="815"/>
      <c r="BU55" s="815"/>
      <c r="BV55" s="815"/>
      <c r="BW55" s="815"/>
      <c r="BX55" s="815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</row>
    <row r="56" spans="1:119" s="32" customFormat="1" ht="12.75" customHeight="1">
      <c r="A56" s="65"/>
      <c r="B56" s="118"/>
      <c r="C56" s="120">
        <v>46</v>
      </c>
      <c r="D56" s="112" t="s">
        <v>168</v>
      </c>
      <c r="E56" s="121"/>
      <c r="F56" s="165">
        <v>0</v>
      </c>
      <c r="G56" s="129">
        <v>54.759950233685785</v>
      </c>
      <c r="H56" s="129">
        <v>0.61466394143600234</v>
      </c>
      <c r="I56" s="129">
        <v>9.1367608549582688E-2</v>
      </c>
      <c r="J56" s="129">
        <v>2.8429265470188096</v>
      </c>
      <c r="K56" s="129">
        <v>13.392633314356701</v>
      </c>
      <c r="L56" s="795">
        <v>0</v>
      </c>
      <c r="M56" s="796">
        <v>14.390898135467831</v>
      </c>
      <c r="N56" s="795">
        <v>0</v>
      </c>
      <c r="O56" s="795">
        <v>0</v>
      </c>
      <c r="P56" s="795">
        <v>0</v>
      </c>
      <c r="Q56" s="129">
        <v>0</v>
      </c>
      <c r="R56" s="129">
        <v>1.7817389096009197</v>
      </c>
      <c r="S56" s="129">
        <v>0.57244242389612421</v>
      </c>
      <c r="T56" s="129">
        <v>0</v>
      </c>
      <c r="U56" s="129">
        <v>5.0514290434216145</v>
      </c>
      <c r="V56" s="795">
        <v>0</v>
      </c>
      <c r="W56" s="795">
        <v>0</v>
      </c>
      <c r="X56" s="797">
        <v>0</v>
      </c>
      <c r="Y56" s="168">
        <v>93.49805015743334</v>
      </c>
      <c r="Z56" s="130"/>
      <c r="AA56" s="1556"/>
      <c r="AB56" s="1567"/>
      <c r="AC56" s="1568"/>
      <c r="AD56" s="1569"/>
      <c r="AE56" s="1570"/>
      <c r="AF56" s="817"/>
      <c r="AG56" s="817"/>
      <c r="AH56" s="817"/>
      <c r="AI56" s="817"/>
      <c r="AJ56" s="817"/>
      <c r="AK56" s="817"/>
      <c r="AL56" s="1571"/>
      <c r="AM56" s="1571"/>
      <c r="AN56" s="1571"/>
      <c r="AO56" s="1571"/>
      <c r="AP56" s="1571"/>
      <c r="AQ56" s="817"/>
      <c r="AR56" s="817"/>
      <c r="AS56" s="817"/>
      <c r="AT56" s="817"/>
      <c r="AU56" s="817"/>
      <c r="AV56" s="1571"/>
      <c r="AW56" s="1571"/>
      <c r="AX56" s="817"/>
      <c r="AY56" s="817"/>
      <c r="AZ56" s="1557"/>
      <c r="BA56" s="1567"/>
      <c r="BB56" s="1568"/>
      <c r="BC56" s="1569"/>
      <c r="BD56" s="1570"/>
      <c r="BE56" s="1573"/>
      <c r="BF56" s="1573"/>
      <c r="BG56" s="1573"/>
      <c r="BH56" s="815"/>
      <c r="BI56" s="815"/>
      <c r="BJ56" s="815"/>
      <c r="BK56" s="815"/>
      <c r="BL56" s="815"/>
      <c r="BM56" s="815"/>
      <c r="BN56" s="815"/>
      <c r="BO56" s="815"/>
      <c r="BP56" s="815"/>
      <c r="BQ56" s="815"/>
      <c r="BR56" s="815"/>
      <c r="BS56" s="815"/>
      <c r="BT56" s="815"/>
      <c r="BU56" s="815"/>
      <c r="BV56" s="815"/>
      <c r="BW56" s="815"/>
      <c r="BX56" s="815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</row>
    <row r="57" spans="1:119" s="32" customFormat="1" ht="12.75" customHeight="1">
      <c r="A57" s="65"/>
      <c r="B57" s="109" t="s">
        <v>169</v>
      </c>
      <c r="C57" s="284"/>
      <c r="D57" s="276" t="s">
        <v>352</v>
      </c>
      <c r="E57" s="277" t="s">
        <v>353</v>
      </c>
      <c r="F57" s="798">
        <v>1.1008806496988344</v>
      </c>
      <c r="G57" s="799">
        <v>246.23278090005269</v>
      </c>
      <c r="H57" s="799">
        <v>211.11494227556247</v>
      </c>
      <c r="I57" s="799">
        <v>11.252724301654199</v>
      </c>
      <c r="J57" s="799">
        <v>28.011482467830728</v>
      </c>
      <c r="K57" s="799">
        <v>915.75406363687102</v>
      </c>
      <c r="L57" s="795">
        <v>0</v>
      </c>
      <c r="M57" s="800">
        <v>78.745061728097497</v>
      </c>
      <c r="N57" s="795">
        <v>0</v>
      </c>
      <c r="O57" s="795">
        <v>0</v>
      </c>
      <c r="P57" s="795">
        <v>0</v>
      </c>
      <c r="Q57" s="799">
        <v>0.78271152354720763</v>
      </c>
      <c r="R57" s="799">
        <v>234.65894641719927</v>
      </c>
      <c r="S57" s="799">
        <v>100.01611945872008</v>
      </c>
      <c r="T57" s="799">
        <v>0.24499142344266067</v>
      </c>
      <c r="U57" s="799">
        <v>155.33893541381482</v>
      </c>
      <c r="V57" s="795">
        <v>0</v>
      </c>
      <c r="W57" s="795">
        <v>0</v>
      </c>
      <c r="X57" s="801">
        <v>0.53305400000000003</v>
      </c>
      <c r="Y57" s="802">
        <v>1983.7866941964917</v>
      </c>
      <c r="Z57" s="130"/>
      <c r="AA57" s="1556"/>
      <c r="AB57" s="1567"/>
      <c r="AC57" s="1568"/>
      <c r="AD57" s="1569"/>
      <c r="AE57" s="1570"/>
      <c r="AF57" s="817"/>
      <c r="AG57" s="817"/>
      <c r="AH57" s="817"/>
      <c r="AI57" s="817"/>
      <c r="AJ57" s="817"/>
      <c r="AK57" s="817"/>
      <c r="AL57" s="1571"/>
      <c r="AM57" s="1571"/>
      <c r="AN57" s="1571"/>
      <c r="AO57" s="1571"/>
      <c r="AP57" s="1571"/>
      <c r="AQ57" s="817"/>
      <c r="AR57" s="817"/>
      <c r="AS57" s="817"/>
      <c r="AT57" s="817"/>
      <c r="AU57" s="817"/>
      <c r="AV57" s="1571"/>
      <c r="AW57" s="1571"/>
      <c r="AX57" s="817"/>
      <c r="AY57" s="817"/>
      <c r="AZ57" s="1557"/>
      <c r="BA57" s="1567"/>
      <c r="BB57" s="1568"/>
      <c r="BC57" s="1569"/>
      <c r="BD57" s="1570"/>
      <c r="BE57" s="1573"/>
      <c r="BF57" s="1573"/>
      <c r="BG57" s="1573"/>
      <c r="BH57" s="815"/>
      <c r="BI57" s="815"/>
      <c r="BJ57" s="815"/>
      <c r="BK57" s="815"/>
      <c r="BL57" s="815"/>
      <c r="BM57" s="815"/>
      <c r="BN57" s="815"/>
      <c r="BO57" s="815"/>
      <c r="BP57" s="815"/>
      <c r="BQ57" s="815"/>
      <c r="BR57" s="815"/>
      <c r="BS57" s="815"/>
      <c r="BT57" s="815"/>
      <c r="BU57" s="815"/>
      <c r="BV57" s="815"/>
      <c r="BW57" s="815"/>
      <c r="BX57" s="815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</row>
    <row r="58" spans="1:119" s="32" customFormat="1" ht="12.75" customHeight="1">
      <c r="A58" s="65"/>
      <c r="B58" s="109"/>
      <c r="C58" s="120">
        <v>47</v>
      </c>
      <c r="D58" s="112" t="s">
        <v>170</v>
      </c>
      <c r="E58" s="121" t="s">
        <v>416</v>
      </c>
      <c r="F58" s="165">
        <v>0</v>
      </c>
      <c r="G58" s="129">
        <v>5.3352829672815174</v>
      </c>
      <c r="H58" s="129">
        <v>1.9600509786203935</v>
      </c>
      <c r="I58" s="129">
        <v>1.6653762785593159E-2</v>
      </c>
      <c r="J58" s="129">
        <v>0.20119381380481047</v>
      </c>
      <c r="K58" s="129">
        <v>15.77033648436923</v>
      </c>
      <c r="L58" s="795">
        <v>0</v>
      </c>
      <c r="M58" s="796">
        <v>1.6877144766433139</v>
      </c>
      <c r="N58" s="795">
        <v>0</v>
      </c>
      <c r="O58" s="795">
        <v>0</v>
      </c>
      <c r="P58" s="795">
        <v>0</v>
      </c>
      <c r="Q58" s="129">
        <v>0</v>
      </c>
      <c r="R58" s="129">
        <v>3.0172849608319936</v>
      </c>
      <c r="S58" s="129">
        <v>0.78008703093012088</v>
      </c>
      <c r="T58" s="794">
        <v>0</v>
      </c>
      <c r="U58" s="129">
        <v>2.3623961934793804E-2</v>
      </c>
      <c r="V58" s="795">
        <v>0</v>
      </c>
      <c r="W58" s="795">
        <v>0</v>
      </c>
      <c r="X58" s="805">
        <v>0</v>
      </c>
      <c r="Y58" s="168">
        <v>28.792228437201764</v>
      </c>
      <c r="Z58" s="130"/>
      <c r="AA58" s="1556"/>
      <c r="AB58" s="1567"/>
      <c r="AC58" s="1568"/>
      <c r="AD58" s="1569"/>
      <c r="AE58" s="1570"/>
      <c r="AF58" s="817"/>
      <c r="AG58" s="817"/>
      <c r="AH58" s="817"/>
      <c r="AI58" s="817"/>
      <c r="AJ58" s="817"/>
      <c r="AK58" s="817"/>
      <c r="AL58" s="1571"/>
      <c r="AM58" s="1571"/>
      <c r="AN58" s="1571"/>
      <c r="AO58" s="1571"/>
      <c r="AP58" s="1571"/>
      <c r="AQ58" s="817"/>
      <c r="AR58" s="817"/>
      <c r="AS58" s="817"/>
      <c r="AT58" s="817"/>
      <c r="AU58" s="817"/>
      <c r="AV58" s="1571"/>
      <c r="AW58" s="1571"/>
      <c r="AX58" s="817"/>
      <c r="AY58" s="817"/>
      <c r="AZ58" s="1557"/>
      <c r="BA58" s="1567"/>
      <c r="BB58" s="1568"/>
      <c r="BC58" s="1569"/>
      <c r="BD58" s="1570"/>
      <c r="BE58" s="1573"/>
      <c r="BF58" s="1573"/>
      <c r="BG58" s="1573"/>
      <c r="BH58" s="815"/>
      <c r="BI58" s="815"/>
      <c r="BJ58" s="815"/>
      <c r="BK58" s="815"/>
      <c r="BL58" s="815"/>
      <c r="BM58" s="815"/>
      <c r="BN58" s="815"/>
      <c r="BO58" s="815"/>
      <c r="BP58" s="815"/>
      <c r="BQ58" s="815"/>
      <c r="BR58" s="815"/>
      <c r="BS58" s="815"/>
      <c r="BT58" s="815"/>
      <c r="BU58" s="815"/>
      <c r="BV58" s="815"/>
      <c r="BW58" s="815"/>
      <c r="BX58" s="815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</row>
    <row r="59" spans="1:119" s="32" customFormat="1" ht="12.75" customHeight="1">
      <c r="A59" s="65"/>
      <c r="B59" s="132"/>
      <c r="C59" s="120">
        <v>48</v>
      </c>
      <c r="D59" s="122" t="s">
        <v>171</v>
      </c>
      <c r="E59" s="123" t="s">
        <v>354</v>
      </c>
      <c r="F59" s="165">
        <v>0</v>
      </c>
      <c r="G59" s="129">
        <v>1.0028176664335546</v>
      </c>
      <c r="H59" s="129">
        <v>2.4048012744226625E-2</v>
      </c>
      <c r="I59" s="129">
        <v>0</v>
      </c>
      <c r="J59" s="129">
        <v>0</v>
      </c>
      <c r="K59" s="129">
        <v>14.044462796759499</v>
      </c>
      <c r="L59" s="795">
        <v>0</v>
      </c>
      <c r="M59" s="796">
        <v>19.623604454706626</v>
      </c>
      <c r="N59" s="795">
        <v>0</v>
      </c>
      <c r="O59" s="795">
        <v>0</v>
      </c>
      <c r="P59" s="795">
        <v>0</v>
      </c>
      <c r="Q59" s="129">
        <v>0</v>
      </c>
      <c r="R59" s="129">
        <v>0.17161124014448026</v>
      </c>
      <c r="S59" s="129">
        <v>8.9355118494219319</v>
      </c>
      <c r="T59" s="794">
        <v>0</v>
      </c>
      <c r="U59" s="129">
        <v>2.283221831412229</v>
      </c>
      <c r="V59" s="795">
        <v>0</v>
      </c>
      <c r="W59" s="795">
        <v>0</v>
      </c>
      <c r="X59" s="805">
        <v>0</v>
      </c>
      <c r="Y59" s="168">
        <v>46.085277851622536</v>
      </c>
      <c r="Z59" s="130"/>
      <c r="AA59" s="1556"/>
      <c r="AB59" s="1578"/>
      <c r="AC59" s="1568"/>
      <c r="AD59" s="1569"/>
      <c r="AE59" s="1570"/>
      <c r="AF59" s="817"/>
      <c r="AG59" s="817"/>
      <c r="AH59" s="817"/>
      <c r="AI59" s="817"/>
      <c r="AJ59" s="817"/>
      <c r="AK59" s="817"/>
      <c r="AL59" s="1571"/>
      <c r="AM59" s="1571"/>
      <c r="AN59" s="1571"/>
      <c r="AO59" s="1571"/>
      <c r="AP59" s="1571"/>
      <c r="AQ59" s="817"/>
      <c r="AR59" s="817"/>
      <c r="AS59" s="817"/>
      <c r="AT59" s="817"/>
      <c r="AU59" s="817"/>
      <c r="AV59" s="1571"/>
      <c r="AW59" s="1571"/>
      <c r="AX59" s="817"/>
      <c r="AY59" s="817"/>
      <c r="AZ59" s="1557"/>
      <c r="BA59" s="1578"/>
      <c r="BB59" s="1568"/>
      <c r="BC59" s="1569"/>
      <c r="BD59" s="1570"/>
      <c r="BE59" s="1573"/>
      <c r="BF59" s="1573"/>
      <c r="BG59" s="1573"/>
      <c r="BH59" s="815"/>
      <c r="BI59" s="815"/>
      <c r="BJ59" s="815"/>
      <c r="BK59" s="815"/>
      <c r="BL59" s="815"/>
      <c r="BM59" s="815"/>
      <c r="BN59" s="815"/>
      <c r="BO59" s="815"/>
      <c r="BP59" s="815"/>
      <c r="BQ59" s="815"/>
      <c r="BR59" s="815"/>
      <c r="BS59" s="815"/>
      <c r="BT59" s="815"/>
      <c r="BU59" s="815"/>
      <c r="BV59" s="815"/>
      <c r="BW59" s="815"/>
      <c r="BX59" s="815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  <c r="DJ59" s="33"/>
      <c r="DK59" s="33"/>
      <c r="DL59" s="33"/>
      <c r="DM59" s="33"/>
      <c r="DN59" s="33"/>
      <c r="DO59" s="33"/>
    </row>
    <row r="60" spans="1:119" s="32" customFormat="1" ht="12.75" customHeight="1">
      <c r="A60" s="65"/>
      <c r="B60" s="109"/>
      <c r="C60" s="120">
        <v>49</v>
      </c>
      <c r="D60" s="124" t="s">
        <v>172</v>
      </c>
      <c r="E60" s="125" t="s">
        <v>355</v>
      </c>
      <c r="F60" s="165">
        <v>1.5104230769230769E-2</v>
      </c>
      <c r="G60" s="129">
        <v>6.4106813344449911</v>
      </c>
      <c r="H60" s="129">
        <v>3.6433859962973512</v>
      </c>
      <c r="I60" s="129">
        <v>8.852030226768632E-4</v>
      </c>
      <c r="J60" s="129">
        <v>0.48535532124007374</v>
      </c>
      <c r="K60" s="129">
        <v>32.089760064318654</v>
      </c>
      <c r="L60" s="795">
        <v>0</v>
      </c>
      <c r="M60" s="796">
        <v>6.9733956406432531</v>
      </c>
      <c r="N60" s="795">
        <v>0</v>
      </c>
      <c r="O60" s="795">
        <v>0</v>
      </c>
      <c r="P60" s="795">
        <v>0</v>
      </c>
      <c r="Q60" s="129">
        <v>0</v>
      </c>
      <c r="R60" s="129">
        <v>4.5970449134493565</v>
      </c>
      <c r="S60" s="129">
        <v>4.3581667308771639</v>
      </c>
      <c r="T60" s="794">
        <v>0</v>
      </c>
      <c r="U60" s="129">
        <v>1.1023162471881933</v>
      </c>
      <c r="V60" s="795">
        <v>0</v>
      </c>
      <c r="W60" s="795">
        <v>0</v>
      </c>
      <c r="X60" s="805">
        <v>0</v>
      </c>
      <c r="Y60" s="168">
        <v>59.676095682250939</v>
      </c>
      <c r="Z60" s="130"/>
      <c r="AA60" s="1556"/>
      <c r="AB60" s="1567"/>
      <c r="AC60" s="1568"/>
      <c r="AD60" s="1569"/>
      <c r="AE60" s="1570"/>
      <c r="AF60" s="817"/>
      <c r="AG60" s="817"/>
      <c r="AH60" s="817"/>
      <c r="AI60" s="817"/>
      <c r="AJ60" s="817"/>
      <c r="AK60" s="817"/>
      <c r="AL60" s="1571"/>
      <c r="AM60" s="1571"/>
      <c r="AN60" s="1571"/>
      <c r="AO60" s="1571"/>
      <c r="AP60" s="1571"/>
      <c r="AQ60" s="817"/>
      <c r="AR60" s="817"/>
      <c r="AS60" s="817"/>
      <c r="AT60" s="817"/>
      <c r="AU60" s="817"/>
      <c r="AV60" s="1571"/>
      <c r="AW60" s="1571"/>
      <c r="AX60" s="817"/>
      <c r="AY60" s="817"/>
      <c r="AZ60" s="1557"/>
      <c r="BA60" s="1567"/>
      <c r="BB60" s="1568"/>
      <c r="BC60" s="1569"/>
      <c r="BD60" s="1570"/>
      <c r="BE60" s="1573"/>
      <c r="BF60" s="1573"/>
      <c r="BG60" s="1573"/>
      <c r="BH60" s="815"/>
      <c r="BI60" s="815"/>
      <c r="BJ60" s="815"/>
      <c r="BK60" s="815"/>
      <c r="BL60" s="815"/>
      <c r="BM60" s="815"/>
      <c r="BN60" s="815"/>
      <c r="BO60" s="815"/>
      <c r="BP60" s="815"/>
      <c r="BQ60" s="815"/>
      <c r="BR60" s="815"/>
      <c r="BS60" s="815"/>
      <c r="BT60" s="815"/>
      <c r="BU60" s="815"/>
      <c r="BV60" s="815"/>
      <c r="BW60" s="815"/>
      <c r="BX60" s="815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  <c r="DI60" s="33"/>
      <c r="DJ60" s="33"/>
      <c r="DK60" s="33"/>
      <c r="DL60" s="33"/>
      <c r="DM60" s="33"/>
      <c r="DN60" s="33"/>
      <c r="DO60" s="33"/>
    </row>
    <row r="61" spans="1:119" s="32" customFormat="1" ht="12.75" customHeight="1">
      <c r="A61" s="65"/>
      <c r="B61" s="133"/>
      <c r="C61" s="120">
        <v>50</v>
      </c>
      <c r="D61" s="112" t="s">
        <v>173</v>
      </c>
      <c r="E61" s="134" t="s">
        <v>356</v>
      </c>
      <c r="F61" s="165">
        <v>7.9616382599847369E-3</v>
      </c>
      <c r="G61" s="129">
        <v>44.461933127087214</v>
      </c>
      <c r="H61" s="129">
        <v>98.209331995522859</v>
      </c>
      <c r="I61" s="129">
        <v>6.9433043725869625</v>
      </c>
      <c r="J61" s="129">
        <v>22.483992809137106</v>
      </c>
      <c r="K61" s="129">
        <v>179.23270729604337</v>
      </c>
      <c r="L61" s="795">
        <v>0</v>
      </c>
      <c r="M61" s="796">
        <v>0.5104411931362739</v>
      </c>
      <c r="N61" s="795">
        <v>0</v>
      </c>
      <c r="O61" s="795">
        <v>0</v>
      </c>
      <c r="P61" s="795">
        <v>0</v>
      </c>
      <c r="Q61" s="129">
        <v>0.75820707434889756</v>
      </c>
      <c r="R61" s="129">
        <v>128.46837255264577</v>
      </c>
      <c r="S61" s="129">
        <v>27.372048240380849</v>
      </c>
      <c r="T61" s="794">
        <v>0</v>
      </c>
      <c r="U61" s="129">
        <v>3.8582282239028196E-2</v>
      </c>
      <c r="V61" s="795">
        <v>0</v>
      </c>
      <c r="W61" s="795">
        <v>0</v>
      </c>
      <c r="X61" s="805">
        <v>0</v>
      </c>
      <c r="Y61" s="168">
        <v>508.48688258138827</v>
      </c>
      <c r="Z61" s="130"/>
      <c r="AA61" s="1556"/>
      <c r="AB61" s="1579"/>
      <c r="AC61" s="1568"/>
      <c r="AD61" s="1569"/>
      <c r="AE61" s="1580"/>
      <c r="AF61" s="817"/>
      <c r="AG61" s="817"/>
      <c r="AH61" s="817"/>
      <c r="AI61" s="817"/>
      <c r="AJ61" s="817"/>
      <c r="AK61" s="817"/>
      <c r="AL61" s="1571"/>
      <c r="AM61" s="1571"/>
      <c r="AN61" s="1571"/>
      <c r="AO61" s="1571"/>
      <c r="AP61" s="1571"/>
      <c r="AQ61" s="817"/>
      <c r="AR61" s="817"/>
      <c r="AS61" s="817"/>
      <c r="AT61" s="817"/>
      <c r="AU61" s="817"/>
      <c r="AV61" s="1571"/>
      <c r="AW61" s="1571"/>
      <c r="AX61" s="817"/>
      <c r="AY61" s="817"/>
      <c r="AZ61" s="1557"/>
      <c r="BA61" s="1579"/>
      <c r="BB61" s="1568"/>
      <c r="BC61" s="1569"/>
      <c r="BD61" s="1580"/>
      <c r="BE61" s="1573"/>
      <c r="BF61" s="1573"/>
      <c r="BG61" s="1573"/>
      <c r="BH61" s="815"/>
      <c r="BI61" s="815"/>
      <c r="BJ61" s="815"/>
      <c r="BK61" s="815"/>
      <c r="BL61" s="815"/>
      <c r="BM61" s="815"/>
      <c r="BN61" s="815"/>
      <c r="BO61" s="815"/>
      <c r="BP61" s="815"/>
      <c r="BQ61" s="815"/>
      <c r="BR61" s="815"/>
      <c r="BS61" s="815"/>
      <c r="BT61" s="815"/>
      <c r="BU61" s="815"/>
      <c r="BV61" s="815"/>
      <c r="BW61" s="815"/>
      <c r="BX61" s="815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</row>
    <row r="62" spans="1:119" s="32" customFormat="1" ht="12.75" customHeight="1">
      <c r="A62" s="65"/>
      <c r="B62" s="133"/>
      <c r="C62" s="120">
        <v>51</v>
      </c>
      <c r="D62" s="112" t="s">
        <v>174</v>
      </c>
      <c r="E62" s="121" t="s">
        <v>357</v>
      </c>
      <c r="F62" s="165">
        <v>0</v>
      </c>
      <c r="G62" s="129">
        <v>4.3241892664419961</v>
      </c>
      <c r="H62" s="129">
        <v>5.0226533620593781</v>
      </c>
      <c r="I62" s="129">
        <v>3.171422293282234E-2</v>
      </c>
      <c r="J62" s="129">
        <v>0.17000633981611094</v>
      </c>
      <c r="K62" s="129">
        <v>53.476337036375092</v>
      </c>
      <c r="L62" s="795">
        <v>0</v>
      </c>
      <c r="M62" s="796">
        <v>1.6181665207743956</v>
      </c>
      <c r="N62" s="795">
        <v>0</v>
      </c>
      <c r="O62" s="795">
        <v>0</v>
      </c>
      <c r="P62" s="795">
        <v>0</v>
      </c>
      <c r="Q62" s="129">
        <v>1.8932005846721417E-2</v>
      </c>
      <c r="R62" s="129">
        <v>9.4242515546559567</v>
      </c>
      <c r="S62" s="129">
        <v>1.2753579289114536</v>
      </c>
      <c r="T62" s="794">
        <v>0</v>
      </c>
      <c r="U62" s="129">
        <v>0.60620414867495098</v>
      </c>
      <c r="V62" s="795">
        <v>0</v>
      </c>
      <c r="W62" s="795">
        <v>0</v>
      </c>
      <c r="X62" s="805">
        <v>0</v>
      </c>
      <c r="Y62" s="168">
        <v>75.967812386488873</v>
      </c>
      <c r="Z62" s="130"/>
      <c r="AA62" s="1556"/>
      <c r="AB62" s="1579"/>
      <c r="AC62" s="1568"/>
      <c r="AD62" s="1569"/>
      <c r="AE62" s="1570"/>
      <c r="AF62" s="817"/>
      <c r="AG62" s="817"/>
      <c r="AH62" s="817"/>
      <c r="AI62" s="817"/>
      <c r="AJ62" s="817"/>
      <c r="AK62" s="817"/>
      <c r="AL62" s="1571"/>
      <c r="AM62" s="1571"/>
      <c r="AN62" s="1571"/>
      <c r="AO62" s="1571"/>
      <c r="AP62" s="1571"/>
      <c r="AQ62" s="817"/>
      <c r="AR62" s="817"/>
      <c r="AS62" s="817"/>
      <c r="AT62" s="817"/>
      <c r="AU62" s="817"/>
      <c r="AV62" s="1571"/>
      <c r="AW62" s="1571"/>
      <c r="AX62" s="817"/>
      <c r="AY62" s="817"/>
      <c r="AZ62" s="1557"/>
      <c r="BA62" s="1579"/>
      <c r="BB62" s="1568"/>
      <c r="BC62" s="1569"/>
      <c r="BD62" s="1570"/>
      <c r="BE62" s="1573"/>
      <c r="BF62" s="1573"/>
      <c r="BG62" s="1573"/>
      <c r="BH62" s="815"/>
      <c r="BI62" s="815"/>
      <c r="BJ62" s="815"/>
      <c r="BK62" s="815"/>
      <c r="BL62" s="815"/>
      <c r="BM62" s="815"/>
      <c r="BN62" s="815"/>
      <c r="BO62" s="815"/>
      <c r="BP62" s="815"/>
      <c r="BQ62" s="815"/>
      <c r="BR62" s="815"/>
      <c r="BS62" s="815"/>
      <c r="BT62" s="815"/>
      <c r="BU62" s="815"/>
      <c r="BV62" s="815"/>
      <c r="BW62" s="815"/>
      <c r="BX62" s="815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</row>
    <row r="63" spans="1:119" s="32" customFormat="1" ht="12.75" customHeight="1">
      <c r="A63" s="65"/>
      <c r="B63" s="133"/>
      <c r="C63" s="120">
        <v>52</v>
      </c>
      <c r="D63" s="112" t="s">
        <v>175</v>
      </c>
      <c r="E63" s="121" t="s">
        <v>358</v>
      </c>
      <c r="F63" s="165">
        <v>0.10917441913964974</v>
      </c>
      <c r="G63" s="129">
        <v>0</v>
      </c>
      <c r="H63" s="129">
        <v>3.3530254905810651E-2</v>
      </c>
      <c r="I63" s="129">
        <v>0</v>
      </c>
      <c r="J63" s="129">
        <v>0</v>
      </c>
      <c r="K63" s="129">
        <v>3.5860035108408477</v>
      </c>
      <c r="L63" s="795">
        <v>0</v>
      </c>
      <c r="M63" s="796">
        <v>1.6972871741881068</v>
      </c>
      <c r="N63" s="795">
        <v>0</v>
      </c>
      <c r="O63" s="795">
        <v>0</v>
      </c>
      <c r="P63" s="795">
        <v>0</v>
      </c>
      <c r="Q63" s="129">
        <v>1.0776255707762557E-3</v>
      </c>
      <c r="R63" s="129">
        <v>0.53801012541933702</v>
      </c>
      <c r="S63" s="129">
        <v>0.89560414855368031</v>
      </c>
      <c r="T63" s="794">
        <v>0</v>
      </c>
      <c r="U63" s="129">
        <v>0.16096089099475638</v>
      </c>
      <c r="V63" s="795">
        <v>0</v>
      </c>
      <c r="W63" s="795">
        <v>0</v>
      </c>
      <c r="X63" s="805">
        <v>0</v>
      </c>
      <c r="Y63" s="168">
        <v>7.0216481496129655</v>
      </c>
      <c r="Z63" s="130"/>
      <c r="AA63" s="1556"/>
      <c r="AB63" s="1579"/>
      <c r="AC63" s="1568"/>
      <c r="AD63" s="1569"/>
      <c r="AE63" s="1570"/>
      <c r="AF63" s="817"/>
      <c r="AG63" s="817"/>
      <c r="AH63" s="817"/>
      <c r="AI63" s="817"/>
      <c r="AJ63" s="817"/>
      <c r="AK63" s="817"/>
      <c r="AL63" s="1571"/>
      <c r="AM63" s="1571"/>
      <c r="AN63" s="1571"/>
      <c r="AO63" s="1571"/>
      <c r="AP63" s="1571"/>
      <c r="AQ63" s="817"/>
      <c r="AR63" s="817"/>
      <c r="AS63" s="817"/>
      <c r="AT63" s="817"/>
      <c r="AU63" s="817"/>
      <c r="AV63" s="1571"/>
      <c r="AW63" s="1571"/>
      <c r="AX63" s="817"/>
      <c r="AY63" s="817"/>
      <c r="AZ63" s="1557"/>
      <c r="BA63" s="1579"/>
      <c r="BB63" s="1568"/>
      <c r="BC63" s="1569"/>
      <c r="BD63" s="1570"/>
      <c r="BE63" s="1573"/>
      <c r="BF63" s="1573"/>
      <c r="BG63" s="1573"/>
      <c r="BH63" s="815"/>
      <c r="BI63" s="815"/>
      <c r="BJ63" s="815"/>
      <c r="BK63" s="815"/>
      <c r="BL63" s="815"/>
      <c r="BM63" s="815"/>
      <c r="BN63" s="815"/>
      <c r="BO63" s="815"/>
      <c r="BP63" s="815"/>
      <c r="BQ63" s="815"/>
      <c r="BR63" s="815"/>
      <c r="BS63" s="815"/>
      <c r="BT63" s="815"/>
      <c r="BU63" s="815"/>
      <c r="BV63" s="815"/>
      <c r="BW63" s="815"/>
      <c r="BX63" s="815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</row>
    <row r="64" spans="1:119" s="32" customFormat="1" ht="12.75" customHeight="1">
      <c r="A64" s="65"/>
      <c r="B64" s="109"/>
      <c r="C64" s="120">
        <v>53</v>
      </c>
      <c r="D64" s="112" t="s">
        <v>176</v>
      </c>
      <c r="E64" s="121" t="s">
        <v>359</v>
      </c>
      <c r="F64" s="165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1.0449742767477588</v>
      </c>
      <c r="L64" s="795">
        <v>0</v>
      </c>
      <c r="M64" s="796">
        <v>1.3306607962281765</v>
      </c>
      <c r="N64" s="795">
        <v>0</v>
      </c>
      <c r="O64" s="795">
        <v>0</v>
      </c>
      <c r="P64" s="795">
        <v>0</v>
      </c>
      <c r="Q64" s="129">
        <v>0</v>
      </c>
      <c r="R64" s="129">
        <v>7.8164931222023844E-3</v>
      </c>
      <c r="S64" s="129">
        <v>2.1680774779504374E-2</v>
      </c>
      <c r="T64" s="794">
        <v>3.7401899429648638E-2</v>
      </c>
      <c r="U64" s="129">
        <v>4.200993445814407E-4</v>
      </c>
      <c r="V64" s="795">
        <v>0</v>
      </c>
      <c r="W64" s="795">
        <v>0</v>
      </c>
      <c r="X64" s="805">
        <v>0</v>
      </c>
      <c r="Y64" s="168">
        <v>2.4429543396518714</v>
      </c>
      <c r="Z64" s="130"/>
      <c r="AA64" s="1556"/>
      <c r="AB64" s="1567"/>
      <c r="AC64" s="1568"/>
      <c r="AD64" s="1569"/>
      <c r="AE64" s="1570"/>
      <c r="AF64" s="817"/>
      <c r="AG64" s="817"/>
      <c r="AH64" s="817"/>
      <c r="AI64" s="817"/>
      <c r="AJ64" s="817"/>
      <c r="AK64" s="817"/>
      <c r="AL64" s="1571"/>
      <c r="AM64" s="1571"/>
      <c r="AN64" s="1571"/>
      <c r="AO64" s="1571"/>
      <c r="AP64" s="1571"/>
      <c r="AQ64" s="817"/>
      <c r="AR64" s="817"/>
      <c r="AS64" s="817"/>
      <c r="AT64" s="817"/>
      <c r="AU64" s="817"/>
      <c r="AV64" s="1571"/>
      <c r="AW64" s="1571"/>
      <c r="AX64" s="817"/>
      <c r="AY64" s="817"/>
      <c r="AZ64" s="1557"/>
      <c r="BA64" s="1567"/>
      <c r="BB64" s="1568"/>
      <c r="BC64" s="1569"/>
      <c r="BD64" s="1570"/>
      <c r="BE64" s="1573"/>
      <c r="BF64" s="1573"/>
      <c r="BG64" s="1573"/>
      <c r="BH64" s="815"/>
      <c r="BI64" s="815"/>
      <c r="BJ64" s="815"/>
      <c r="BK64" s="815"/>
      <c r="BL64" s="815"/>
      <c r="BM64" s="815"/>
      <c r="BN64" s="815"/>
      <c r="BO64" s="815"/>
      <c r="BP64" s="815"/>
      <c r="BQ64" s="815"/>
      <c r="BR64" s="815"/>
      <c r="BS64" s="815"/>
      <c r="BT64" s="815"/>
      <c r="BU64" s="815"/>
      <c r="BV64" s="815"/>
      <c r="BW64" s="815"/>
      <c r="BX64" s="815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</row>
    <row r="65" spans="1:119" s="32" customFormat="1" ht="12.75" customHeight="1">
      <c r="A65" s="65"/>
      <c r="B65" s="109"/>
      <c r="C65" s="120">
        <v>54</v>
      </c>
      <c r="D65" s="112" t="s">
        <v>177</v>
      </c>
      <c r="E65" s="121" t="s">
        <v>360</v>
      </c>
      <c r="F65" s="165">
        <v>1.5116458034720734E-2</v>
      </c>
      <c r="G65" s="129">
        <v>152.21674292060897</v>
      </c>
      <c r="H65" s="129">
        <v>88.349750733185388</v>
      </c>
      <c r="I65" s="129">
        <v>0</v>
      </c>
      <c r="J65" s="129">
        <v>0.23719976769920745</v>
      </c>
      <c r="K65" s="129">
        <v>43.800866431672638</v>
      </c>
      <c r="L65" s="795">
        <v>0</v>
      </c>
      <c r="M65" s="796">
        <v>5.8860831961760613</v>
      </c>
      <c r="N65" s="795">
        <v>0</v>
      </c>
      <c r="O65" s="795">
        <v>0</v>
      </c>
      <c r="P65" s="795">
        <v>0</v>
      </c>
      <c r="Q65" s="129">
        <v>3.0914722929082034E-3</v>
      </c>
      <c r="R65" s="129">
        <v>6.4663626027375178</v>
      </c>
      <c r="S65" s="129">
        <v>24.01557473647771</v>
      </c>
      <c r="T65" s="794">
        <v>0</v>
      </c>
      <c r="U65" s="129">
        <v>106.99277537656472</v>
      </c>
      <c r="V65" s="795">
        <v>0</v>
      </c>
      <c r="W65" s="795">
        <v>0</v>
      </c>
      <c r="X65" s="805">
        <v>0</v>
      </c>
      <c r="Y65" s="168">
        <v>427.98356369544973</v>
      </c>
      <c r="Z65" s="130"/>
      <c r="AA65" s="1556"/>
      <c r="AB65" s="1567"/>
      <c r="AC65" s="1568"/>
      <c r="AD65" s="1569"/>
      <c r="AE65" s="1570"/>
      <c r="AF65" s="817"/>
      <c r="AG65" s="817"/>
      <c r="AH65" s="817"/>
      <c r="AI65" s="817"/>
      <c r="AJ65" s="817"/>
      <c r="AK65" s="817"/>
      <c r="AL65" s="1571"/>
      <c r="AM65" s="1571"/>
      <c r="AN65" s="1571"/>
      <c r="AO65" s="1571"/>
      <c r="AP65" s="1571"/>
      <c r="AQ65" s="817"/>
      <c r="AR65" s="817"/>
      <c r="AS65" s="817"/>
      <c r="AT65" s="817"/>
      <c r="AU65" s="817"/>
      <c r="AV65" s="1571"/>
      <c r="AW65" s="1571"/>
      <c r="AX65" s="817"/>
      <c r="AY65" s="817"/>
      <c r="AZ65" s="1557"/>
      <c r="BA65" s="1567"/>
      <c r="BB65" s="1568"/>
      <c r="BC65" s="1569"/>
      <c r="BD65" s="1570"/>
      <c r="BE65" s="1573"/>
      <c r="BF65" s="1573"/>
      <c r="BG65" s="1573"/>
      <c r="BH65" s="815"/>
      <c r="BI65" s="815"/>
      <c r="BJ65" s="815"/>
      <c r="BK65" s="815"/>
      <c r="BL65" s="815"/>
      <c r="BM65" s="815"/>
      <c r="BN65" s="815"/>
      <c r="BO65" s="815"/>
      <c r="BP65" s="815"/>
      <c r="BQ65" s="815"/>
      <c r="BR65" s="815"/>
      <c r="BS65" s="815"/>
      <c r="BT65" s="815"/>
      <c r="BU65" s="815"/>
      <c r="BV65" s="815"/>
      <c r="BW65" s="815"/>
      <c r="BX65" s="815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  <c r="DI65" s="33"/>
      <c r="DJ65" s="33"/>
      <c r="DK65" s="33"/>
      <c r="DL65" s="33"/>
      <c r="DM65" s="33"/>
      <c r="DN65" s="33"/>
      <c r="DO65" s="33"/>
    </row>
    <row r="66" spans="1:119" s="32" customFormat="1" ht="12.75" customHeight="1">
      <c r="A66" s="65"/>
      <c r="B66" s="131"/>
      <c r="C66" s="120">
        <v>55</v>
      </c>
      <c r="D66" s="112" t="s">
        <v>178</v>
      </c>
      <c r="E66" s="121"/>
      <c r="F66" s="165">
        <v>0.11097687937559136</v>
      </c>
      <c r="G66" s="129">
        <v>32.481133617754487</v>
      </c>
      <c r="H66" s="129">
        <v>13.87219094222708</v>
      </c>
      <c r="I66" s="129">
        <v>4.2601667403261452</v>
      </c>
      <c r="J66" s="129">
        <v>4.4337344161334151</v>
      </c>
      <c r="K66" s="129">
        <v>147.97418883929947</v>
      </c>
      <c r="L66" s="795">
        <v>0</v>
      </c>
      <c r="M66" s="796">
        <v>39.417708275601299</v>
      </c>
      <c r="N66" s="795">
        <v>0</v>
      </c>
      <c r="O66" s="795">
        <v>0</v>
      </c>
      <c r="P66" s="795">
        <v>0</v>
      </c>
      <c r="Q66" s="129">
        <v>1.4033454879041724E-3</v>
      </c>
      <c r="R66" s="129">
        <v>81.968191974192621</v>
      </c>
      <c r="S66" s="129">
        <v>32.362088018387638</v>
      </c>
      <c r="T66" s="794">
        <v>0</v>
      </c>
      <c r="U66" s="129">
        <v>44.130830575461559</v>
      </c>
      <c r="V66" s="795">
        <v>0</v>
      </c>
      <c r="W66" s="795">
        <v>0</v>
      </c>
      <c r="X66" s="805">
        <v>0</v>
      </c>
      <c r="Y66" s="168">
        <v>401.01261362424714</v>
      </c>
      <c r="Z66" s="130"/>
      <c r="AA66" s="1556"/>
      <c r="AB66" s="1578"/>
      <c r="AC66" s="1568"/>
      <c r="AD66" s="1569"/>
      <c r="AE66" s="1570"/>
      <c r="AF66" s="817"/>
      <c r="AG66" s="817"/>
      <c r="AH66" s="817"/>
      <c r="AI66" s="817"/>
      <c r="AJ66" s="817"/>
      <c r="AK66" s="817"/>
      <c r="AL66" s="1571"/>
      <c r="AM66" s="1571"/>
      <c r="AN66" s="1571"/>
      <c r="AO66" s="1571"/>
      <c r="AP66" s="1571"/>
      <c r="AQ66" s="817"/>
      <c r="AR66" s="817"/>
      <c r="AS66" s="817"/>
      <c r="AT66" s="817"/>
      <c r="AU66" s="817"/>
      <c r="AV66" s="1571"/>
      <c r="AW66" s="1571"/>
      <c r="AX66" s="817"/>
      <c r="AY66" s="817"/>
      <c r="AZ66" s="1557"/>
      <c r="BA66" s="1578"/>
      <c r="BB66" s="1568"/>
      <c r="BC66" s="1569"/>
      <c r="BD66" s="1570"/>
      <c r="BE66" s="1573"/>
      <c r="BF66" s="1573"/>
      <c r="BG66" s="1573"/>
      <c r="BH66" s="815"/>
      <c r="BI66" s="815"/>
      <c r="BJ66" s="815"/>
      <c r="BK66" s="815"/>
      <c r="BL66" s="815"/>
      <c r="BM66" s="815"/>
      <c r="BN66" s="815"/>
      <c r="BO66" s="815"/>
      <c r="BP66" s="815"/>
      <c r="BQ66" s="815"/>
      <c r="BR66" s="815"/>
      <c r="BS66" s="815"/>
      <c r="BT66" s="815"/>
      <c r="BU66" s="815"/>
      <c r="BV66" s="815"/>
      <c r="BW66" s="815"/>
      <c r="BX66" s="815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  <c r="DI66" s="33"/>
      <c r="DJ66" s="33"/>
      <c r="DK66" s="33"/>
      <c r="DL66" s="33"/>
      <c r="DM66" s="33"/>
      <c r="DN66" s="33"/>
      <c r="DO66" s="33"/>
    </row>
    <row r="67" spans="1:119" s="32" customFormat="1" ht="12.75" customHeight="1">
      <c r="A67" s="65"/>
      <c r="B67" s="109" t="s">
        <v>361</v>
      </c>
      <c r="C67" s="285"/>
      <c r="D67" s="276" t="s">
        <v>362</v>
      </c>
      <c r="E67" s="277" t="s">
        <v>363</v>
      </c>
      <c r="F67" s="798">
        <v>1.5731239262938813E-3</v>
      </c>
      <c r="G67" s="799">
        <v>36.441579849424784</v>
      </c>
      <c r="H67" s="799">
        <v>5.7387934021939007</v>
      </c>
      <c r="I67" s="799">
        <v>3.2179051892895962E-3</v>
      </c>
      <c r="J67" s="799">
        <v>4.6718816770789658E-2</v>
      </c>
      <c r="K67" s="799">
        <v>56.624321598318012</v>
      </c>
      <c r="L67" s="795">
        <v>0</v>
      </c>
      <c r="M67" s="800">
        <v>31.773629250146787</v>
      </c>
      <c r="N67" s="795">
        <v>0</v>
      </c>
      <c r="O67" s="795">
        <v>0</v>
      </c>
      <c r="P67" s="795">
        <v>0</v>
      </c>
      <c r="Q67" s="799">
        <v>0.26543824501162233</v>
      </c>
      <c r="R67" s="799">
        <v>27.624128985654629</v>
      </c>
      <c r="S67" s="799">
        <v>20.01046307939691</v>
      </c>
      <c r="T67" s="799">
        <v>2.9000000000000001E-2</v>
      </c>
      <c r="U67" s="799">
        <v>76.210246640031926</v>
      </c>
      <c r="V67" s="795">
        <v>0</v>
      </c>
      <c r="W67" s="795">
        <v>0</v>
      </c>
      <c r="X67" s="801">
        <v>1.7805071308573486E-3</v>
      </c>
      <c r="Y67" s="802">
        <v>254.77089140319583</v>
      </c>
      <c r="Z67" s="130"/>
      <c r="AA67" s="1556"/>
      <c r="AB67" s="1567"/>
      <c r="AC67" s="1581"/>
      <c r="AD67" s="1569"/>
      <c r="AE67" s="1570"/>
      <c r="AF67" s="817"/>
      <c r="AG67" s="817"/>
      <c r="AH67" s="817"/>
      <c r="AI67" s="817"/>
      <c r="AJ67" s="817"/>
      <c r="AK67" s="817"/>
      <c r="AL67" s="1571"/>
      <c r="AM67" s="1571"/>
      <c r="AN67" s="1571"/>
      <c r="AO67" s="1571"/>
      <c r="AP67" s="1571"/>
      <c r="AQ67" s="817"/>
      <c r="AR67" s="817"/>
      <c r="AS67" s="817"/>
      <c r="AT67" s="817"/>
      <c r="AU67" s="817"/>
      <c r="AV67" s="1571"/>
      <c r="AW67" s="1571"/>
      <c r="AX67" s="817"/>
      <c r="AY67" s="817"/>
      <c r="AZ67" s="1557"/>
      <c r="BA67" s="1567"/>
      <c r="BB67" s="1581"/>
      <c r="BC67" s="1569"/>
      <c r="BD67" s="1570"/>
      <c r="BE67" s="1573"/>
      <c r="BF67" s="1573"/>
      <c r="BG67" s="1573"/>
      <c r="BH67" s="815"/>
      <c r="BI67" s="815"/>
      <c r="BJ67" s="815"/>
      <c r="BK67" s="815"/>
      <c r="BL67" s="815"/>
      <c r="BM67" s="815"/>
      <c r="BN67" s="815"/>
      <c r="BO67" s="815"/>
      <c r="BP67" s="815"/>
      <c r="BQ67" s="815"/>
      <c r="BR67" s="815"/>
      <c r="BS67" s="815"/>
      <c r="BT67" s="815"/>
      <c r="BU67" s="815"/>
      <c r="BV67" s="815"/>
      <c r="BW67" s="815"/>
      <c r="BX67" s="815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</row>
    <row r="68" spans="1:119" s="32" customFormat="1" ht="12.75" customHeight="1">
      <c r="A68" s="65"/>
      <c r="B68" s="118" t="s">
        <v>180</v>
      </c>
      <c r="C68" s="135">
        <v>56</v>
      </c>
      <c r="D68" s="112" t="s">
        <v>180</v>
      </c>
      <c r="E68" s="121" t="s">
        <v>364</v>
      </c>
      <c r="F68" s="165">
        <v>1.2412392629388124E-4</v>
      </c>
      <c r="G68" s="129">
        <v>36.441579849424784</v>
      </c>
      <c r="H68" s="129">
        <v>5.7387934021939007</v>
      </c>
      <c r="I68" s="129">
        <v>0</v>
      </c>
      <c r="J68" s="129">
        <v>3.0129030142073743E-2</v>
      </c>
      <c r="K68" s="129">
        <v>56.624321598318012</v>
      </c>
      <c r="L68" s="795">
        <v>0</v>
      </c>
      <c r="M68" s="796">
        <v>31.773629250146787</v>
      </c>
      <c r="N68" s="795">
        <v>0</v>
      </c>
      <c r="O68" s="795">
        <v>0</v>
      </c>
      <c r="P68" s="795">
        <v>0</v>
      </c>
      <c r="Q68" s="129">
        <v>0.24813504208571396</v>
      </c>
      <c r="R68" s="129">
        <v>27.624128985654629</v>
      </c>
      <c r="S68" s="129">
        <v>20.01046307939691</v>
      </c>
      <c r="T68" s="129">
        <v>0</v>
      </c>
      <c r="U68" s="129">
        <v>76.210246640031926</v>
      </c>
      <c r="V68" s="795">
        <v>0</v>
      </c>
      <c r="W68" s="795">
        <v>0</v>
      </c>
      <c r="X68" s="797">
        <v>1.7805071308573486E-3</v>
      </c>
      <c r="Y68" s="168">
        <v>254.70333150845192</v>
      </c>
      <c r="Z68" s="130"/>
      <c r="AA68" s="1556"/>
      <c r="AB68" s="1567"/>
      <c r="AC68" s="1582"/>
      <c r="AD68" s="1569"/>
      <c r="AE68" s="1570"/>
      <c r="AF68" s="817"/>
      <c r="AG68" s="817"/>
      <c r="AH68" s="817"/>
      <c r="AI68" s="817"/>
      <c r="AJ68" s="817"/>
      <c r="AK68" s="817"/>
      <c r="AL68" s="1571"/>
      <c r="AM68" s="1571"/>
      <c r="AN68" s="1571"/>
      <c r="AO68" s="1571"/>
      <c r="AP68" s="1571"/>
      <c r="AQ68" s="817"/>
      <c r="AR68" s="817"/>
      <c r="AS68" s="817"/>
      <c r="AT68" s="817"/>
      <c r="AU68" s="817"/>
      <c r="AV68" s="1571"/>
      <c r="AW68" s="1571"/>
      <c r="AX68" s="817"/>
      <c r="AY68" s="817"/>
      <c r="AZ68" s="1557"/>
      <c r="BA68" s="1567"/>
      <c r="BB68" s="1582"/>
      <c r="BC68" s="1569"/>
      <c r="BD68" s="1570"/>
      <c r="BE68" s="1573"/>
      <c r="BF68" s="1573"/>
      <c r="BG68" s="1573"/>
      <c r="BH68" s="815"/>
      <c r="BI68" s="815"/>
      <c r="BJ68" s="815"/>
      <c r="BK68" s="815"/>
      <c r="BL68" s="815"/>
      <c r="BM68" s="815"/>
      <c r="BN68" s="815"/>
      <c r="BO68" s="815"/>
      <c r="BP68" s="815"/>
      <c r="BQ68" s="815"/>
      <c r="BR68" s="815"/>
      <c r="BS68" s="815"/>
      <c r="BT68" s="815"/>
      <c r="BU68" s="815"/>
      <c r="BV68" s="815"/>
      <c r="BW68" s="815"/>
      <c r="BX68" s="815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</row>
    <row r="69" spans="1:119" s="32" customFormat="1" ht="12.75" customHeight="1">
      <c r="A69" s="65"/>
      <c r="B69" s="257" t="s">
        <v>424</v>
      </c>
      <c r="C69" s="285"/>
      <c r="D69" s="276" t="s">
        <v>201</v>
      </c>
      <c r="E69" s="277" t="s">
        <v>365</v>
      </c>
      <c r="F69" s="798">
        <v>0.2201625670593837</v>
      </c>
      <c r="G69" s="799">
        <v>89.063409762055755</v>
      </c>
      <c r="H69" s="799">
        <v>12.373189220760047</v>
      </c>
      <c r="I69" s="799">
        <v>21.989002480628418</v>
      </c>
      <c r="J69" s="799">
        <v>8.5452332446052033</v>
      </c>
      <c r="K69" s="799">
        <v>40.486483257911537</v>
      </c>
      <c r="L69" s="795">
        <v>0</v>
      </c>
      <c r="M69" s="800">
        <v>5.8600258310948696</v>
      </c>
      <c r="N69" s="795">
        <v>0</v>
      </c>
      <c r="O69" s="795">
        <v>0</v>
      </c>
      <c r="P69" s="795">
        <v>0</v>
      </c>
      <c r="Q69" s="799">
        <v>2.9653091635044832E-2</v>
      </c>
      <c r="R69" s="799">
        <v>39.126165453206674</v>
      </c>
      <c r="S69" s="799">
        <v>14.903123201202938</v>
      </c>
      <c r="T69" s="799">
        <v>181.94277013224308</v>
      </c>
      <c r="U69" s="799">
        <v>33.764917239742701</v>
      </c>
      <c r="V69" s="795">
        <v>0</v>
      </c>
      <c r="W69" s="795">
        <v>0</v>
      </c>
      <c r="X69" s="801">
        <v>13.236444311609283</v>
      </c>
      <c r="Y69" s="802">
        <v>461.54057979375494</v>
      </c>
      <c r="Z69" s="130"/>
      <c r="AA69" s="1556"/>
      <c r="AB69" s="1567"/>
      <c r="AC69" s="1581"/>
      <c r="AD69" s="1569"/>
      <c r="AE69" s="1570"/>
      <c r="AF69" s="817"/>
      <c r="AG69" s="817"/>
      <c r="AH69" s="817"/>
      <c r="AI69" s="817"/>
      <c r="AJ69" s="817"/>
      <c r="AK69" s="817"/>
      <c r="AL69" s="1571"/>
      <c r="AM69" s="1571"/>
      <c r="AN69" s="1571"/>
      <c r="AO69" s="1571"/>
      <c r="AP69" s="1571"/>
      <c r="AQ69" s="817"/>
      <c r="AR69" s="817"/>
      <c r="AS69" s="817"/>
      <c r="AT69" s="817"/>
      <c r="AU69" s="817"/>
      <c r="AV69" s="1571"/>
      <c r="AW69" s="1571"/>
      <c r="AX69" s="817"/>
      <c r="AY69" s="817"/>
      <c r="AZ69" s="1557"/>
      <c r="BA69" s="1567"/>
      <c r="BB69" s="1581"/>
      <c r="BC69" s="1569"/>
      <c r="BD69" s="1570"/>
      <c r="BE69" s="1573"/>
      <c r="BF69" s="1573"/>
      <c r="BG69" s="1573"/>
      <c r="BH69" s="815"/>
      <c r="BI69" s="815"/>
      <c r="BJ69" s="815"/>
      <c r="BK69" s="815"/>
      <c r="BL69" s="815"/>
      <c r="BM69" s="815"/>
      <c r="BN69" s="815"/>
      <c r="BO69" s="815"/>
      <c r="BP69" s="815"/>
      <c r="BQ69" s="815"/>
      <c r="BR69" s="815"/>
      <c r="BS69" s="815"/>
      <c r="BT69" s="815"/>
      <c r="BU69" s="815"/>
      <c r="BV69" s="815"/>
      <c r="BW69" s="815"/>
      <c r="BX69" s="815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</row>
    <row r="70" spans="1:119" s="32" customFormat="1" ht="12.75" customHeight="1">
      <c r="A70" s="65"/>
      <c r="B70" s="232" t="s">
        <v>426</v>
      </c>
      <c r="C70" s="120">
        <v>57</v>
      </c>
      <c r="D70" s="112" t="s">
        <v>182</v>
      </c>
      <c r="E70" s="121" t="s">
        <v>366</v>
      </c>
      <c r="F70" s="165">
        <v>3.8716239389156681E-3</v>
      </c>
      <c r="G70" s="129">
        <v>88.641525230417216</v>
      </c>
      <c r="H70" s="129">
        <v>12.373189220760047</v>
      </c>
      <c r="I70" s="129">
        <v>12.033372526055434</v>
      </c>
      <c r="J70" s="129">
        <v>3.3140510316024634</v>
      </c>
      <c r="K70" s="129">
        <v>38.18905364645731</v>
      </c>
      <c r="L70" s="795">
        <v>0</v>
      </c>
      <c r="M70" s="796">
        <v>5.8412615854347676</v>
      </c>
      <c r="N70" s="795">
        <v>0</v>
      </c>
      <c r="O70" s="795">
        <v>0</v>
      </c>
      <c r="P70" s="795">
        <v>0</v>
      </c>
      <c r="Q70" s="129">
        <v>0</v>
      </c>
      <c r="R70" s="129">
        <v>39.121940233082043</v>
      </c>
      <c r="S70" s="129">
        <v>14.788888131899675</v>
      </c>
      <c r="T70" s="129">
        <v>181.58186697956913</v>
      </c>
      <c r="U70" s="129">
        <v>33.764917239742701</v>
      </c>
      <c r="V70" s="795">
        <v>0</v>
      </c>
      <c r="W70" s="795">
        <v>0</v>
      </c>
      <c r="X70" s="797">
        <v>0</v>
      </c>
      <c r="Y70" s="168">
        <v>429.65393744895971</v>
      </c>
      <c r="Z70" s="130"/>
      <c r="AA70" s="1556"/>
      <c r="AB70" s="1567"/>
      <c r="AC70" s="1568"/>
      <c r="AD70" s="1569"/>
      <c r="AE70" s="1570"/>
      <c r="AF70" s="817"/>
      <c r="AG70" s="817"/>
      <c r="AH70" s="817"/>
      <c r="AI70" s="817"/>
      <c r="AJ70" s="817"/>
      <c r="AK70" s="817"/>
      <c r="AL70" s="1571"/>
      <c r="AM70" s="1571"/>
      <c r="AN70" s="1571"/>
      <c r="AO70" s="1571"/>
      <c r="AP70" s="1571"/>
      <c r="AQ70" s="817"/>
      <c r="AR70" s="817"/>
      <c r="AS70" s="817"/>
      <c r="AT70" s="817"/>
      <c r="AU70" s="817"/>
      <c r="AV70" s="1571"/>
      <c r="AW70" s="1571"/>
      <c r="AX70" s="817"/>
      <c r="AY70" s="817"/>
      <c r="AZ70" s="1557"/>
      <c r="BA70" s="1567"/>
      <c r="BB70" s="1568"/>
      <c r="BC70" s="1569"/>
      <c r="BD70" s="1570"/>
      <c r="BE70" s="1573"/>
      <c r="BF70" s="1573"/>
      <c r="BG70" s="1573"/>
      <c r="BH70" s="815"/>
      <c r="BI70" s="815"/>
      <c r="BJ70" s="815"/>
      <c r="BK70" s="815"/>
      <c r="BL70" s="815"/>
      <c r="BM70" s="815"/>
      <c r="BN70" s="815"/>
      <c r="BO70" s="815"/>
      <c r="BP70" s="815"/>
      <c r="BQ70" s="815"/>
      <c r="BR70" s="815"/>
      <c r="BS70" s="815"/>
      <c r="BT70" s="815"/>
      <c r="BU70" s="815"/>
      <c r="BV70" s="815"/>
      <c r="BW70" s="815"/>
      <c r="BX70" s="815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</row>
    <row r="71" spans="1:119" s="32" customFormat="1" ht="12.75" customHeight="1">
      <c r="A71" s="65"/>
      <c r="B71" s="232"/>
      <c r="C71" s="120">
        <v>58</v>
      </c>
      <c r="D71" s="860" t="s">
        <v>183</v>
      </c>
      <c r="E71" s="123" t="s">
        <v>367</v>
      </c>
      <c r="F71" s="165">
        <v>0</v>
      </c>
      <c r="G71" s="129">
        <v>0.42188453163855322</v>
      </c>
      <c r="H71" s="129">
        <v>0</v>
      </c>
      <c r="I71" s="129">
        <v>9.9556299545729825</v>
      </c>
      <c r="J71" s="129">
        <v>5.2311822130027412</v>
      </c>
      <c r="K71" s="129">
        <v>2.2974296114542438</v>
      </c>
      <c r="L71" s="795">
        <v>0</v>
      </c>
      <c r="M71" s="796">
        <v>1.8764245660103686E-2</v>
      </c>
      <c r="N71" s="795">
        <v>0</v>
      </c>
      <c r="O71" s="795">
        <v>0</v>
      </c>
      <c r="P71" s="795">
        <v>0</v>
      </c>
      <c r="Q71" s="129">
        <v>0</v>
      </c>
      <c r="R71" s="129">
        <v>4.2252201246239397E-3</v>
      </c>
      <c r="S71" s="129">
        <v>0.11423506930326255</v>
      </c>
      <c r="T71" s="129">
        <v>0</v>
      </c>
      <c r="U71" s="129">
        <v>0</v>
      </c>
      <c r="V71" s="795">
        <v>0</v>
      </c>
      <c r="W71" s="795">
        <v>0</v>
      </c>
      <c r="X71" s="797">
        <v>0</v>
      </c>
      <c r="Y71" s="168">
        <v>18.043350845756507</v>
      </c>
      <c r="Z71" s="130"/>
      <c r="AA71" s="1556"/>
      <c r="AB71" s="1578"/>
      <c r="AC71" s="1568"/>
      <c r="AD71" s="1569"/>
      <c r="AE71" s="1570"/>
      <c r="AF71" s="817"/>
      <c r="AG71" s="817"/>
      <c r="AH71" s="817"/>
      <c r="AI71" s="817"/>
      <c r="AJ71" s="817"/>
      <c r="AK71" s="817"/>
      <c r="AL71" s="1571"/>
      <c r="AM71" s="1571"/>
      <c r="AN71" s="1571"/>
      <c r="AO71" s="1571"/>
      <c r="AP71" s="1571"/>
      <c r="AQ71" s="817"/>
      <c r="AR71" s="817"/>
      <c r="AS71" s="817"/>
      <c r="AT71" s="817"/>
      <c r="AU71" s="817"/>
      <c r="AV71" s="1571"/>
      <c r="AW71" s="1571"/>
      <c r="AX71" s="817"/>
      <c r="AY71" s="817"/>
      <c r="AZ71" s="1557"/>
      <c r="BA71" s="1578"/>
      <c r="BB71" s="1568"/>
      <c r="BC71" s="1569"/>
      <c r="BD71" s="1570"/>
      <c r="BE71" s="1573"/>
      <c r="BF71" s="1573"/>
      <c r="BG71" s="1573"/>
      <c r="BH71" s="815"/>
      <c r="BI71" s="815"/>
      <c r="BJ71" s="815"/>
      <c r="BK71" s="815"/>
      <c r="BL71" s="815"/>
      <c r="BM71" s="815"/>
      <c r="BN71" s="815"/>
      <c r="BO71" s="815"/>
      <c r="BP71" s="815"/>
      <c r="BQ71" s="815"/>
      <c r="BR71" s="815"/>
      <c r="BS71" s="815"/>
      <c r="BT71" s="815"/>
      <c r="BU71" s="815"/>
      <c r="BV71" s="815"/>
      <c r="BW71" s="815"/>
      <c r="BX71" s="815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33"/>
      <c r="CP71" s="33"/>
      <c r="CQ71" s="33"/>
      <c r="CR71" s="33"/>
      <c r="CS71" s="33"/>
      <c r="CT71" s="33"/>
      <c r="CU71" s="33"/>
      <c r="CV71" s="33"/>
      <c r="CW71" s="33"/>
      <c r="CX71" s="33"/>
      <c r="CY71" s="33"/>
      <c r="CZ71" s="33"/>
      <c r="DA71" s="33"/>
      <c r="DB71" s="33"/>
      <c r="DC71" s="33"/>
      <c r="DD71" s="33"/>
      <c r="DE71" s="33"/>
      <c r="DF71" s="33"/>
      <c r="DG71" s="33"/>
      <c r="DH71" s="33"/>
      <c r="DI71" s="33"/>
      <c r="DJ71" s="33"/>
      <c r="DK71" s="33"/>
      <c r="DL71" s="33"/>
      <c r="DM71" s="33"/>
      <c r="DN71" s="33"/>
      <c r="DO71" s="33"/>
    </row>
    <row r="72" spans="1:119" s="32" customFormat="1" ht="12.75" customHeight="1">
      <c r="A72" s="65"/>
      <c r="B72" s="265" t="s">
        <v>428</v>
      </c>
      <c r="C72" s="285"/>
      <c r="D72" s="276" t="s">
        <v>368</v>
      </c>
      <c r="E72" s="277" t="s">
        <v>369</v>
      </c>
      <c r="F72" s="798">
        <v>0.77506678357540992</v>
      </c>
      <c r="G72" s="799">
        <v>108.03298068451771</v>
      </c>
      <c r="H72" s="799">
        <v>72.17812761113224</v>
      </c>
      <c r="I72" s="799">
        <v>2.279699200506078E-2</v>
      </c>
      <c r="J72" s="799">
        <v>1.1751233888228982E-2</v>
      </c>
      <c r="K72" s="799">
        <v>64.13616025429576</v>
      </c>
      <c r="L72" s="795">
        <v>0</v>
      </c>
      <c r="M72" s="800">
        <v>1.1126535779762925</v>
      </c>
      <c r="N72" s="795">
        <v>0</v>
      </c>
      <c r="O72" s="795">
        <v>0</v>
      </c>
      <c r="P72" s="795">
        <v>0</v>
      </c>
      <c r="Q72" s="799">
        <v>2.7038803756451263E-2</v>
      </c>
      <c r="R72" s="799">
        <v>12.315581723618942</v>
      </c>
      <c r="S72" s="799">
        <v>12.035836965071526</v>
      </c>
      <c r="T72" s="799">
        <v>0</v>
      </c>
      <c r="U72" s="799">
        <v>4.7863703111815274</v>
      </c>
      <c r="V72" s="795">
        <v>0</v>
      </c>
      <c r="W72" s="795">
        <v>0</v>
      </c>
      <c r="X72" s="801">
        <v>1.9070593787302557E-3</v>
      </c>
      <c r="Y72" s="802">
        <v>275.43627200039782</v>
      </c>
      <c r="Z72" s="130"/>
      <c r="AA72" s="1556"/>
      <c r="AB72" s="1567"/>
      <c r="AC72" s="1581"/>
      <c r="AD72" s="1569"/>
      <c r="AE72" s="1570"/>
      <c r="AF72" s="817"/>
      <c r="AG72" s="817"/>
      <c r="AH72" s="817"/>
      <c r="AI72" s="817"/>
      <c r="AJ72" s="817"/>
      <c r="AK72" s="817"/>
      <c r="AL72" s="1571"/>
      <c r="AM72" s="1571"/>
      <c r="AN72" s="1571"/>
      <c r="AO72" s="1571"/>
      <c r="AP72" s="1571"/>
      <c r="AQ72" s="817"/>
      <c r="AR72" s="817"/>
      <c r="AS72" s="817"/>
      <c r="AT72" s="817"/>
      <c r="AU72" s="817"/>
      <c r="AV72" s="1571"/>
      <c r="AW72" s="1571"/>
      <c r="AX72" s="817"/>
      <c r="AY72" s="817"/>
      <c r="AZ72" s="1557"/>
      <c r="BA72" s="1567"/>
      <c r="BB72" s="1581"/>
      <c r="BC72" s="1569"/>
      <c r="BD72" s="1570"/>
      <c r="BE72" s="1573"/>
      <c r="BF72" s="1573"/>
      <c r="BG72" s="1573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33"/>
      <c r="CP72" s="33"/>
      <c r="CQ72" s="33"/>
      <c r="CR72" s="33"/>
      <c r="CS72" s="33"/>
      <c r="CT72" s="33"/>
      <c r="CU72" s="33"/>
      <c r="CV72" s="33"/>
      <c r="CW72" s="33"/>
      <c r="CX72" s="33"/>
      <c r="CY72" s="33"/>
      <c r="CZ72" s="33"/>
      <c r="DA72" s="33"/>
      <c r="DB72" s="33"/>
      <c r="DC72" s="33"/>
      <c r="DD72" s="33"/>
      <c r="DE72" s="33"/>
      <c r="DF72" s="33"/>
      <c r="DG72" s="33"/>
      <c r="DH72" s="33"/>
      <c r="DI72" s="33"/>
      <c r="DJ72" s="33"/>
      <c r="DK72" s="33"/>
      <c r="DL72" s="33"/>
      <c r="DM72" s="33"/>
      <c r="DN72" s="33"/>
      <c r="DO72" s="33"/>
    </row>
    <row r="73" spans="1:119" s="32" customFormat="1" ht="12.75" customHeight="1">
      <c r="A73" s="65"/>
      <c r="B73" s="863" t="s">
        <v>193</v>
      </c>
      <c r="C73" s="136">
        <v>59</v>
      </c>
      <c r="D73" s="112" t="s">
        <v>185</v>
      </c>
      <c r="E73" s="134" t="s">
        <v>370</v>
      </c>
      <c r="F73" s="165">
        <v>0.27242067049735896</v>
      </c>
      <c r="G73" s="129">
        <v>51.862712231228961</v>
      </c>
      <c r="H73" s="129">
        <v>47.744748282904283</v>
      </c>
      <c r="I73" s="794">
        <v>6.7137672894971326E-7</v>
      </c>
      <c r="J73" s="129">
        <v>3.469184007805342E-3</v>
      </c>
      <c r="K73" s="129">
        <v>32.875084662282141</v>
      </c>
      <c r="L73" s="795">
        <v>0</v>
      </c>
      <c r="M73" s="796">
        <v>0.17552776730551883</v>
      </c>
      <c r="N73" s="795">
        <v>0</v>
      </c>
      <c r="O73" s="795">
        <v>0</v>
      </c>
      <c r="P73" s="795">
        <v>0</v>
      </c>
      <c r="Q73" s="129">
        <v>1.4573968524173545E-5</v>
      </c>
      <c r="R73" s="129">
        <v>7.9388464402444203</v>
      </c>
      <c r="S73" s="129">
        <v>6.0811231772815413</v>
      </c>
      <c r="T73" s="794">
        <v>0</v>
      </c>
      <c r="U73" s="129">
        <v>1.3989524651597036E-4</v>
      </c>
      <c r="V73" s="795">
        <v>0</v>
      </c>
      <c r="W73" s="795">
        <v>0</v>
      </c>
      <c r="X73" s="797">
        <v>0</v>
      </c>
      <c r="Y73" s="168">
        <v>146.95408755634381</v>
      </c>
      <c r="Z73" s="130"/>
      <c r="AA73" s="1556"/>
      <c r="AB73" s="1579"/>
      <c r="AC73" s="1568"/>
      <c r="AD73" s="1569"/>
      <c r="AE73" s="1580"/>
      <c r="AF73" s="817"/>
      <c r="AG73" s="817"/>
      <c r="AH73" s="817"/>
      <c r="AI73" s="817"/>
      <c r="AJ73" s="817"/>
      <c r="AK73" s="817"/>
      <c r="AL73" s="1571"/>
      <c r="AM73" s="1571"/>
      <c r="AN73" s="1571"/>
      <c r="AO73" s="1571"/>
      <c r="AP73" s="1571"/>
      <c r="AQ73" s="817"/>
      <c r="AR73" s="817"/>
      <c r="AS73" s="817"/>
      <c r="AT73" s="817"/>
      <c r="AU73" s="817"/>
      <c r="AV73" s="1571"/>
      <c r="AW73" s="1571"/>
      <c r="AX73" s="817"/>
      <c r="AY73" s="817"/>
      <c r="AZ73" s="1557"/>
      <c r="BA73" s="1579"/>
      <c r="BB73" s="1568"/>
      <c r="BC73" s="1569"/>
      <c r="BD73" s="1580"/>
      <c r="BE73" s="1573"/>
      <c r="BF73" s="1573"/>
      <c r="BG73" s="1573"/>
      <c r="BH73" s="815"/>
      <c r="BI73" s="815"/>
      <c r="BJ73" s="815"/>
      <c r="BK73" s="815"/>
      <c r="BL73" s="815"/>
      <c r="BM73" s="815"/>
      <c r="BN73" s="815"/>
      <c r="BO73" s="815"/>
      <c r="BP73" s="815"/>
      <c r="BQ73" s="815"/>
      <c r="BR73" s="815"/>
      <c r="BS73" s="815"/>
      <c r="BT73" s="815"/>
      <c r="BU73" s="815"/>
      <c r="BV73" s="815"/>
      <c r="BW73" s="815"/>
      <c r="BX73" s="815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33"/>
      <c r="DL73" s="33"/>
      <c r="DM73" s="33"/>
      <c r="DN73" s="33"/>
      <c r="DO73" s="33"/>
    </row>
    <row r="74" spans="1:119" s="32" customFormat="1" ht="12.75" customHeight="1">
      <c r="A74" s="65"/>
      <c r="B74" s="263"/>
      <c r="C74" s="120">
        <v>60</v>
      </c>
      <c r="D74" s="112" t="s">
        <v>186</v>
      </c>
      <c r="E74" s="121"/>
      <c r="F74" s="165">
        <v>1.1864098039536483E-3</v>
      </c>
      <c r="G74" s="129">
        <v>56.170268453288742</v>
      </c>
      <c r="H74" s="129">
        <v>4.6166210073373923</v>
      </c>
      <c r="I74" s="794">
        <v>0</v>
      </c>
      <c r="J74" s="129">
        <v>0</v>
      </c>
      <c r="K74" s="129">
        <v>10.245890409695383</v>
      </c>
      <c r="L74" s="795">
        <v>0</v>
      </c>
      <c r="M74" s="796">
        <v>4.5131119302507542E-3</v>
      </c>
      <c r="N74" s="795">
        <v>0</v>
      </c>
      <c r="O74" s="795">
        <v>0</v>
      </c>
      <c r="P74" s="795">
        <v>0</v>
      </c>
      <c r="Q74" s="129">
        <v>1.2308230271242306E-2</v>
      </c>
      <c r="R74" s="129">
        <v>4.3767352833745248</v>
      </c>
      <c r="S74" s="129">
        <v>0.5614044164049089</v>
      </c>
      <c r="T74" s="794">
        <v>0</v>
      </c>
      <c r="U74" s="129">
        <v>4.6603130244611381E-3</v>
      </c>
      <c r="V74" s="795">
        <v>0</v>
      </c>
      <c r="W74" s="795">
        <v>0</v>
      </c>
      <c r="X74" s="797">
        <v>1.9070593787302557E-3</v>
      </c>
      <c r="Y74" s="168">
        <v>75.995494694509603</v>
      </c>
      <c r="Z74" s="130"/>
      <c r="AA74" s="1556"/>
      <c r="AB74" s="1579"/>
      <c r="AC74" s="1568"/>
      <c r="AD74" s="1569"/>
      <c r="AE74" s="1570"/>
      <c r="AF74" s="817"/>
      <c r="AG74" s="817"/>
      <c r="AH74" s="817"/>
      <c r="AI74" s="817"/>
      <c r="AJ74" s="817"/>
      <c r="AK74" s="817"/>
      <c r="AL74" s="1571"/>
      <c r="AM74" s="1571"/>
      <c r="AN74" s="1571"/>
      <c r="AO74" s="1571"/>
      <c r="AP74" s="1571"/>
      <c r="AQ74" s="817"/>
      <c r="AR74" s="817"/>
      <c r="AS74" s="817"/>
      <c r="AT74" s="817"/>
      <c r="AU74" s="817"/>
      <c r="AV74" s="1571"/>
      <c r="AW74" s="1571"/>
      <c r="AX74" s="817"/>
      <c r="AY74" s="817"/>
      <c r="AZ74" s="1557"/>
      <c r="BA74" s="1579"/>
      <c r="BB74" s="1568"/>
      <c r="BC74" s="1569"/>
      <c r="BD74" s="1570"/>
      <c r="BE74" s="1573"/>
      <c r="BF74" s="1573"/>
      <c r="BG74" s="1573"/>
      <c r="BH74" s="815"/>
      <c r="BI74" s="815"/>
      <c r="BJ74" s="815"/>
      <c r="BK74" s="815"/>
      <c r="BL74" s="815"/>
      <c r="BM74" s="815"/>
      <c r="BN74" s="815"/>
      <c r="BO74" s="815"/>
      <c r="BP74" s="815"/>
      <c r="BQ74" s="815"/>
      <c r="BR74" s="815"/>
      <c r="BS74" s="815"/>
      <c r="BT74" s="815"/>
      <c r="BU74" s="815"/>
      <c r="BV74" s="815"/>
      <c r="BW74" s="815"/>
      <c r="BX74" s="815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</row>
    <row r="75" spans="1:119" s="32" customFormat="1" ht="12.75" customHeight="1">
      <c r="A75" s="65"/>
      <c r="B75" s="1313" t="s">
        <v>880</v>
      </c>
      <c r="C75" s="285"/>
      <c r="D75" s="276" t="s">
        <v>200</v>
      </c>
      <c r="E75" s="277" t="s">
        <v>371</v>
      </c>
      <c r="F75" s="798">
        <v>3.4211006131625394</v>
      </c>
      <c r="G75" s="799">
        <v>65.058442685355516</v>
      </c>
      <c r="H75" s="799">
        <v>3.5857254253351338</v>
      </c>
      <c r="I75" s="799">
        <v>15.730335501485804</v>
      </c>
      <c r="J75" s="799">
        <v>0.63774577448449099</v>
      </c>
      <c r="K75" s="799">
        <v>57.710970612659189</v>
      </c>
      <c r="L75" s="795">
        <v>0</v>
      </c>
      <c r="M75" s="800">
        <v>2.1314508348058334</v>
      </c>
      <c r="N75" s="795">
        <v>0</v>
      </c>
      <c r="O75" s="795">
        <v>0</v>
      </c>
      <c r="P75" s="795">
        <v>0</v>
      </c>
      <c r="Q75" s="799">
        <v>0.18528813356673229</v>
      </c>
      <c r="R75" s="799">
        <v>5.4330127681657636</v>
      </c>
      <c r="S75" s="799">
        <v>2.6330686163689196</v>
      </c>
      <c r="T75" s="799">
        <v>4.0000000000000001E-3</v>
      </c>
      <c r="U75" s="799">
        <v>4.6076977592411206</v>
      </c>
      <c r="V75" s="795">
        <v>0</v>
      </c>
      <c r="W75" s="795">
        <v>0</v>
      </c>
      <c r="X75" s="801">
        <v>1.6120000000000002E-2</v>
      </c>
      <c r="Y75" s="802">
        <v>161.15495872463106</v>
      </c>
      <c r="Z75" s="130"/>
      <c r="AA75" s="1556"/>
      <c r="AB75" s="1579"/>
      <c r="AC75" s="1581"/>
      <c r="AD75" s="1569"/>
      <c r="AE75" s="1570"/>
      <c r="AF75" s="817"/>
      <c r="AG75" s="817"/>
      <c r="AH75" s="817"/>
      <c r="AI75" s="817"/>
      <c r="AJ75" s="817"/>
      <c r="AK75" s="817"/>
      <c r="AL75" s="1571"/>
      <c r="AM75" s="1571"/>
      <c r="AN75" s="1571"/>
      <c r="AO75" s="1571"/>
      <c r="AP75" s="1571"/>
      <c r="AQ75" s="817"/>
      <c r="AR75" s="817"/>
      <c r="AS75" s="817"/>
      <c r="AT75" s="817"/>
      <c r="AU75" s="817"/>
      <c r="AV75" s="1571"/>
      <c r="AW75" s="1571"/>
      <c r="AX75" s="817"/>
      <c r="AY75" s="817"/>
      <c r="AZ75" s="1557"/>
      <c r="BA75" s="1579"/>
      <c r="BB75" s="1581"/>
      <c r="BC75" s="1569"/>
      <c r="BD75" s="1570"/>
      <c r="BE75" s="1573"/>
      <c r="BF75" s="1573"/>
      <c r="BG75" s="1573"/>
      <c r="BH75" s="815"/>
      <c r="BI75" s="815"/>
      <c r="BJ75" s="815"/>
      <c r="BK75" s="815"/>
      <c r="BL75" s="815"/>
      <c r="BM75" s="815"/>
      <c r="BN75" s="815"/>
      <c r="BO75" s="815"/>
      <c r="BP75" s="815"/>
      <c r="BQ75" s="815"/>
      <c r="BR75" s="815"/>
      <c r="BS75" s="815"/>
      <c r="BT75" s="815"/>
      <c r="BU75" s="815"/>
      <c r="BV75" s="815"/>
      <c r="BW75" s="815"/>
      <c r="BX75" s="815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  <c r="DI75" s="33"/>
      <c r="DJ75" s="33"/>
      <c r="DK75" s="33"/>
      <c r="DL75" s="33"/>
      <c r="DM75" s="33"/>
      <c r="DN75" s="33"/>
      <c r="DO75" s="33"/>
    </row>
    <row r="76" spans="1:119" s="32" customFormat="1" ht="12.75" customHeight="1">
      <c r="A76" s="65"/>
      <c r="B76" s="1314"/>
      <c r="C76" s="136">
        <v>61</v>
      </c>
      <c r="D76" s="112" t="s">
        <v>188</v>
      </c>
      <c r="E76" s="121" t="s">
        <v>372</v>
      </c>
      <c r="F76" s="165">
        <v>0.85368178426844232</v>
      </c>
      <c r="G76" s="129">
        <v>30.506342230100568</v>
      </c>
      <c r="H76" s="129">
        <v>2.2059805334860005</v>
      </c>
      <c r="I76" s="129">
        <v>6.6328187787958583</v>
      </c>
      <c r="J76" s="129">
        <v>0.43458065813893287</v>
      </c>
      <c r="K76" s="129">
        <v>20.889874284296525</v>
      </c>
      <c r="L76" s="795">
        <v>0</v>
      </c>
      <c r="M76" s="796">
        <v>0.82644475182096744</v>
      </c>
      <c r="N76" s="795">
        <v>0</v>
      </c>
      <c r="O76" s="795">
        <v>0</v>
      </c>
      <c r="P76" s="795">
        <v>0</v>
      </c>
      <c r="Q76" s="129">
        <v>2.8813356673229411E-4</v>
      </c>
      <c r="R76" s="129">
        <v>3.5093713295053677</v>
      </c>
      <c r="S76" s="129">
        <v>4.6854365427942135E-2</v>
      </c>
      <c r="T76" s="129">
        <v>0</v>
      </c>
      <c r="U76" s="129">
        <v>0.11506826902349644</v>
      </c>
      <c r="V76" s="795">
        <v>0</v>
      </c>
      <c r="W76" s="795">
        <v>0</v>
      </c>
      <c r="X76" s="797">
        <v>0</v>
      </c>
      <c r="Y76" s="168">
        <v>66.021305118430845</v>
      </c>
      <c r="Z76" s="130"/>
      <c r="AA76" s="1556"/>
      <c r="AB76" s="1567"/>
      <c r="AC76" s="1568"/>
      <c r="AD76" s="1569"/>
      <c r="AE76" s="1570"/>
      <c r="AF76" s="817"/>
      <c r="AG76" s="817"/>
      <c r="AH76" s="817"/>
      <c r="AI76" s="817"/>
      <c r="AJ76" s="817"/>
      <c r="AK76" s="817"/>
      <c r="AL76" s="1571"/>
      <c r="AM76" s="1571"/>
      <c r="AN76" s="1571"/>
      <c r="AO76" s="1571"/>
      <c r="AP76" s="1571"/>
      <c r="AQ76" s="817"/>
      <c r="AR76" s="817"/>
      <c r="AS76" s="817"/>
      <c r="AT76" s="817"/>
      <c r="AU76" s="817"/>
      <c r="AV76" s="1571"/>
      <c r="AW76" s="1571"/>
      <c r="AX76" s="817"/>
      <c r="AY76" s="817"/>
      <c r="AZ76" s="1557"/>
      <c r="BA76" s="1567"/>
      <c r="BB76" s="1568"/>
      <c r="BC76" s="1569"/>
      <c r="BD76" s="1570"/>
      <c r="BE76" s="1573"/>
      <c r="BF76" s="1573"/>
      <c r="BG76" s="1573"/>
      <c r="BH76" s="815"/>
      <c r="BI76" s="815"/>
      <c r="BJ76" s="815"/>
      <c r="BK76" s="815"/>
      <c r="BL76" s="815"/>
      <c r="BM76" s="815"/>
      <c r="BN76" s="815"/>
      <c r="BO76" s="815"/>
      <c r="BP76" s="815"/>
      <c r="BQ76" s="815"/>
      <c r="BR76" s="815"/>
      <c r="BS76" s="815"/>
      <c r="BT76" s="815"/>
      <c r="BU76" s="815"/>
      <c r="BV76" s="815"/>
      <c r="BW76" s="815"/>
      <c r="BX76" s="815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3"/>
      <c r="CL76" s="33"/>
      <c r="CM76" s="33"/>
      <c r="CN76" s="33"/>
      <c r="CO76" s="33"/>
      <c r="CP76" s="33"/>
      <c r="CQ76" s="33"/>
      <c r="CR76" s="33"/>
      <c r="CS76" s="33"/>
      <c r="CT76" s="33"/>
      <c r="CU76" s="33"/>
      <c r="CV76" s="33"/>
      <c r="CW76" s="33"/>
      <c r="CX76" s="33"/>
      <c r="CY76" s="33"/>
      <c r="CZ76" s="33"/>
      <c r="DA76" s="33"/>
      <c r="DB76" s="33"/>
      <c r="DC76" s="33"/>
      <c r="DD76" s="33"/>
      <c r="DE76" s="33"/>
      <c r="DF76" s="33"/>
      <c r="DG76" s="33"/>
      <c r="DH76" s="33"/>
      <c r="DI76" s="33"/>
      <c r="DJ76" s="33"/>
      <c r="DK76" s="33"/>
      <c r="DL76" s="33"/>
      <c r="DM76" s="33"/>
      <c r="DN76" s="33"/>
      <c r="DO76" s="33"/>
    </row>
    <row r="77" spans="1:119" s="32" customFormat="1" ht="12.75" customHeight="1">
      <c r="A77" s="65"/>
      <c r="B77" s="118" t="s">
        <v>189</v>
      </c>
      <c r="C77" s="285">
        <v>64</v>
      </c>
      <c r="D77" s="276" t="s">
        <v>373</v>
      </c>
      <c r="E77" s="277" t="s">
        <v>374</v>
      </c>
      <c r="F77" s="798">
        <v>5.0385079074427547E-2</v>
      </c>
      <c r="G77" s="799">
        <v>87.879662351646942</v>
      </c>
      <c r="H77" s="799">
        <v>2.3807907754404241</v>
      </c>
      <c r="I77" s="799">
        <v>1.0498211803283506</v>
      </c>
      <c r="J77" s="799">
        <v>0.5119218264950044</v>
      </c>
      <c r="K77" s="799">
        <v>56.95945698353929</v>
      </c>
      <c r="L77" s="795">
        <v>0</v>
      </c>
      <c r="M77" s="800">
        <v>5.1501976642287604</v>
      </c>
      <c r="N77" s="795">
        <v>0</v>
      </c>
      <c r="O77" s="795">
        <v>0</v>
      </c>
      <c r="P77" s="795">
        <v>0</v>
      </c>
      <c r="Q77" s="799">
        <v>6.8798860255073159E-3</v>
      </c>
      <c r="R77" s="799">
        <v>38.544905554086938</v>
      </c>
      <c r="S77" s="799">
        <v>11.400377271873269</v>
      </c>
      <c r="T77" s="799">
        <v>1.4338684752894944E-3</v>
      </c>
      <c r="U77" s="799">
        <v>9.9911493108780682</v>
      </c>
      <c r="V77" s="795">
        <v>0</v>
      </c>
      <c r="W77" s="795">
        <v>0</v>
      </c>
      <c r="X77" s="801">
        <v>3.2844097529832202E-2</v>
      </c>
      <c r="Y77" s="802">
        <v>213.95982584962209</v>
      </c>
      <c r="Z77" s="130"/>
      <c r="AA77" s="1556"/>
      <c r="AB77" s="1567"/>
      <c r="AC77" s="1581"/>
      <c r="AD77" s="1569"/>
      <c r="AE77" s="1570"/>
      <c r="AF77" s="817"/>
      <c r="AG77" s="817"/>
      <c r="AH77" s="817"/>
      <c r="AI77" s="817"/>
      <c r="AJ77" s="817"/>
      <c r="AK77" s="817"/>
      <c r="AL77" s="1571"/>
      <c r="AM77" s="1571"/>
      <c r="AN77" s="1571"/>
      <c r="AO77" s="1571"/>
      <c r="AP77" s="1571"/>
      <c r="AQ77" s="817"/>
      <c r="AR77" s="817"/>
      <c r="AS77" s="817"/>
      <c r="AT77" s="817"/>
      <c r="AU77" s="817"/>
      <c r="AV77" s="1571"/>
      <c r="AW77" s="1571"/>
      <c r="AX77" s="817"/>
      <c r="AY77" s="817"/>
      <c r="AZ77" s="1557"/>
      <c r="BA77" s="1567"/>
      <c r="BB77" s="1581"/>
      <c r="BC77" s="1569"/>
      <c r="BD77" s="1570"/>
      <c r="BE77" s="1573"/>
      <c r="BF77" s="1573"/>
      <c r="BG77" s="1573"/>
      <c r="BH77" s="815"/>
      <c r="BI77" s="815"/>
      <c r="BJ77" s="815"/>
      <c r="BK77" s="815"/>
      <c r="BL77" s="815"/>
      <c r="BM77" s="815"/>
      <c r="BN77" s="815"/>
      <c r="BO77" s="815"/>
      <c r="BP77" s="815"/>
      <c r="BQ77" s="815"/>
      <c r="BR77" s="815"/>
      <c r="BS77" s="815"/>
      <c r="BT77" s="815"/>
      <c r="BU77" s="815"/>
      <c r="BV77" s="815"/>
      <c r="BW77" s="815"/>
      <c r="BX77" s="815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3"/>
      <c r="CL77" s="33"/>
      <c r="CM77" s="33"/>
      <c r="CN77" s="33"/>
      <c r="CO77" s="33"/>
      <c r="CP77" s="33"/>
      <c r="CQ77" s="33"/>
      <c r="CR77" s="33"/>
      <c r="CS77" s="33"/>
      <c r="CT77" s="33"/>
      <c r="CU77" s="33"/>
      <c r="CV77" s="33"/>
      <c r="CW77" s="33"/>
      <c r="CX77" s="33"/>
      <c r="CY77" s="33"/>
      <c r="CZ77" s="33"/>
      <c r="DA77" s="33"/>
      <c r="DB77" s="33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</row>
    <row r="78" spans="1:119" s="32" customFormat="1" ht="12.75" customHeight="1">
      <c r="A78" s="65"/>
      <c r="B78" s="109" t="s">
        <v>26</v>
      </c>
      <c r="C78" s="285"/>
      <c r="D78" s="276" t="s">
        <v>375</v>
      </c>
      <c r="E78" s="277" t="s">
        <v>376</v>
      </c>
      <c r="F78" s="798">
        <v>2.7078505820733207</v>
      </c>
      <c r="G78" s="799">
        <v>53.337079153263488</v>
      </c>
      <c r="H78" s="799">
        <v>12.349769598691156</v>
      </c>
      <c r="I78" s="799">
        <v>13.730659525533532</v>
      </c>
      <c r="J78" s="799">
        <v>10.776050184926905</v>
      </c>
      <c r="K78" s="799">
        <v>325.40127122779546</v>
      </c>
      <c r="L78" s="795">
        <v>0</v>
      </c>
      <c r="M78" s="800">
        <v>2.7183537824047406</v>
      </c>
      <c r="N78" s="795">
        <v>0</v>
      </c>
      <c r="O78" s="795">
        <v>0</v>
      </c>
      <c r="P78" s="795">
        <v>0</v>
      </c>
      <c r="Q78" s="799">
        <v>0.14184538391708118</v>
      </c>
      <c r="R78" s="799">
        <v>43.919619157893699</v>
      </c>
      <c r="S78" s="799">
        <v>35.061824350357398</v>
      </c>
      <c r="T78" s="799">
        <v>0</v>
      </c>
      <c r="U78" s="799">
        <v>5.821303497736201</v>
      </c>
      <c r="V78" s="795">
        <v>0</v>
      </c>
      <c r="W78" s="795">
        <v>0</v>
      </c>
      <c r="X78" s="801">
        <v>2.0291462919175602</v>
      </c>
      <c r="Y78" s="802">
        <v>507.99477273651053</v>
      </c>
      <c r="Z78" s="130"/>
      <c r="AA78" s="1556"/>
      <c r="AB78" s="1567"/>
      <c r="AC78" s="1581"/>
      <c r="AD78" s="1569"/>
      <c r="AE78" s="1570"/>
      <c r="AF78" s="817"/>
      <c r="AG78" s="817"/>
      <c r="AH78" s="817"/>
      <c r="AI78" s="817"/>
      <c r="AJ78" s="817"/>
      <c r="AK78" s="817"/>
      <c r="AL78" s="1571"/>
      <c r="AM78" s="1571"/>
      <c r="AN78" s="1571"/>
      <c r="AO78" s="1571"/>
      <c r="AP78" s="1571"/>
      <c r="AQ78" s="817"/>
      <c r="AR78" s="817"/>
      <c r="AS78" s="817"/>
      <c r="AT78" s="817"/>
      <c r="AU78" s="817"/>
      <c r="AV78" s="1571"/>
      <c r="AW78" s="1571"/>
      <c r="AX78" s="817"/>
      <c r="AY78" s="817"/>
      <c r="AZ78" s="1557"/>
      <c r="BA78" s="1567"/>
      <c r="BB78" s="1581"/>
      <c r="BC78" s="1569"/>
      <c r="BD78" s="1570"/>
      <c r="BE78" s="1573"/>
      <c r="BF78" s="1573"/>
      <c r="BG78" s="1573"/>
      <c r="BH78" s="815"/>
      <c r="BI78" s="815"/>
      <c r="BJ78" s="815"/>
      <c r="BK78" s="815"/>
      <c r="BL78" s="815"/>
      <c r="BM78" s="815"/>
      <c r="BN78" s="815"/>
      <c r="BO78" s="815"/>
      <c r="BP78" s="815"/>
      <c r="BQ78" s="815"/>
      <c r="BR78" s="815"/>
      <c r="BS78" s="815"/>
      <c r="BT78" s="815"/>
      <c r="BU78" s="815"/>
      <c r="BV78" s="815"/>
      <c r="BW78" s="815"/>
      <c r="BX78" s="815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  <c r="CJ78" s="33"/>
      <c r="CK78" s="33"/>
      <c r="CL78" s="33"/>
      <c r="CM78" s="33"/>
      <c r="CN78" s="33"/>
      <c r="CO78" s="33"/>
      <c r="CP78" s="33"/>
      <c r="CQ78" s="33"/>
      <c r="CR78" s="33"/>
      <c r="CS78" s="33"/>
      <c r="CT78" s="33"/>
      <c r="CU78" s="33"/>
      <c r="CV78" s="33"/>
      <c r="CW78" s="33"/>
      <c r="CX78" s="33"/>
      <c r="CY78" s="33"/>
      <c r="CZ78" s="33"/>
      <c r="DA78" s="33"/>
      <c r="DB78" s="33"/>
      <c r="DC78" s="33"/>
      <c r="DD78" s="33"/>
      <c r="DE78" s="33"/>
      <c r="DF78" s="33"/>
      <c r="DG78" s="33"/>
      <c r="DH78" s="33"/>
      <c r="DI78" s="33"/>
      <c r="DJ78" s="33"/>
      <c r="DK78" s="33"/>
      <c r="DL78" s="33"/>
      <c r="DM78" s="33"/>
      <c r="DN78" s="33"/>
      <c r="DO78" s="33"/>
    </row>
    <row r="79" spans="1:119" s="32" customFormat="1" ht="12.75" customHeight="1">
      <c r="A79" s="65"/>
      <c r="B79" s="132"/>
      <c r="C79" s="136">
        <v>62</v>
      </c>
      <c r="D79" s="112" t="s">
        <v>190</v>
      </c>
      <c r="E79" s="121" t="s">
        <v>377</v>
      </c>
      <c r="F79" s="165">
        <v>0.50370829437940545</v>
      </c>
      <c r="G79" s="129">
        <v>40.453670221120817</v>
      </c>
      <c r="H79" s="129">
        <v>11.683451736031238</v>
      </c>
      <c r="I79" s="129">
        <v>9.9719003766384979</v>
      </c>
      <c r="J79" s="129">
        <v>5.9866958366053939</v>
      </c>
      <c r="K79" s="129">
        <v>263.22130766834653</v>
      </c>
      <c r="L79" s="795">
        <v>0</v>
      </c>
      <c r="M79" s="796">
        <v>1.7791149680699905</v>
      </c>
      <c r="N79" s="795">
        <v>0</v>
      </c>
      <c r="O79" s="795">
        <v>0</v>
      </c>
      <c r="P79" s="795">
        <v>0</v>
      </c>
      <c r="Q79" s="129">
        <v>4.3268217794606413E-2</v>
      </c>
      <c r="R79" s="129">
        <v>38.256909499792407</v>
      </c>
      <c r="S79" s="129">
        <v>33.538357880576342</v>
      </c>
      <c r="T79" s="129">
        <v>0</v>
      </c>
      <c r="U79" s="129">
        <v>2.2734980788749506</v>
      </c>
      <c r="V79" s="795">
        <v>0</v>
      </c>
      <c r="W79" s="795">
        <v>0</v>
      </c>
      <c r="X79" s="797">
        <v>0</v>
      </c>
      <c r="Y79" s="168">
        <v>407.71188277823012</v>
      </c>
      <c r="Z79" s="130"/>
      <c r="AA79" s="1556"/>
      <c r="AB79" s="1578"/>
      <c r="AC79" s="1568"/>
      <c r="AD79" s="1569"/>
      <c r="AE79" s="1570"/>
      <c r="AF79" s="817"/>
      <c r="AG79" s="817"/>
      <c r="AH79" s="817"/>
      <c r="AI79" s="817"/>
      <c r="AJ79" s="817"/>
      <c r="AK79" s="817"/>
      <c r="AL79" s="1571"/>
      <c r="AM79" s="1571"/>
      <c r="AN79" s="1571"/>
      <c r="AO79" s="1571"/>
      <c r="AP79" s="1571"/>
      <c r="AQ79" s="817"/>
      <c r="AR79" s="817"/>
      <c r="AS79" s="817"/>
      <c r="AT79" s="817"/>
      <c r="AU79" s="817"/>
      <c r="AV79" s="1571"/>
      <c r="AW79" s="1571"/>
      <c r="AX79" s="817"/>
      <c r="AY79" s="817"/>
      <c r="AZ79" s="1557"/>
      <c r="BA79" s="1578"/>
      <c r="BB79" s="1568"/>
      <c r="BC79" s="1569"/>
      <c r="BD79" s="1570"/>
      <c r="BE79" s="1573"/>
      <c r="BF79" s="1573"/>
      <c r="BG79" s="1573"/>
      <c r="BH79" s="815"/>
      <c r="BI79" s="815"/>
      <c r="BJ79" s="815"/>
      <c r="BK79" s="815"/>
      <c r="BL79" s="815"/>
      <c r="BM79" s="815"/>
      <c r="BN79" s="815"/>
      <c r="BO79" s="815"/>
      <c r="BP79" s="815"/>
      <c r="BQ79" s="815"/>
      <c r="BR79" s="815"/>
      <c r="BS79" s="815"/>
      <c r="BT79" s="815"/>
      <c r="BU79" s="815"/>
      <c r="BV79" s="815"/>
      <c r="BW79" s="815"/>
      <c r="BX79" s="815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33"/>
      <c r="DJ79" s="33"/>
      <c r="DK79" s="33"/>
      <c r="DL79" s="33"/>
      <c r="DM79" s="33"/>
      <c r="DN79" s="33"/>
      <c r="DO79" s="33"/>
    </row>
    <row r="80" spans="1:119" s="32" customFormat="1" ht="12.75" customHeight="1">
      <c r="A80" s="65"/>
      <c r="B80" s="118"/>
      <c r="C80" s="120">
        <v>63</v>
      </c>
      <c r="D80" s="112" t="s">
        <v>191</v>
      </c>
      <c r="E80" s="121"/>
      <c r="F80" s="165">
        <v>6.67050533788556E-2</v>
      </c>
      <c r="G80" s="129">
        <v>12.883408932142675</v>
      </c>
      <c r="H80" s="129">
        <v>0.66631786265991755</v>
      </c>
      <c r="I80" s="129">
        <v>3.7587591488950349</v>
      </c>
      <c r="J80" s="129">
        <v>4.7893543483215097</v>
      </c>
      <c r="K80" s="129">
        <v>62.179963559448872</v>
      </c>
      <c r="L80" s="795">
        <v>0</v>
      </c>
      <c r="M80" s="796">
        <v>0.93923881433474943</v>
      </c>
      <c r="N80" s="795">
        <v>0</v>
      </c>
      <c r="O80" s="795">
        <v>0</v>
      </c>
      <c r="P80" s="795">
        <v>0</v>
      </c>
      <c r="Q80" s="129">
        <v>5.6490495705026052E-4</v>
      </c>
      <c r="R80" s="129">
        <v>5.6627096581013001</v>
      </c>
      <c r="S80" s="129">
        <v>1.5234664697810534</v>
      </c>
      <c r="T80" s="129">
        <v>0</v>
      </c>
      <c r="U80" s="129">
        <v>8.4029859691720582E-2</v>
      </c>
      <c r="V80" s="795">
        <v>0</v>
      </c>
      <c r="W80" s="795">
        <v>0</v>
      </c>
      <c r="X80" s="797">
        <v>0</v>
      </c>
      <c r="Y80" s="168">
        <v>92.554518611712751</v>
      </c>
      <c r="Z80" s="137">
        <v>21086101</v>
      </c>
      <c r="AA80" s="1556"/>
      <c r="AB80" s="1567"/>
      <c r="AC80" s="1568"/>
      <c r="AD80" s="1569"/>
      <c r="AE80" s="1570"/>
      <c r="AF80" s="817"/>
      <c r="AG80" s="817"/>
      <c r="AH80" s="817"/>
      <c r="AI80" s="817"/>
      <c r="AJ80" s="817"/>
      <c r="AK80" s="817"/>
      <c r="AL80" s="1571"/>
      <c r="AM80" s="1571"/>
      <c r="AN80" s="1571"/>
      <c r="AO80" s="1571"/>
      <c r="AP80" s="1571"/>
      <c r="AQ80" s="817"/>
      <c r="AR80" s="817"/>
      <c r="AS80" s="817"/>
      <c r="AT80" s="817"/>
      <c r="AU80" s="817"/>
      <c r="AV80" s="1571"/>
      <c r="AW80" s="1571"/>
      <c r="AX80" s="817"/>
      <c r="AY80" s="817"/>
      <c r="AZ80" s="1557"/>
      <c r="BA80" s="1567"/>
      <c r="BB80" s="1568"/>
      <c r="BC80" s="1569"/>
      <c r="BD80" s="1570"/>
      <c r="BE80" s="1573"/>
      <c r="BF80" s="1573"/>
      <c r="BG80" s="1573"/>
      <c r="BH80" s="815"/>
      <c r="BI80" s="815"/>
      <c r="BJ80" s="815"/>
      <c r="BK80" s="815"/>
      <c r="BL80" s="815"/>
      <c r="BM80" s="815"/>
      <c r="BN80" s="815"/>
      <c r="BO80" s="815"/>
      <c r="BP80" s="815"/>
      <c r="BQ80" s="815"/>
      <c r="BR80" s="815"/>
      <c r="BS80" s="815"/>
      <c r="BT80" s="815"/>
      <c r="BU80" s="815"/>
      <c r="BV80" s="815"/>
      <c r="BW80" s="815"/>
      <c r="BX80" s="815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</row>
    <row r="81" spans="1:119" s="69" customFormat="1">
      <c r="A81" s="65"/>
      <c r="B81" s="118" t="s">
        <v>192</v>
      </c>
      <c r="C81" s="285">
        <v>65</v>
      </c>
      <c r="D81" s="276" t="s">
        <v>378</v>
      </c>
      <c r="E81" s="277" t="s">
        <v>379</v>
      </c>
      <c r="F81" s="798">
        <v>1.9003992889979713</v>
      </c>
      <c r="G81" s="799">
        <v>26.928106322944402</v>
      </c>
      <c r="H81" s="799">
        <v>1.0980612681541191</v>
      </c>
      <c r="I81" s="799">
        <v>1.0598609143555071</v>
      </c>
      <c r="J81" s="799">
        <v>0.62999699639551987</v>
      </c>
      <c r="K81" s="799">
        <v>42.42465229041872</v>
      </c>
      <c r="L81" s="795">
        <v>0</v>
      </c>
      <c r="M81" s="800">
        <v>12.483606894791073</v>
      </c>
      <c r="N81" s="795">
        <v>0</v>
      </c>
      <c r="O81" s="795">
        <v>0</v>
      </c>
      <c r="P81" s="795">
        <v>0</v>
      </c>
      <c r="Q81" s="799">
        <v>9.023555933566171E-5</v>
      </c>
      <c r="R81" s="799">
        <v>8.7785218702286194</v>
      </c>
      <c r="S81" s="799">
        <v>6.8714437674263973</v>
      </c>
      <c r="T81" s="799">
        <v>4.0078304352767373E-2</v>
      </c>
      <c r="U81" s="799">
        <v>76.226902640942328</v>
      </c>
      <c r="V81" s="795">
        <v>0</v>
      </c>
      <c r="W81" s="795">
        <v>0</v>
      </c>
      <c r="X81" s="801">
        <v>4.7155111456472984E-2</v>
      </c>
      <c r="Y81" s="802">
        <v>178.4888759060232</v>
      </c>
      <c r="Z81" s="138"/>
      <c r="AA81" s="1583"/>
      <c r="AB81" s="1567"/>
      <c r="AC81" s="1581"/>
      <c r="AD81" s="1569"/>
      <c r="AE81" s="1570"/>
      <c r="AF81" s="817"/>
      <c r="AG81" s="817"/>
      <c r="AH81" s="817"/>
      <c r="AI81" s="817"/>
      <c r="AJ81" s="817"/>
      <c r="AK81" s="817"/>
      <c r="AL81" s="1571"/>
      <c r="AM81" s="1571"/>
      <c r="AN81" s="1571"/>
      <c r="AO81" s="1571"/>
      <c r="AP81" s="1571"/>
      <c r="AQ81" s="817"/>
      <c r="AR81" s="817"/>
      <c r="AS81" s="817"/>
      <c r="AT81" s="817"/>
      <c r="AU81" s="817"/>
      <c r="AV81" s="1571"/>
      <c r="AW81" s="1571"/>
      <c r="AX81" s="817"/>
      <c r="AY81" s="817"/>
      <c r="AZ81" s="1584"/>
      <c r="BA81" s="1567"/>
      <c r="BB81" s="1581"/>
      <c r="BC81" s="1569"/>
      <c r="BD81" s="1570"/>
      <c r="BE81" s="1573"/>
      <c r="BF81" s="1573"/>
      <c r="BG81" s="1573"/>
      <c r="BH81" s="815"/>
      <c r="BI81" s="815"/>
      <c r="BJ81" s="815"/>
      <c r="BK81" s="815"/>
      <c r="BL81" s="815"/>
      <c r="BM81" s="815"/>
      <c r="BN81" s="815"/>
      <c r="BO81" s="815"/>
      <c r="BP81" s="815"/>
      <c r="BQ81" s="815"/>
      <c r="BR81" s="815"/>
      <c r="BS81" s="815"/>
      <c r="BT81" s="815"/>
      <c r="BU81" s="815"/>
      <c r="BV81" s="815"/>
      <c r="BW81" s="815"/>
      <c r="BX81" s="815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8"/>
      <c r="DB81" s="68"/>
      <c r="DC81" s="68"/>
      <c r="DD81" s="68"/>
      <c r="DE81" s="68"/>
      <c r="DF81" s="68"/>
      <c r="DG81" s="68"/>
      <c r="DH81" s="68"/>
      <c r="DI81" s="68"/>
      <c r="DJ81" s="68"/>
      <c r="DK81" s="68"/>
      <c r="DL81" s="68"/>
      <c r="DM81" s="68"/>
      <c r="DN81" s="68"/>
      <c r="DO81" s="68"/>
    </row>
    <row r="82" spans="1:119" s="69" customFormat="1">
      <c r="A82" s="65"/>
      <c r="B82" s="109" t="s">
        <v>193</v>
      </c>
      <c r="C82" s="284"/>
      <c r="D82" s="276" t="s">
        <v>380</v>
      </c>
      <c r="E82" s="277" t="s">
        <v>381</v>
      </c>
      <c r="F82" s="798">
        <v>36.828361488282084</v>
      </c>
      <c r="G82" s="799">
        <v>446.25788841174295</v>
      </c>
      <c r="H82" s="799">
        <v>147.30311429737648</v>
      </c>
      <c r="I82" s="799">
        <v>31.771753639783398</v>
      </c>
      <c r="J82" s="799">
        <v>51.414881862068377</v>
      </c>
      <c r="K82" s="799">
        <v>606.71866523562596</v>
      </c>
      <c r="L82" s="795">
        <v>0</v>
      </c>
      <c r="M82" s="800">
        <v>77.672161883433077</v>
      </c>
      <c r="N82" s="795">
        <v>0</v>
      </c>
      <c r="O82" s="795">
        <v>0</v>
      </c>
      <c r="P82" s="800">
        <v>24.489521319048684</v>
      </c>
      <c r="Q82" s="799">
        <v>0.28447289033572365</v>
      </c>
      <c r="R82" s="799">
        <v>160.07475791640292</v>
      </c>
      <c r="S82" s="799">
        <v>122.73403130591318</v>
      </c>
      <c r="T82" s="799">
        <v>8.6879995054723835</v>
      </c>
      <c r="U82" s="799">
        <v>218.60122283922783</v>
      </c>
      <c r="V82" s="795">
        <v>0</v>
      </c>
      <c r="W82" s="795">
        <v>0</v>
      </c>
      <c r="X82" s="801">
        <v>33.958958353185281</v>
      </c>
      <c r="Y82" s="802">
        <v>1966.7977909478984</v>
      </c>
      <c r="Z82" s="68"/>
      <c r="AA82" s="1583"/>
      <c r="AB82" s="1567"/>
      <c r="AC82" s="1568"/>
      <c r="AD82" s="1569"/>
      <c r="AE82" s="1570"/>
      <c r="AF82" s="817"/>
      <c r="AG82" s="817"/>
      <c r="AH82" s="817"/>
      <c r="AI82" s="817"/>
      <c r="AJ82" s="817"/>
      <c r="AK82" s="817"/>
      <c r="AL82" s="1571"/>
      <c r="AM82" s="1571"/>
      <c r="AN82" s="1571"/>
      <c r="AO82" s="1571"/>
      <c r="AP82" s="1571"/>
      <c r="AQ82" s="817"/>
      <c r="AR82" s="817"/>
      <c r="AS82" s="817"/>
      <c r="AT82" s="817"/>
      <c r="AU82" s="817"/>
      <c r="AV82" s="1571"/>
      <c r="AW82" s="1571"/>
      <c r="AX82" s="817"/>
      <c r="AY82" s="817"/>
      <c r="AZ82" s="1584"/>
      <c r="BA82" s="1567"/>
      <c r="BB82" s="1568"/>
      <c r="BC82" s="1569"/>
      <c r="BD82" s="1570"/>
      <c r="BE82" s="1573"/>
      <c r="BF82" s="1573"/>
      <c r="BG82" s="1573"/>
      <c r="BH82" s="815"/>
      <c r="BI82" s="815"/>
      <c r="BJ82" s="815"/>
      <c r="BK82" s="815"/>
      <c r="BL82" s="815"/>
      <c r="BM82" s="815"/>
      <c r="BN82" s="815"/>
      <c r="BO82" s="815"/>
      <c r="BP82" s="815"/>
      <c r="BQ82" s="815"/>
      <c r="BR82" s="815"/>
      <c r="BS82" s="815"/>
      <c r="BT82" s="815"/>
      <c r="BU82" s="815"/>
      <c r="BV82" s="815"/>
      <c r="BW82" s="815"/>
      <c r="BX82" s="815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</row>
    <row r="83" spans="1:119" s="69" customFormat="1">
      <c r="A83" s="65"/>
      <c r="B83" s="109"/>
      <c r="C83" s="120">
        <v>66</v>
      </c>
      <c r="D83" s="112" t="s">
        <v>194</v>
      </c>
      <c r="E83" s="121" t="s">
        <v>382</v>
      </c>
      <c r="F83" s="165">
        <v>5.4210000000000005E-3</v>
      </c>
      <c r="G83" s="129">
        <v>182.5119762470203</v>
      </c>
      <c r="H83" s="129">
        <v>141.15217464493165</v>
      </c>
      <c r="I83" s="129">
        <v>2.7371779714048041</v>
      </c>
      <c r="J83" s="129">
        <v>41.518209589413168</v>
      </c>
      <c r="K83" s="129">
        <v>159.66593245815685</v>
      </c>
      <c r="L83" s="795">
        <v>0</v>
      </c>
      <c r="M83" s="796">
        <v>2.9324813193305546</v>
      </c>
      <c r="N83" s="795">
        <v>0</v>
      </c>
      <c r="O83" s="795">
        <v>0</v>
      </c>
      <c r="P83" s="795">
        <v>0</v>
      </c>
      <c r="Q83" s="129">
        <v>9.5905510723202164E-2</v>
      </c>
      <c r="R83" s="129">
        <v>142.01309465222172</v>
      </c>
      <c r="S83" s="129">
        <v>110.82967406546385</v>
      </c>
      <c r="T83" s="794">
        <v>0</v>
      </c>
      <c r="U83" s="129">
        <v>1.5886272948829774</v>
      </c>
      <c r="V83" s="795">
        <v>0</v>
      </c>
      <c r="W83" s="795">
        <v>0</v>
      </c>
      <c r="X83" s="797">
        <v>0</v>
      </c>
      <c r="Y83" s="168">
        <v>785.05067475354906</v>
      </c>
      <c r="Z83" s="68"/>
      <c r="AA83" s="1583"/>
      <c r="AB83" s="1567"/>
      <c r="AC83" s="1568"/>
      <c r="AD83" s="1569"/>
      <c r="AE83" s="1570"/>
      <c r="AF83" s="817"/>
      <c r="AG83" s="817"/>
      <c r="AH83" s="817"/>
      <c r="AI83" s="817"/>
      <c r="AJ83" s="817"/>
      <c r="AK83" s="817"/>
      <c r="AL83" s="1571"/>
      <c r="AM83" s="1571"/>
      <c r="AN83" s="1571"/>
      <c r="AO83" s="1571"/>
      <c r="AP83" s="1571"/>
      <c r="AQ83" s="817"/>
      <c r="AR83" s="817"/>
      <c r="AS83" s="817"/>
      <c r="AT83" s="817"/>
      <c r="AU83" s="817"/>
      <c r="AV83" s="1571"/>
      <c r="AW83" s="1571"/>
      <c r="AX83" s="817"/>
      <c r="AY83" s="817"/>
      <c r="AZ83" s="1584"/>
      <c r="BA83" s="1567"/>
      <c r="BB83" s="1568"/>
      <c r="BC83" s="1569"/>
      <c r="BD83" s="1570"/>
      <c r="BE83" s="1573"/>
      <c r="BF83" s="1573"/>
      <c r="BG83" s="1573"/>
      <c r="BH83" s="815"/>
      <c r="BI83" s="815"/>
      <c r="BJ83" s="815"/>
      <c r="BK83" s="815"/>
      <c r="BL83" s="815"/>
      <c r="BM83" s="815"/>
      <c r="BN83" s="815"/>
      <c r="BO83" s="815"/>
      <c r="BP83" s="815"/>
      <c r="BQ83" s="815"/>
      <c r="BR83" s="815"/>
      <c r="BS83" s="815"/>
      <c r="BT83" s="815"/>
      <c r="BU83" s="815"/>
      <c r="BV83" s="815"/>
      <c r="BW83" s="815"/>
      <c r="BX83" s="815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8"/>
      <c r="DB83" s="68"/>
      <c r="DC83" s="68"/>
      <c r="DD83" s="68"/>
      <c r="DE83" s="68"/>
      <c r="DF83" s="68"/>
      <c r="DG83" s="68"/>
      <c r="DH83" s="68"/>
      <c r="DI83" s="68"/>
      <c r="DJ83" s="68"/>
      <c r="DK83" s="68"/>
      <c r="DL83" s="68"/>
      <c r="DM83" s="68"/>
      <c r="DN83" s="68"/>
      <c r="DO83" s="68"/>
    </row>
    <row r="84" spans="1:119" s="69" customFormat="1">
      <c r="A84" s="65"/>
      <c r="B84" s="109"/>
      <c r="C84" s="120">
        <v>67</v>
      </c>
      <c r="D84" s="112" t="s">
        <v>195</v>
      </c>
      <c r="E84" s="121" t="s">
        <v>383</v>
      </c>
      <c r="F84" s="165">
        <v>0</v>
      </c>
      <c r="G84" s="129">
        <v>63.880280963543207</v>
      </c>
      <c r="H84" s="129">
        <v>3.7556609738640343E-6</v>
      </c>
      <c r="I84" s="129">
        <v>0</v>
      </c>
      <c r="J84" s="129">
        <v>2.5086765463489366E-3</v>
      </c>
      <c r="K84" s="129">
        <v>11.562043241238159</v>
      </c>
      <c r="L84" s="795">
        <v>0</v>
      </c>
      <c r="M84" s="796">
        <v>0</v>
      </c>
      <c r="N84" s="795">
        <v>0</v>
      </c>
      <c r="O84" s="795">
        <v>0</v>
      </c>
      <c r="P84" s="796">
        <v>7.6694902459030461</v>
      </c>
      <c r="Q84" s="129">
        <v>0</v>
      </c>
      <c r="R84" s="129">
        <v>9.9625052122734813E-4</v>
      </c>
      <c r="S84" s="129">
        <v>0</v>
      </c>
      <c r="T84" s="794">
        <v>0</v>
      </c>
      <c r="U84" s="129">
        <v>0</v>
      </c>
      <c r="V84" s="795">
        <v>0</v>
      </c>
      <c r="W84" s="795">
        <v>0</v>
      </c>
      <c r="X84" s="797">
        <v>0</v>
      </c>
      <c r="Y84" s="168">
        <v>83.115323133412971</v>
      </c>
      <c r="Z84" s="68"/>
      <c r="AA84" s="1583"/>
      <c r="AB84" s="1567"/>
      <c r="AC84" s="1568"/>
      <c r="AD84" s="1569"/>
      <c r="AE84" s="1570"/>
      <c r="AF84" s="817"/>
      <c r="AG84" s="817"/>
      <c r="AH84" s="817"/>
      <c r="AI84" s="817"/>
      <c r="AJ84" s="817"/>
      <c r="AK84" s="817"/>
      <c r="AL84" s="1571"/>
      <c r="AM84" s="1571"/>
      <c r="AN84" s="1571"/>
      <c r="AO84" s="1571"/>
      <c r="AP84" s="1571"/>
      <c r="AQ84" s="817"/>
      <c r="AR84" s="817"/>
      <c r="AS84" s="817"/>
      <c r="AT84" s="817"/>
      <c r="AU84" s="817"/>
      <c r="AV84" s="1571"/>
      <c r="AW84" s="1571"/>
      <c r="AX84" s="817"/>
      <c r="AY84" s="817"/>
      <c r="AZ84" s="1584"/>
      <c r="BA84" s="1567"/>
      <c r="BB84" s="1568"/>
      <c r="BC84" s="1569"/>
      <c r="BD84" s="1570"/>
      <c r="BE84" s="1573"/>
      <c r="BF84" s="1573"/>
      <c r="BG84" s="1573"/>
      <c r="BH84" s="815"/>
      <c r="BI84" s="815"/>
      <c r="BJ84" s="815"/>
      <c r="BK84" s="815"/>
      <c r="BL84" s="815"/>
      <c r="BM84" s="815"/>
      <c r="BN84" s="815"/>
      <c r="BO84" s="815"/>
      <c r="BP84" s="815"/>
      <c r="BQ84" s="815"/>
      <c r="BR84" s="815"/>
      <c r="BS84" s="815"/>
      <c r="BT84" s="815"/>
      <c r="BU84" s="815"/>
      <c r="BV84" s="815"/>
      <c r="BW84" s="815"/>
      <c r="BX84" s="815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8"/>
      <c r="DB84" s="68"/>
      <c r="DC84" s="68"/>
      <c r="DD84" s="68"/>
      <c r="DE84" s="68"/>
      <c r="DF84" s="68"/>
      <c r="DG84" s="68"/>
      <c r="DH84" s="68"/>
      <c r="DI84" s="68"/>
      <c r="DJ84" s="68"/>
      <c r="DK84" s="68"/>
      <c r="DL84" s="68"/>
      <c r="DM84" s="68"/>
      <c r="DN84" s="68"/>
      <c r="DO84" s="68"/>
    </row>
    <row r="85" spans="1:119" s="69" customFormat="1">
      <c r="A85" s="65"/>
      <c r="B85" s="109"/>
      <c r="C85" s="120">
        <v>68</v>
      </c>
      <c r="D85" s="112" t="s">
        <v>196</v>
      </c>
      <c r="E85" s="121"/>
      <c r="F85" s="165">
        <v>36.822940488282086</v>
      </c>
      <c r="G85" s="129">
        <v>199.86563120117935</v>
      </c>
      <c r="H85" s="129">
        <v>6.1509358967838281</v>
      </c>
      <c r="I85" s="129">
        <v>29.03457566837859</v>
      </c>
      <c r="J85" s="129">
        <v>9.894163596108843</v>
      </c>
      <c r="K85" s="129">
        <v>75.947047534455081</v>
      </c>
      <c r="L85" s="795">
        <v>0</v>
      </c>
      <c r="M85" s="796">
        <v>74.739680564102528</v>
      </c>
      <c r="N85" s="795">
        <v>0</v>
      </c>
      <c r="O85" s="795">
        <v>0</v>
      </c>
      <c r="P85" s="795">
        <v>0</v>
      </c>
      <c r="Q85" s="129">
        <v>3.0961586118676953E-3</v>
      </c>
      <c r="R85" s="129">
        <v>18.060667013659938</v>
      </c>
      <c r="S85" s="129">
        <v>11.904357240449324</v>
      </c>
      <c r="T85" s="794">
        <v>0</v>
      </c>
      <c r="U85" s="129">
        <v>217.01259554434486</v>
      </c>
      <c r="V85" s="795">
        <v>0</v>
      </c>
      <c r="W85" s="795">
        <v>0</v>
      </c>
      <c r="X85" s="797">
        <v>33.958958353185281</v>
      </c>
      <c r="Y85" s="168">
        <v>713.39464925954167</v>
      </c>
      <c r="Z85" s="68"/>
      <c r="AA85" s="1583"/>
      <c r="AB85" s="1567"/>
      <c r="AC85" s="1568"/>
      <c r="AD85" s="1569"/>
      <c r="AE85" s="1570"/>
      <c r="AF85" s="817"/>
      <c r="AG85" s="817"/>
      <c r="AH85" s="817"/>
      <c r="AI85" s="817"/>
      <c r="AJ85" s="817"/>
      <c r="AK85" s="817"/>
      <c r="AL85" s="1571"/>
      <c r="AM85" s="1571"/>
      <c r="AN85" s="1571"/>
      <c r="AO85" s="1571"/>
      <c r="AP85" s="1571"/>
      <c r="AQ85" s="817"/>
      <c r="AR85" s="817"/>
      <c r="AS85" s="817"/>
      <c r="AT85" s="817"/>
      <c r="AU85" s="817"/>
      <c r="AV85" s="1571"/>
      <c r="AW85" s="1571"/>
      <c r="AX85" s="817"/>
      <c r="AY85" s="817"/>
      <c r="AZ85" s="1584"/>
      <c r="BA85" s="1567"/>
      <c r="BB85" s="1568"/>
      <c r="BC85" s="1569"/>
      <c r="BD85" s="1570"/>
      <c r="BE85" s="1573"/>
      <c r="BF85" s="1573"/>
      <c r="BG85" s="1573"/>
      <c r="BH85" s="815"/>
      <c r="BI85" s="815"/>
      <c r="BJ85" s="815"/>
      <c r="BK85" s="815"/>
      <c r="BL85" s="815"/>
      <c r="BM85" s="815"/>
      <c r="BN85" s="815"/>
      <c r="BO85" s="815"/>
      <c r="BP85" s="815"/>
      <c r="BQ85" s="815"/>
      <c r="BR85" s="815"/>
      <c r="BS85" s="815"/>
      <c r="BT85" s="815"/>
      <c r="BU85" s="815"/>
      <c r="BV85" s="815"/>
      <c r="BW85" s="815"/>
      <c r="BX85" s="815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8"/>
      <c r="DB85" s="68"/>
      <c r="DC85" s="68"/>
      <c r="DD85" s="68"/>
      <c r="DE85" s="68"/>
      <c r="DF85" s="68"/>
      <c r="DG85" s="68"/>
      <c r="DH85" s="68"/>
      <c r="DI85" s="68"/>
      <c r="DJ85" s="68"/>
      <c r="DK85" s="68"/>
      <c r="DL85" s="68"/>
      <c r="DM85" s="68"/>
      <c r="DN85" s="68"/>
      <c r="DO85" s="68"/>
    </row>
    <row r="86" spans="1:119" s="69" customFormat="1" ht="13.5" thickBot="1">
      <c r="A86" s="65"/>
      <c r="B86" s="139" t="s">
        <v>197</v>
      </c>
      <c r="C86" s="286">
        <v>69</v>
      </c>
      <c r="D86" s="276" t="s">
        <v>384</v>
      </c>
      <c r="E86" s="277" t="s">
        <v>385</v>
      </c>
      <c r="F86" s="904">
        <v>5.1687131876080281</v>
      </c>
      <c r="G86" s="905">
        <v>141.36933330419106</v>
      </c>
      <c r="H86" s="905">
        <v>2.3595251718525239</v>
      </c>
      <c r="I86" s="905">
        <v>0.41023352899508142</v>
      </c>
      <c r="J86" s="905">
        <v>1.4168261788395387</v>
      </c>
      <c r="K86" s="905">
        <v>17.723494370047266</v>
      </c>
      <c r="L86" s="906">
        <v>0</v>
      </c>
      <c r="M86" s="907">
        <v>6.0761062802830983</v>
      </c>
      <c r="N86" s="906">
        <v>0</v>
      </c>
      <c r="O86" s="906">
        <v>0</v>
      </c>
      <c r="P86" s="906">
        <v>0</v>
      </c>
      <c r="Q86" s="905">
        <v>9.4483149405841617E-4</v>
      </c>
      <c r="R86" s="905">
        <v>23.576551176331542</v>
      </c>
      <c r="S86" s="905">
        <v>12.86102179216981</v>
      </c>
      <c r="T86" s="905">
        <v>5.9338560536168913E-2</v>
      </c>
      <c r="U86" s="905">
        <v>23.256328783605912</v>
      </c>
      <c r="V86" s="906">
        <v>0</v>
      </c>
      <c r="W86" s="906">
        <v>0</v>
      </c>
      <c r="X86" s="908">
        <v>28.371452305820526</v>
      </c>
      <c r="Y86" s="909">
        <v>262.64986947177459</v>
      </c>
      <c r="Z86" s="68"/>
      <c r="AA86" s="1583"/>
      <c r="AB86" s="1567"/>
      <c r="AC86" s="1581"/>
      <c r="AD86" s="1569"/>
      <c r="AE86" s="1570"/>
      <c r="AF86" s="817"/>
      <c r="AG86" s="817"/>
      <c r="AH86" s="817"/>
      <c r="AI86" s="817"/>
      <c r="AJ86" s="817"/>
      <c r="AK86" s="817"/>
      <c r="AL86" s="1571"/>
      <c r="AM86" s="1571"/>
      <c r="AN86" s="1571"/>
      <c r="AO86" s="1571"/>
      <c r="AP86" s="1571"/>
      <c r="AQ86" s="817"/>
      <c r="AR86" s="817"/>
      <c r="AS86" s="817"/>
      <c r="AT86" s="817"/>
      <c r="AU86" s="817"/>
      <c r="AV86" s="1571"/>
      <c r="AW86" s="1571"/>
      <c r="AX86" s="817"/>
      <c r="AY86" s="817"/>
      <c r="AZ86" s="1584"/>
      <c r="BA86" s="1567"/>
      <c r="BB86" s="1581"/>
      <c r="BC86" s="1569"/>
      <c r="BD86" s="1570"/>
      <c r="BE86" s="1573"/>
      <c r="BF86" s="1573"/>
      <c r="BG86" s="1573"/>
      <c r="BH86" s="815"/>
      <c r="BI86" s="815"/>
      <c r="BJ86" s="815"/>
      <c r="BK86" s="815"/>
      <c r="BL86" s="815"/>
      <c r="BM86" s="815"/>
      <c r="BN86" s="815"/>
      <c r="BO86" s="815"/>
      <c r="BP86" s="815"/>
      <c r="BQ86" s="815"/>
      <c r="BR86" s="815"/>
      <c r="BS86" s="815"/>
      <c r="BT86" s="815"/>
      <c r="BU86" s="815"/>
      <c r="BV86" s="815"/>
      <c r="BW86" s="815"/>
      <c r="BX86" s="815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68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8"/>
      <c r="DB86" s="68"/>
      <c r="DC86" s="68"/>
      <c r="DD86" s="68"/>
      <c r="DE86" s="68"/>
      <c r="DF86" s="68"/>
      <c r="DG86" s="68"/>
      <c r="DH86" s="68"/>
      <c r="DI86" s="68"/>
      <c r="DJ86" s="68"/>
      <c r="DK86" s="68"/>
      <c r="DL86" s="68"/>
      <c r="DM86" s="68"/>
      <c r="DN86" s="68"/>
      <c r="DO86" s="68"/>
    </row>
    <row r="87" spans="1:119" s="69" customFormat="1" ht="14" thickTop="1" thickBot="1">
      <c r="A87" s="65"/>
      <c r="B87" s="140"/>
      <c r="C87" s="141"/>
      <c r="D87" s="141" t="s">
        <v>386</v>
      </c>
      <c r="E87" s="142"/>
      <c r="F87" s="910">
        <v>2234.6212664963086</v>
      </c>
      <c r="G87" s="911">
        <v>158317.41110060186</v>
      </c>
      <c r="H87" s="911">
        <v>2953.1490548711354</v>
      </c>
      <c r="I87" s="911">
        <v>3047.2503162471858</v>
      </c>
      <c r="J87" s="911">
        <v>2458.2648102590178</v>
      </c>
      <c r="K87" s="911">
        <v>7411.4488676620513</v>
      </c>
      <c r="L87" s="911">
        <v>802.98625035513419</v>
      </c>
      <c r="M87" s="911">
        <v>7579.0888182893459</v>
      </c>
      <c r="N87" s="911">
        <v>88.374557983199395</v>
      </c>
      <c r="O87" s="911">
        <v>2323.5444718189415</v>
      </c>
      <c r="P87" s="911">
        <v>78.543057631350706</v>
      </c>
      <c r="Q87" s="911">
        <v>15.375785510749092</v>
      </c>
      <c r="R87" s="911">
        <v>6678.691116451806</v>
      </c>
      <c r="S87" s="911">
        <v>8169.1668012991931</v>
      </c>
      <c r="T87" s="911">
        <v>12029.326337116039</v>
      </c>
      <c r="U87" s="911">
        <v>61851.733469752289</v>
      </c>
      <c r="V87" s="911">
        <v>81185.734184999994</v>
      </c>
      <c r="W87" s="911">
        <v>167.5678143074108</v>
      </c>
      <c r="X87" s="912">
        <v>16676.492039901343</v>
      </c>
      <c r="Y87" s="913">
        <v>374068.77012155426</v>
      </c>
      <c r="Z87" s="68"/>
      <c r="AA87" s="1583"/>
      <c r="AB87" s="1585"/>
      <c r="AC87" s="1585"/>
      <c r="AD87" s="1585"/>
      <c r="AE87" s="1585"/>
      <c r="AF87" s="1586"/>
      <c r="AG87" s="1586"/>
      <c r="AH87" s="1586"/>
      <c r="AI87" s="1586"/>
      <c r="AJ87" s="1586"/>
      <c r="AK87" s="1586"/>
      <c r="AL87" s="1586"/>
      <c r="AM87" s="1586"/>
      <c r="AN87" s="1586"/>
      <c r="AO87" s="1586"/>
      <c r="AP87" s="1586"/>
      <c r="AQ87" s="1586"/>
      <c r="AR87" s="1586"/>
      <c r="AS87" s="1586"/>
      <c r="AT87" s="1586"/>
      <c r="AU87" s="1586"/>
      <c r="AV87" s="1586"/>
      <c r="AW87" s="1586"/>
      <c r="AX87" s="1586"/>
      <c r="AY87" s="1586"/>
      <c r="AZ87" s="1584"/>
      <c r="BA87" s="1585"/>
      <c r="BB87" s="1585"/>
      <c r="BC87" s="1585"/>
      <c r="BD87" s="1585"/>
      <c r="BE87" s="1573"/>
      <c r="BF87" s="1573"/>
      <c r="BG87" s="1573"/>
      <c r="BH87" s="815"/>
      <c r="BI87" s="815"/>
      <c r="BJ87" s="815"/>
      <c r="BK87" s="815"/>
      <c r="BL87" s="815"/>
      <c r="BM87" s="815"/>
      <c r="BN87" s="815"/>
      <c r="BO87" s="815"/>
      <c r="BP87" s="815"/>
      <c r="BQ87" s="815"/>
      <c r="BR87" s="815"/>
      <c r="BS87" s="815"/>
      <c r="BT87" s="815"/>
      <c r="BU87" s="815"/>
      <c r="BV87" s="815"/>
      <c r="BW87" s="815"/>
      <c r="BX87" s="815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68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8"/>
      <c r="DB87" s="68"/>
      <c r="DC87" s="68"/>
      <c r="DD87" s="68"/>
      <c r="DE87" s="68"/>
      <c r="DF87" s="68"/>
      <c r="DG87" s="68"/>
      <c r="DH87" s="68"/>
      <c r="DI87" s="68"/>
      <c r="DJ87" s="68"/>
      <c r="DK87" s="68"/>
      <c r="DL87" s="68"/>
      <c r="DM87" s="68"/>
      <c r="DN87" s="68"/>
      <c r="DO87" s="68"/>
    </row>
    <row r="88" spans="1:119" s="69" customFormat="1">
      <c r="B88" s="69" t="s">
        <v>387</v>
      </c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1587"/>
      <c r="AB88" s="1587"/>
      <c r="AC88" s="1583"/>
      <c r="AD88" s="1583"/>
      <c r="AE88" s="1583"/>
      <c r="AF88" s="1583"/>
      <c r="AG88" s="1583"/>
      <c r="AH88" s="1583"/>
      <c r="AI88" s="1583"/>
      <c r="AJ88" s="1583"/>
      <c r="AK88" s="1583"/>
      <c r="AL88" s="1583"/>
      <c r="AM88" s="1583"/>
      <c r="AN88" s="1583"/>
      <c r="AO88" s="1583"/>
      <c r="AP88" s="1583"/>
      <c r="AQ88" s="1583"/>
      <c r="AR88" s="1583"/>
      <c r="AS88" s="1583"/>
      <c r="AT88" s="1583"/>
      <c r="AU88" s="1583"/>
      <c r="AV88" s="1583"/>
      <c r="AW88" s="1583"/>
      <c r="AX88" s="1583"/>
      <c r="AY88" s="1583"/>
      <c r="AZ88" s="1583"/>
      <c r="BA88" s="1583"/>
      <c r="BB88" s="1583"/>
      <c r="BC88" s="1583"/>
      <c r="BD88" s="1583"/>
      <c r="BE88" s="1583"/>
      <c r="BF88" s="1583"/>
      <c r="BG88" s="1583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68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8"/>
      <c r="DB88" s="68"/>
      <c r="DC88" s="68"/>
      <c r="DD88" s="68"/>
      <c r="DE88" s="68"/>
      <c r="DF88" s="68"/>
      <c r="DG88" s="68"/>
      <c r="DH88" s="68"/>
      <c r="DI88" s="68"/>
      <c r="DJ88" s="68"/>
      <c r="DK88" s="68"/>
      <c r="DL88" s="68"/>
      <c r="DM88" s="68"/>
      <c r="DN88" s="68"/>
      <c r="DO88" s="68"/>
    </row>
    <row r="89" spans="1:119" s="69" customFormat="1">
      <c r="B89" s="69" t="s">
        <v>942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1583"/>
      <c r="AB89" s="1583"/>
      <c r="AC89" s="1583"/>
      <c r="AD89" s="1583"/>
      <c r="AE89" s="1583"/>
      <c r="AF89" s="1583"/>
      <c r="AG89" s="1583"/>
      <c r="AH89" s="1583"/>
      <c r="AI89" s="1583"/>
      <c r="AJ89" s="1583"/>
      <c r="AK89" s="1583"/>
      <c r="AL89" s="1583"/>
      <c r="AM89" s="1583"/>
      <c r="AN89" s="1583"/>
      <c r="AO89" s="1583"/>
      <c r="AP89" s="1583"/>
      <c r="AQ89" s="1583"/>
      <c r="AR89" s="1583"/>
      <c r="AS89" s="1583"/>
      <c r="AT89" s="1583"/>
      <c r="AU89" s="1583"/>
      <c r="AV89" s="1583"/>
      <c r="AW89" s="1583"/>
      <c r="AX89" s="1583"/>
      <c r="AY89" s="1583"/>
      <c r="AZ89" s="1583"/>
      <c r="BA89" s="1583"/>
      <c r="BB89" s="1583"/>
      <c r="BC89" s="1583"/>
      <c r="BD89" s="1583"/>
      <c r="BE89" s="1583"/>
      <c r="BF89" s="1583"/>
      <c r="BG89" s="1583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8"/>
      <c r="DB89" s="68"/>
      <c r="DC89" s="68"/>
      <c r="DD89" s="68"/>
      <c r="DE89" s="68"/>
      <c r="DF89" s="68"/>
      <c r="DG89" s="68"/>
      <c r="DH89" s="68"/>
      <c r="DI89" s="68"/>
      <c r="DJ89" s="68"/>
      <c r="DK89" s="68"/>
      <c r="DL89" s="68"/>
      <c r="DM89" s="68"/>
      <c r="DN89" s="68"/>
      <c r="DO89" s="68"/>
    </row>
    <row r="90" spans="1:119" s="69" customFormat="1">
      <c r="B90" s="69" t="s">
        <v>943</v>
      </c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1583"/>
      <c r="AB90" s="1583"/>
      <c r="AC90" s="1583"/>
      <c r="AD90" s="1583"/>
      <c r="AE90" s="1583"/>
      <c r="AF90" s="1583"/>
      <c r="AG90" s="1583"/>
      <c r="AH90" s="1583"/>
      <c r="AI90" s="1583"/>
      <c r="AJ90" s="1583"/>
      <c r="AK90" s="1583"/>
      <c r="AL90" s="1583"/>
      <c r="AM90" s="1583"/>
      <c r="AN90" s="1583"/>
      <c r="AO90" s="1583"/>
      <c r="AP90" s="1583"/>
      <c r="AQ90" s="1583"/>
      <c r="AR90" s="1583"/>
      <c r="AS90" s="1583"/>
      <c r="AT90" s="1583"/>
      <c r="AU90" s="1583"/>
      <c r="AV90" s="1583"/>
      <c r="AW90" s="1583"/>
      <c r="AX90" s="1583"/>
      <c r="AY90" s="1583"/>
      <c r="AZ90" s="1583"/>
      <c r="BA90" s="1583"/>
      <c r="BB90" s="1583"/>
      <c r="BC90" s="1583"/>
      <c r="BD90" s="1583"/>
      <c r="BE90" s="1583"/>
      <c r="BF90" s="1583"/>
      <c r="BG90" s="1583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68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8"/>
      <c r="DB90" s="68"/>
      <c r="DC90" s="68"/>
      <c r="DD90" s="68"/>
      <c r="DE90" s="68"/>
      <c r="DF90" s="68"/>
      <c r="DG90" s="68"/>
      <c r="DH90" s="68"/>
      <c r="DI90" s="68"/>
      <c r="DJ90" s="68"/>
      <c r="DK90" s="68"/>
      <c r="DL90" s="68"/>
      <c r="DM90" s="68"/>
      <c r="DN90" s="68"/>
      <c r="DO90" s="68"/>
    </row>
    <row r="91" spans="1:119" s="69" customFormat="1">
      <c r="B91" s="69" t="s">
        <v>944</v>
      </c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1583"/>
      <c r="AB91" s="1583"/>
      <c r="AC91" s="1583"/>
      <c r="AD91" s="1583"/>
      <c r="AE91" s="1583"/>
      <c r="AF91" s="1583"/>
      <c r="AG91" s="1583"/>
      <c r="AH91" s="1583"/>
      <c r="AI91" s="1583"/>
      <c r="AJ91" s="1583"/>
      <c r="AK91" s="1583"/>
      <c r="AL91" s="1583"/>
      <c r="AM91" s="1583"/>
      <c r="AN91" s="1583"/>
      <c r="AO91" s="1583"/>
      <c r="AP91" s="1583"/>
      <c r="AQ91" s="1583"/>
      <c r="AR91" s="1583"/>
      <c r="AS91" s="1583"/>
      <c r="AT91" s="1583"/>
      <c r="AU91" s="1583"/>
      <c r="AV91" s="1583"/>
      <c r="AW91" s="1583"/>
      <c r="AX91" s="1583"/>
      <c r="AY91" s="1583"/>
      <c r="AZ91" s="1583"/>
      <c r="BA91" s="1583"/>
      <c r="BB91" s="1583"/>
      <c r="BC91" s="1583"/>
      <c r="BD91" s="1583"/>
      <c r="BE91" s="1583"/>
      <c r="BF91" s="1583"/>
      <c r="BG91" s="1583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8"/>
      <c r="DB91" s="68"/>
      <c r="DC91" s="68"/>
      <c r="DD91" s="68"/>
      <c r="DE91" s="68"/>
      <c r="DF91" s="68"/>
      <c r="DG91" s="68"/>
      <c r="DH91" s="68"/>
      <c r="DI91" s="68"/>
      <c r="DJ91" s="68"/>
      <c r="DK91" s="68"/>
      <c r="DL91" s="68"/>
      <c r="DM91" s="68"/>
      <c r="DN91" s="68"/>
      <c r="DO91" s="68"/>
    </row>
    <row r="92" spans="1:119" s="69" customFormat="1">
      <c r="B92" s="1453"/>
      <c r="C92" s="1443"/>
      <c r="D92" s="1443"/>
      <c r="E92" s="1443"/>
      <c r="F92" s="1513"/>
      <c r="G92" s="1513"/>
      <c r="H92" s="1513"/>
      <c r="I92" s="1513"/>
      <c r="J92" s="1513"/>
      <c r="K92" s="1513"/>
      <c r="L92" s="1513"/>
      <c r="M92" s="1513"/>
      <c r="N92" s="1513"/>
      <c r="O92" s="1513"/>
      <c r="P92" s="1513"/>
      <c r="Q92" s="1513"/>
      <c r="R92" s="1513"/>
      <c r="S92" s="1513"/>
      <c r="T92" s="1513"/>
      <c r="U92" s="1513"/>
      <c r="V92" s="1513"/>
      <c r="W92" s="1513"/>
      <c r="X92" s="1513"/>
      <c r="Y92" s="1513"/>
      <c r="Z92" s="1443"/>
      <c r="AA92" s="1443"/>
      <c r="AB92" s="1443"/>
      <c r="AC92" s="1443"/>
      <c r="AD92" s="1443"/>
      <c r="AE92" s="1443"/>
      <c r="AF92" s="1443"/>
      <c r="AG92" s="1443"/>
      <c r="AH92" s="1443"/>
      <c r="AI92" s="1443"/>
      <c r="AJ92" s="1443"/>
      <c r="AK92" s="1443"/>
      <c r="AL92" s="1443"/>
      <c r="AM92" s="1443"/>
      <c r="AN92" s="1443"/>
      <c r="AO92" s="1443"/>
      <c r="AP92" s="1443"/>
      <c r="AQ92" s="1443"/>
      <c r="AR92" s="1443"/>
      <c r="AS92" s="1443"/>
      <c r="AT92" s="1443"/>
      <c r="AU92" s="1443"/>
      <c r="AV92" s="1443"/>
      <c r="AW92" s="1443"/>
      <c r="AX92" s="1443"/>
      <c r="AY92" s="1443"/>
      <c r="AZ92" s="1443"/>
      <c r="BA92" s="1443"/>
      <c r="BB92" s="1443"/>
      <c r="BC92" s="68"/>
      <c r="BD92" s="68"/>
      <c r="BE92" s="68"/>
      <c r="BF92" s="68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68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8"/>
      <c r="DB92" s="68"/>
      <c r="DC92" s="68"/>
      <c r="DD92" s="68"/>
      <c r="DE92" s="68"/>
      <c r="DF92" s="68"/>
      <c r="DG92" s="68"/>
      <c r="DH92" s="68"/>
      <c r="DI92" s="68"/>
      <c r="DJ92" s="68"/>
      <c r="DK92" s="68"/>
      <c r="DL92" s="68"/>
      <c r="DM92" s="68"/>
      <c r="DN92" s="68"/>
      <c r="DO92" s="68"/>
    </row>
    <row r="93" spans="1:119" s="69" customFormat="1">
      <c r="B93" s="1453"/>
      <c r="C93" s="1443"/>
      <c r="D93" s="1443"/>
      <c r="E93" s="1443"/>
      <c r="F93" s="1443"/>
      <c r="G93" s="1443"/>
      <c r="H93" s="1443"/>
      <c r="I93" s="1443"/>
      <c r="J93" s="1443"/>
      <c r="K93" s="1443"/>
      <c r="L93" s="1443"/>
      <c r="M93" s="1443"/>
      <c r="N93" s="1443"/>
      <c r="O93" s="1443"/>
      <c r="P93" s="1443"/>
      <c r="Q93" s="1443"/>
      <c r="R93" s="1443"/>
      <c r="S93" s="1443"/>
      <c r="T93" s="1443"/>
      <c r="U93" s="1443"/>
      <c r="V93" s="1443"/>
      <c r="W93" s="1443"/>
      <c r="X93" s="1443"/>
      <c r="Y93" s="1450"/>
      <c r="Z93" s="1443"/>
      <c r="AA93" s="1443"/>
      <c r="AB93" s="1443"/>
      <c r="AC93" s="1443"/>
      <c r="AD93" s="1443"/>
      <c r="AE93" s="1443"/>
      <c r="AF93" s="1443"/>
      <c r="AG93" s="1443"/>
      <c r="AH93" s="1443"/>
      <c r="AI93" s="1443"/>
      <c r="AJ93" s="1443"/>
      <c r="AK93" s="1443"/>
      <c r="AL93" s="1443"/>
      <c r="AM93" s="1443"/>
      <c r="AN93" s="1443"/>
      <c r="AO93" s="1443"/>
      <c r="AP93" s="1443"/>
      <c r="AQ93" s="1443"/>
      <c r="AR93" s="1443"/>
      <c r="AS93" s="1443"/>
      <c r="AT93" s="1443"/>
      <c r="AU93" s="1443"/>
      <c r="AV93" s="1443"/>
      <c r="AW93" s="1443"/>
      <c r="AX93" s="1443"/>
      <c r="AY93" s="1443"/>
      <c r="AZ93" s="1443"/>
      <c r="BA93" s="1443"/>
      <c r="BB93" s="1443"/>
      <c r="BC93" s="68"/>
      <c r="BD93" s="68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68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8"/>
      <c r="DB93" s="68"/>
      <c r="DC93" s="68"/>
      <c r="DD93" s="68"/>
      <c r="DE93" s="68"/>
      <c r="DF93" s="68"/>
      <c r="DG93" s="68"/>
      <c r="DH93" s="68"/>
      <c r="DI93" s="68"/>
      <c r="DJ93" s="68"/>
      <c r="DK93" s="68"/>
      <c r="DL93" s="68"/>
      <c r="DM93" s="68"/>
      <c r="DN93" s="68"/>
      <c r="DO93" s="68"/>
    </row>
    <row r="94" spans="1:119" s="69" customFormat="1">
      <c r="B94" s="1453"/>
      <c r="C94" s="1443"/>
      <c r="D94" s="1443"/>
      <c r="E94" s="1443"/>
      <c r="F94" s="1443"/>
      <c r="G94" s="1443"/>
      <c r="H94" s="1443"/>
      <c r="I94" s="1443"/>
      <c r="J94" s="1443"/>
      <c r="K94" s="1443"/>
      <c r="L94" s="1443"/>
      <c r="M94" s="1443"/>
      <c r="N94" s="1443"/>
      <c r="O94" s="1443"/>
      <c r="P94" s="1443"/>
      <c r="Q94" s="1443"/>
      <c r="R94" s="1443"/>
      <c r="S94" s="1443"/>
      <c r="T94" s="1443"/>
      <c r="U94" s="1443"/>
      <c r="V94" s="1443"/>
      <c r="W94" s="1443"/>
      <c r="X94" s="1443"/>
      <c r="Y94" s="1514"/>
      <c r="Z94" s="1443"/>
      <c r="AA94" s="1443"/>
      <c r="AB94" s="1443"/>
      <c r="AC94" s="1443"/>
      <c r="AD94" s="1443"/>
      <c r="AE94" s="1443"/>
      <c r="AF94" s="1443"/>
      <c r="AG94" s="1443"/>
      <c r="AH94" s="1443"/>
      <c r="AI94" s="1443"/>
      <c r="AJ94" s="1443"/>
      <c r="AK94" s="1443"/>
      <c r="AL94" s="1443"/>
      <c r="AM94" s="1443"/>
      <c r="AN94" s="1443"/>
      <c r="AO94" s="1443"/>
      <c r="AP94" s="1443"/>
      <c r="AQ94" s="1443"/>
      <c r="AR94" s="1443"/>
      <c r="AS94" s="1443"/>
      <c r="AT94" s="1443"/>
      <c r="AU94" s="1443"/>
      <c r="AV94" s="1443"/>
      <c r="AW94" s="1443"/>
      <c r="AX94" s="1443"/>
      <c r="AY94" s="1443"/>
      <c r="AZ94" s="1443"/>
      <c r="BA94" s="1443"/>
      <c r="BB94" s="1443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68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8"/>
      <c r="DB94" s="68"/>
      <c r="DC94" s="68"/>
      <c r="DD94" s="68"/>
      <c r="DE94" s="68"/>
      <c r="DF94" s="68"/>
      <c r="DG94" s="68"/>
      <c r="DH94" s="68"/>
      <c r="DI94" s="68"/>
      <c r="DJ94" s="68"/>
      <c r="DK94" s="68"/>
      <c r="DL94" s="68"/>
      <c r="DM94" s="68"/>
      <c r="DN94" s="68"/>
      <c r="DO94" s="68"/>
    </row>
    <row r="95" spans="1:119" s="69" customFormat="1">
      <c r="B95" s="1515"/>
      <c r="C95" s="1443"/>
      <c r="D95" s="1443"/>
      <c r="E95" s="1443"/>
      <c r="F95" s="1443"/>
      <c r="G95" s="1443"/>
      <c r="H95" s="1443"/>
      <c r="I95" s="1443"/>
      <c r="J95" s="1443"/>
      <c r="K95" s="1443"/>
      <c r="L95" s="1443"/>
      <c r="M95" s="1443"/>
      <c r="N95" s="1443"/>
      <c r="O95" s="1443"/>
      <c r="P95" s="1443"/>
      <c r="Q95" s="1443"/>
      <c r="R95" s="1443"/>
      <c r="S95" s="1443"/>
      <c r="T95" s="1443"/>
      <c r="U95" s="1443"/>
      <c r="V95" s="1443"/>
      <c r="W95" s="1443"/>
      <c r="X95" s="1443"/>
      <c r="Y95" s="1443"/>
      <c r="Z95" s="1443"/>
      <c r="AA95" s="1443"/>
      <c r="AB95" s="1443"/>
      <c r="AC95" s="1443"/>
      <c r="AD95" s="1443"/>
      <c r="AE95" s="1443"/>
      <c r="AF95" s="1443"/>
      <c r="AG95" s="1443"/>
      <c r="AH95" s="1443"/>
      <c r="AI95" s="1443"/>
      <c r="AJ95" s="1443"/>
      <c r="AK95" s="1443"/>
      <c r="AL95" s="1443"/>
      <c r="AM95" s="1443"/>
      <c r="AN95" s="1443"/>
      <c r="AO95" s="1443"/>
      <c r="AP95" s="1443"/>
      <c r="AQ95" s="1443"/>
      <c r="AR95" s="1443"/>
      <c r="AS95" s="1443"/>
      <c r="AT95" s="1443"/>
      <c r="AU95" s="1443"/>
      <c r="AV95" s="1443"/>
      <c r="AW95" s="1443"/>
      <c r="AX95" s="1443"/>
      <c r="AY95" s="1443"/>
      <c r="AZ95" s="1443"/>
      <c r="BA95" s="1443"/>
      <c r="BB95" s="1443"/>
      <c r="BC95" s="68"/>
      <c r="BD95" s="68"/>
      <c r="BE95" s="68"/>
      <c r="BF95" s="68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68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8"/>
      <c r="DB95" s="68"/>
      <c r="DC95" s="68"/>
      <c r="DD95" s="68"/>
      <c r="DE95" s="68"/>
      <c r="DF95" s="68"/>
      <c r="DG95" s="68"/>
      <c r="DH95" s="68"/>
      <c r="DI95" s="68"/>
      <c r="DJ95" s="68"/>
      <c r="DK95" s="68"/>
      <c r="DL95" s="68"/>
      <c r="DM95" s="68"/>
      <c r="DN95" s="68"/>
      <c r="DO95" s="68"/>
    </row>
    <row r="96" spans="1:119" s="69" customFormat="1">
      <c r="B96" s="1453"/>
      <c r="C96" s="1443"/>
      <c r="D96" s="1443"/>
      <c r="E96" s="1443"/>
      <c r="F96" s="1443"/>
      <c r="G96" s="1443"/>
      <c r="H96" s="1443"/>
      <c r="I96" s="1443"/>
      <c r="J96" s="1443"/>
      <c r="K96" s="1443"/>
      <c r="L96" s="1443"/>
      <c r="M96" s="1443"/>
      <c r="N96" s="1443"/>
      <c r="O96" s="1443"/>
      <c r="P96" s="1443"/>
      <c r="Q96" s="1443"/>
      <c r="R96" s="1443"/>
      <c r="S96" s="1443"/>
      <c r="T96" s="1443"/>
      <c r="U96" s="1443"/>
      <c r="V96" s="1443"/>
      <c r="W96" s="1443"/>
      <c r="X96" s="1443"/>
      <c r="Y96" s="1443"/>
      <c r="Z96" s="1443"/>
      <c r="AA96" s="1443"/>
      <c r="AB96" s="1443"/>
      <c r="AC96" s="1443"/>
      <c r="AD96" s="1443"/>
      <c r="AE96" s="1443"/>
      <c r="AF96" s="1443"/>
      <c r="AG96" s="1443"/>
      <c r="AH96" s="1443"/>
      <c r="AI96" s="1443"/>
      <c r="AJ96" s="1443"/>
      <c r="AK96" s="1443"/>
      <c r="AL96" s="1443"/>
      <c r="AM96" s="1443"/>
      <c r="AN96" s="1443"/>
      <c r="AO96" s="1443"/>
      <c r="AP96" s="1443"/>
      <c r="AQ96" s="1443"/>
      <c r="AR96" s="1443"/>
      <c r="AS96" s="1443"/>
      <c r="AT96" s="1443"/>
      <c r="AU96" s="1443"/>
      <c r="AV96" s="1443"/>
      <c r="AW96" s="1443"/>
      <c r="AX96" s="1443"/>
      <c r="AY96" s="1443"/>
      <c r="AZ96" s="1443"/>
      <c r="BA96" s="1443"/>
      <c r="BB96" s="1443"/>
      <c r="BC96" s="68"/>
      <c r="BD96" s="68"/>
      <c r="BE96" s="68"/>
      <c r="BF96" s="68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8"/>
      <c r="DB96" s="68"/>
      <c r="DC96" s="68"/>
      <c r="DD96" s="68"/>
      <c r="DE96" s="68"/>
      <c r="DF96" s="68"/>
      <c r="DG96" s="68"/>
      <c r="DH96" s="68"/>
      <c r="DI96" s="68"/>
      <c r="DJ96" s="68"/>
      <c r="DK96" s="68"/>
      <c r="DL96" s="68"/>
      <c r="DM96" s="68"/>
      <c r="DN96" s="68"/>
      <c r="DO96" s="68"/>
    </row>
    <row r="97" spans="2:119" s="69" customFormat="1">
      <c r="B97" s="1453"/>
      <c r="C97" s="1443"/>
      <c r="D97" s="1443"/>
      <c r="E97" s="1443"/>
      <c r="F97" s="1443"/>
      <c r="G97" s="1443"/>
      <c r="H97" s="1443"/>
      <c r="I97" s="1443"/>
      <c r="J97" s="1443"/>
      <c r="K97" s="1443"/>
      <c r="L97" s="1443"/>
      <c r="M97" s="1443"/>
      <c r="N97" s="1443"/>
      <c r="O97" s="1443"/>
      <c r="P97" s="1443"/>
      <c r="Q97" s="1443"/>
      <c r="R97" s="1443"/>
      <c r="S97" s="1443"/>
      <c r="T97" s="1443"/>
      <c r="U97" s="1443"/>
      <c r="V97" s="1443"/>
      <c r="W97" s="1443"/>
      <c r="X97" s="1443"/>
      <c r="Y97" s="1443"/>
      <c r="Z97" s="1443"/>
      <c r="AA97" s="1443"/>
      <c r="AB97" s="1443"/>
      <c r="AC97" s="1443"/>
      <c r="AD97" s="1443"/>
      <c r="AE97" s="1443"/>
      <c r="AF97" s="1443"/>
      <c r="AG97" s="1443"/>
      <c r="AH97" s="1443"/>
      <c r="AI97" s="1443"/>
      <c r="AJ97" s="1443"/>
      <c r="AK97" s="1443"/>
      <c r="AL97" s="1443"/>
      <c r="AM97" s="1443"/>
      <c r="AN97" s="1443"/>
      <c r="AO97" s="1443"/>
      <c r="AP97" s="1443"/>
      <c r="AQ97" s="1443"/>
      <c r="AR97" s="1443"/>
      <c r="AS97" s="1443"/>
      <c r="AT97" s="1443"/>
      <c r="AU97" s="1443"/>
      <c r="AV97" s="1443"/>
      <c r="AW97" s="1443"/>
      <c r="AX97" s="1443"/>
      <c r="AY97" s="1443"/>
      <c r="AZ97" s="1443"/>
      <c r="BA97" s="1443"/>
      <c r="BB97" s="1443"/>
      <c r="BC97" s="68"/>
      <c r="BD97" s="68"/>
      <c r="BE97" s="68"/>
      <c r="BF97" s="68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8"/>
      <c r="DB97" s="68"/>
      <c r="DC97" s="68"/>
      <c r="DD97" s="68"/>
      <c r="DE97" s="68"/>
      <c r="DF97" s="68"/>
      <c r="DG97" s="68"/>
      <c r="DH97" s="68"/>
      <c r="DI97" s="68"/>
      <c r="DJ97" s="68"/>
      <c r="DK97" s="68"/>
      <c r="DL97" s="68"/>
      <c r="DM97" s="68"/>
      <c r="DN97" s="68"/>
      <c r="DO97" s="68"/>
    </row>
    <row r="98" spans="2:119" s="69" customFormat="1">
      <c r="B98" s="1453"/>
      <c r="C98" s="1443"/>
      <c r="D98" s="1443"/>
      <c r="E98" s="1443"/>
      <c r="F98" s="1443"/>
      <c r="G98" s="1443"/>
      <c r="H98" s="1443"/>
      <c r="I98" s="1443"/>
      <c r="J98" s="1443"/>
      <c r="K98" s="1443"/>
      <c r="L98" s="1443"/>
      <c r="M98" s="1443"/>
      <c r="N98" s="1443"/>
      <c r="O98" s="1443"/>
      <c r="P98" s="1443"/>
      <c r="Q98" s="1443"/>
      <c r="R98" s="1443"/>
      <c r="S98" s="1443"/>
      <c r="T98" s="1443"/>
      <c r="U98" s="1443"/>
      <c r="V98" s="1443"/>
      <c r="W98" s="1443"/>
      <c r="X98" s="1443"/>
      <c r="Y98" s="1443"/>
      <c r="Z98" s="1443"/>
      <c r="AA98" s="1443"/>
      <c r="AB98" s="1443"/>
      <c r="AC98" s="1443"/>
      <c r="AD98" s="1443"/>
      <c r="AE98" s="1443"/>
      <c r="AF98" s="1443"/>
      <c r="AG98" s="1443"/>
      <c r="AH98" s="1443"/>
      <c r="AI98" s="1443"/>
      <c r="AJ98" s="1443"/>
      <c r="AK98" s="1443"/>
      <c r="AL98" s="1443"/>
      <c r="AM98" s="1443"/>
      <c r="AN98" s="1443"/>
      <c r="AO98" s="1443"/>
      <c r="AP98" s="1443"/>
      <c r="AQ98" s="1443"/>
      <c r="AR98" s="1443"/>
      <c r="AS98" s="1443"/>
      <c r="AT98" s="1443"/>
      <c r="AU98" s="1443"/>
      <c r="AV98" s="1443"/>
      <c r="AW98" s="1443"/>
      <c r="AX98" s="1443"/>
      <c r="AY98" s="1443"/>
      <c r="AZ98" s="1443"/>
      <c r="BA98" s="1443"/>
      <c r="BB98" s="1443"/>
      <c r="BC98" s="68"/>
      <c r="BD98" s="68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8"/>
      <c r="DB98" s="68"/>
      <c r="DC98" s="68"/>
      <c r="DD98" s="68"/>
      <c r="DE98" s="68"/>
      <c r="DF98" s="68"/>
      <c r="DG98" s="68"/>
      <c r="DH98" s="68"/>
      <c r="DI98" s="68"/>
      <c r="DJ98" s="68"/>
      <c r="DK98" s="68"/>
      <c r="DL98" s="68"/>
      <c r="DM98" s="68"/>
      <c r="DN98" s="68"/>
      <c r="DO98" s="68"/>
    </row>
    <row r="99" spans="2:119">
      <c r="B99" s="1516"/>
      <c r="C99" s="1517"/>
      <c r="D99" s="1517"/>
      <c r="E99" s="1517"/>
      <c r="F99" s="1517"/>
      <c r="G99" s="1517"/>
      <c r="H99" s="1517"/>
      <c r="I99" s="1517"/>
      <c r="J99" s="1517"/>
      <c r="K99" s="1517"/>
      <c r="L99" s="1517"/>
      <c r="M99" s="1517"/>
      <c r="N99" s="1517"/>
      <c r="O99" s="1517"/>
      <c r="P99" s="1517"/>
      <c r="Q99" s="1517"/>
      <c r="R99" s="1517"/>
      <c r="S99" s="1517"/>
      <c r="T99" s="1517"/>
      <c r="U99" s="1517"/>
      <c r="V99" s="1517"/>
      <c r="W99" s="1517"/>
      <c r="X99" s="1517"/>
      <c r="Y99" s="1517"/>
      <c r="Z99" s="1517"/>
      <c r="AA99" s="1517"/>
      <c r="AB99" s="1516"/>
      <c r="AC99" s="1517"/>
      <c r="AD99" s="1517"/>
      <c r="AE99" s="1517"/>
      <c r="AF99" s="1517"/>
      <c r="AG99" s="1517"/>
      <c r="AH99" s="1517"/>
      <c r="AI99" s="1517"/>
      <c r="AJ99" s="1517"/>
      <c r="AK99" s="1517"/>
      <c r="AL99" s="1517"/>
      <c r="AM99" s="1517"/>
      <c r="AN99" s="1517"/>
      <c r="AO99" s="1517"/>
      <c r="AP99" s="1517"/>
      <c r="AQ99" s="1517"/>
      <c r="AR99" s="1517"/>
      <c r="AS99" s="1517"/>
      <c r="AT99" s="1517"/>
      <c r="AU99" s="1517"/>
      <c r="AV99" s="1517"/>
      <c r="AW99" s="1517"/>
      <c r="AX99" s="1517"/>
      <c r="AY99" s="1517"/>
      <c r="AZ99" s="1517"/>
      <c r="BA99" s="1517"/>
      <c r="BB99" s="1517"/>
    </row>
    <row r="100" spans="2:119" s="1037" customFormat="1" ht="21">
      <c r="B100" s="1518"/>
      <c r="C100" s="1519"/>
      <c r="D100" s="1519"/>
      <c r="E100" s="1519"/>
      <c r="F100" s="1519"/>
      <c r="G100" s="1519"/>
      <c r="H100" s="1519"/>
      <c r="I100" s="1519"/>
      <c r="J100" s="1519"/>
      <c r="K100" s="1519"/>
      <c r="L100" s="1519"/>
      <c r="M100" s="1519"/>
      <c r="N100" s="1519"/>
      <c r="O100" s="1519"/>
      <c r="P100" s="1519"/>
      <c r="Q100" s="1519"/>
      <c r="R100" s="1519"/>
      <c r="S100" s="1519"/>
      <c r="T100" s="1519"/>
      <c r="U100" s="1519"/>
      <c r="V100" s="1519"/>
      <c r="W100" s="1519"/>
      <c r="X100" s="1519"/>
      <c r="Y100" s="1519"/>
      <c r="Z100" s="1516"/>
      <c r="AA100" s="1516"/>
      <c r="AB100" s="1518"/>
      <c r="AC100" s="1519"/>
      <c r="AD100" s="1519"/>
      <c r="AE100" s="1519"/>
      <c r="AF100" s="1519"/>
      <c r="AG100" s="1519"/>
      <c r="AH100" s="1519"/>
      <c r="AI100" s="1519"/>
      <c r="AJ100" s="1519"/>
      <c r="AK100" s="1519"/>
      <c r="AL100" s="1519"/>
      <c r="AM100" s="1519"/>
      <c r="AN100" s="1519"/>
      <c r="AO100" s="1519"/>
      <c r="AP100" s="1519"/>
      <c r="AQ100" s="1519"/>
      <c r="AR100" s="1519"/>
      <c r="AS100" s="1519"/>
      <c r="AT100" s="1519"/>
      <c r="AU100" s="1519"/>
      <c r="AV100" s="1519"/>
      <c r="AW100" s="1519"/>
      <c r="AX100" s="1519"/>
      <c r="AY100" s="1519"/>
      <c r="AZ100" s="1516"/>
      <c r="BA100" s="1516"/>
      <c r="BB100" s="1516"/>
      <c r="BC100" s="1034"/>
      <c r="BD100" s="1034"/>
      <c r="BE100" s="1034"/>
      <c r="BF100" s="1034"/>
      <c r="BG100" s="1034"/>
      <c r="BH100" s="1034"/>
      <c r="BI100" s="1034"/>
      <c r="BJ100" s="1034"/>
      <c r="BK100" s="1034"/>
      <c r="BL100" s="1034"/>
      <c r="BM100" s="1034"/>
      <c r="BN100" s="1034"/>
      <c r="BO100" s="1034"/>
      <c r="BP100" s="1034"/>
      <c r="BQ100" s="1034"/>
      <c r="BR100" s="1034"/>
      <c r="BS100" s="1034"/>
      <c r="BT100" s="1034"/>
      <c r="BU100" s="1034"/>
      <c r="BV100" s="1034"/>
      <c r="BW100" s="1034"/>
      <c r="BX100" s="1034"/>
      <c r="BY100" s="1034"/>
      <c r="BZ100" s="1034"/>
      <c r="CA100" s="1034"/>
      <c r="CB100" s="1034"/>
      <c r="CC100" s="1034"/>
      <c r="CD100" s="1034"/>
      <c r="CE100" s="1034"/>
      <c r="CF100" s="1034"/>
      <c r="CG100" s="1034"/>
      <c r="CH100" s="1034"/>
      <c r="CI100" s="1034"/>
      <c r="CJ100" s="1034"/>
      <c r="CK100" s="1034"/>
      <c r="CL100" s="1034"/>
      <c r="CM100" s="1034"/>
      <c r="CN100" s="1034"/>
      <c r="CO100" s="1034"/>
      <c r="CP100" s="1034"/>
      <c r="CQ100" s="1034"/>
      <c r="CR100" s="1034"/>
      <c r="CS100" s="1034"/>
      <c r="CT100" s="1034"/>
      <c r="CU100" s="1034"/>
      <c r="CV100" s="1034"/>
      <c r="CW100" s="1034"/>
      <c r="CX100" s="1034"/>
      <c r="CY100" s="1034"/>
      <c r="CZ100" s="1034"/>
      <c r="DA100" s="1034"/>
      <c r="DB100" s="1034"/>
      <c r="DC100" s="1034"/>
      <c r="DD100" s="1034"/>
      <c r="DE100" s="1034"/>
      <c r="DF100" s="1034"/>
      <c r="DG100" s="1034"/>
      <c r="DH100" s="1034"/>
      <c r="DI100" s="1034"/>
      <c r="DJ100" s="1034"/>
      <c r="DK100" s="1034"/>
      <c r="DL100" s="1034"/>
      <c r="DM100" s="1034"/>
      <c r="DN100" s="1034"/>
      <c r="DO100" s="1034"/>
    </row>
    <row r="101" spans="2:119" s="1037" customFormat="1" ht="21">
      <c r="B101" s="1518"/>
      <c r="C101" s="1519"/>
      <c r="D101" s="1519"/>
      <c r="E101" s="1519"/>
      <c r="F101" s="1519"/>
      <c r="G101" s="1519"/>
      <c r="H101" s="1519"/>
      <c r="I101" s="1519"/>
      <c r="J101" s="1519"/>
      <c r="K101" s="1519"/>
      <c r="L101" s="1519"/>
      <c r="M101" s="1519"/>
      <c r="N101" s="1519"/>
      <c r="O101" s="1519"/>
      <c r="P101" s="1519"/>
      <c r="Q101" s="1519"/>
      <c r="R101" s="1519"/>
      <c r="S101" s="1519"/>
      <c r="T101" s="1519"/>
      <c r="U101" s="1519"/>
      <c r="V101" s="1519"/>
      <c r="W101" s="1519"/>
      <c r="X101" s="1519"/>
      <c r="Y101" s="1519"/>
      <c r="Z101" s="1516"/>
      <c r="AA101" s="1516"/>
      <c r="AB101" s="1518"/>
      <c r="AC101" s="1519"/>
      <c r="AD101" s="1519"/>
      <c r="AE101" s="1519"/>
      <c r="AF101" s="1519"/>
      <c r="AG101" s="1519"/>
      <c r="AH101" s="1519"/>
      <c r="AI101" s="1519"/>
      <c r="AJ101" s="1519"/>
      <c r="AK101" s="1519"/>
      <c r="AL101" s="1519"/>
      <c r="AM101" s="1519"/>
      <c r="AN101" s="1519"/>
      <c r="AO101" s="1519"/>
      <c r="AP101" s="1519"/>
      <c r="AQ101" s="1519"/>
      <c r="AR101" s="1519"/>
      <c r="AS101" s="1519"/>
      <c r="AT101" s="1519"/>
      <c r="AU101" s="1519"/>
      <c r="AV101" s="1519"/>
      <c r="AW101" s="1519"/>
      <c r="AX101" s="1519"/>
      <c r="AY101" s="1519"/>
      <c r="AZ101" s="1516"/>
      <c r="BA101" s="1516"/>
      <c r="BB101" s="1516"/>
      <c r="BC101" s="1034"/>
      <c r="BD101" s="1034"/>
      <c r="BE101" s="1034"/>
      <c r="BF101" s="1034"/>
      <c r="BG101" s="1034"/>
      <c r="BH101" s="1034"/>
      <c r="BI101" s="1034"/>
      <c r="BJ101" s="1034"/>
      <c r="BK101" s="1034"/>
      <c r="BL101" s="1034"/>
      <c r="BM101" s="1034"/>
      <c r="BN101" s="1034"/>
      <c r="BO101" s="1034"/>
      <c r="BP101" s="1034"/>
      <c r="BQ101" s="1034"/>
      <c r="BR101" s="1034"/>
      <c r="BS101" s="1034"/>
      <c r="BT101" s="1034"/>
      <c r="BU101" s="1034"/>
      <c r="BV101" s="1034"/>
      <c r="BW101" s="1034"/>
      <c r="BX101" s="1034"/>
      <c r="BY101" s="1034"/>
      <c r="BZ101" s="1034"/>
      <c r="CA101" s="1034"/>
      <c r="CB101" s="1034"/>
      <c r="CC101" s="1034"/>
      <c r="CD101" s="1034"/>
      <c r="CE101" s="1034"/>
      <c r="CF101" s="1034"/>
      <c r="CG101" s="1034"/>
      <c r="CH101" s="1034"/>
      <c r="CI101" s="1034"/>
      <c r="CJ101" s="1034"/>
      <c r="CK101" s="1034"/>
      <c r="CL101" s="1034"/>
      <c r="CM101" s="1034"/>
      <c r="CN101" s="1034"/>
      <c r="CO101" s="1034"/>
      <c r="CP101" s="1034"/>
      <c r="CQ101" s="1034"/>
      <c r="CR101" s="1034"/>
      <c r="CS101" s="1034"/>
      <c r="CT101" s="1034"/>
      <c r="CU101" s="1034"/>
      <c r="CV101" s="1034"/>
      <c r="CW101" s="1034"/>
      <c r="CX101" s="1034"/>
      <c r="CY101" s="1034"/>
      <c r="CZ101" s="1034"/>
      <c r="DA101" s="1034"/>
      <c r="DB101" s="1034"/>
      <c r="DC101" s="1034"/>
      <c r="DD101" s="1034"/>
      <c r="DE101" s="1034"/>
      <c r="DF101" s="1034"/>
      <c r="DG101" s="1034"/>
      <c r="DH101" s="1034"/>
      <c r="DI101" s="1034"/>
      <c r="DJ101" s="1034"/>
      <c r="DK101" s="1034"/>
      <c r="DL101" s="1034"/>
      <c r="DM101" s="1034"/>
      <c r="DN101" s="1034"/>
      <c r="DO101" s="1034"/>
    </row>
    <row r="102" spans="2:119" s="1037" customFormat="1">
      <c r="B102" s="1520"/>
      <c r="C102" s="1521"/>
      <c r="D102" s="1521"/>
      <c r="E102" s="1522"/>
      <c r="F102" s="1522"/>
      <c r="G102" s="1523"/>
      <c r="H102" s="1523"/>
      <c r="I102" s="1523"/>
      <c r="J102" s="1523"/>
      <c r="K102" s="1523"/>
      <c r="L102" s="1523"/>
      <c r="M102" s="1523"/>
      <c r="N102" s="1523"/>
      <c r="O102" s="1523"/>
      <c r="P102" s="1523"/>
      <c r="Q102" s="1523"/>
      <c r="R102" s="1523"/>
      <c r="S102" s="1523"/>
      <c r="T102" s="1523"/>
      <c r="U102" s="1523"/>
      <c r="V102" s="1523"/>
      <c r="W102" s="1523"/>
      <c r="X102" s="1523"/>
      <c r="Y102" s="1524"/>
      <c r="Z102" s="1516"/>
      <c r="AA102" s="1516"/>
      <c r="AB102" s="1520"/>
      <c r="AC102" s="1521"/>
      <c r="AD102" s="1521"/>
      <c r="AE102" s="1522"/>
      <c r="AF102" s="1522"/>
      <c r="AG102" s="1523"/>
      <c r="AH102" s="1523"/>
      <c r="AI102" s="1523"/>
      <c r="AJ102" s="1523"/>
      <c r="AK102" s="1523"/>
      <c r="AL102" s="1523"/>
      <c r="AM102" s="1523"/>
      <c r="AN102" s="1523"/>
      <c r="AO102" s="1523"/>
      <c r="AP102" s="1523"/>
      <c r="AQ102" s="1523"/>
      <c r="AR102" s="1523"/>
      <c r="AS102" s="1523"/>
      <c r="AT102" s="1523"/>
      <c r="AU102" s="1523"/>
      <c r="AV102" s="1523"/>
      <c r="AW102" s="1523"/>
      <c r="AX102" s="1523"/>
      <c r="AY102" s="1524"/>
      <c r="AZ102" s="1516"/>
      <c r="BA102" s="1516"/>
      <c r="BB102" s="1516"/>
      <c r="BC102" s="1034"/>
      <c r="BD102" s="1034"/>
      <c r="BE102" s="1034"/>
      <c r="BF102" s="1034"/>
      <c r="BG102" s="1034"/>
      <c r="BH102" s="1034"/>
      <c r="BI102" s="1034"/>
      <c r="BJ102" s="1034"/>
      <c r="BK102" s="1034"/>
      <c r="BL102" s="1034"/>
      <c r="BM102" s="1034"/>
      <c r="BN102" s="1034"/>
      <c r="BO102" s="1034"/>
      <c r="BP102" s="1034"/>
      <c r="BQ102" s="1034"/>
      <c r="BR102" s="1034"/>
      <c r="BS102" s="1034"/>
      <c r="BT102" s="1034"/>
      <c r="BU102" s="1034"/>
      <c r="BV102" s="1034"/>
      <c r="BW102" s="1034"/>
      <c r="BX102" s="1034"/>
      <c r="BY102" s="1034"/>
      <c r="BZ102" s="1034"/>
      <c r="CA102" s="1034"/>
      <c r="CB102" s="1034"/>
      <c r="CC102" s="1034"/>
      <c r="CD102" s="1034"/>
      <c r="CE102" s="1034"/>
      <c r="CF102" s="1034"/>
      <c r="CG102" s="1034"/>
      <c r="CH102" s="1034"/>
      <c r="CI102" s="1034"/>
      <c r="CJ102" s="1034"/>
      <c r="CK102" s="1034"/>
      <c r="CL102" s="1034"/>
      <c r="CM102" s="1034"/>
      <c r="CN102" s="1034"/>
      <c r="CO102" s="1034"/>
      <c r="CP102" s="1034"/>
      <c r="CQ102" s="1034"/>
      <c r="CR102" s="1034"/>
      <c r="CS102" s="1034"/>
      <c r="CT102" s="1034"/>
      <c r="CU102" s="1034"/>
      <c r="CV102" s="1034"/>
      <c r="CW102" s="1034"/>
      <c r="CX102" s="1034"/>
      <c r="CY102" s="1034"/>
      <c r="CZ102" s="1034"/>
      <c r="DA102" s="1034"/>
      <c r="DB102" s="1034"/>
      <c r="DC102" s="1034"/>
      <c r="DD102" s="1034"/>
      <c r="DE102" s="1034"/>
      <c r="DF102" s="1034"/>
      <c r="DG102" s="1034"/>
      <c r="DH102" s="1034"/>
      <c r="DI102" s="1034"/>
      <c r="DJ102" s="1034"/>
      <c r="DK102" s="1034"/>
      <c r="DL102" s="1034"/>
      <c r="DM102" s="1034"/>
      <c r="DN102" s="1034"/>
      <c r="DO102" s="1034"/>
    </row>
    <row r="103" spans="2:119" s="1037" customFormat="1">
      <c r="B103" s="1525"/>
      <c r="C103" s="1525"/>
      <c r="D103" s="1525"/>
      <c r="E103" s="1525"/>
      <c r="F103" s="1526"/>
      <c r="G103" s="1526"/>
      <c r="H103" s="1526"/>
      <c r="I103" s="1526"/>
      <c r="J103" s="1526"/>
      <c r="K103" s="1527"/>
      <c r="L103" s="1526"/>
      <c r="M103" s="1526"/>
      <c r="N103" s="1526"/>
      <c r="O103" s="1528"/>
      <c r="P103" s="1528"/>
      <c r="Q103" s="1529"/>
      <c r="R103" s="1530"/>
      <c r="S103" s="1531"/>
      <c r="T103" s="1529"/>
      <c r="U103" s="1529"/>
      <c r="V103" s="1528"/>
      <c r="W103" s="1529"/>
      <c r="X103" s="1529"/>
      <c r="Y103" s="1530"/>
      <c r="Z103" s="1516"/>
      <c r="AA103" s="1516"/>
      <c r="AB103" s="1525"/>
      <c r="AC103" s="1525"/>
      <c r="AD103" s="1525"/>
      <c r="AE103" s="1525"/>
      <c r="AF103" s="1526"/>
      <c r="AG103" s="1526"/>
      <c r="AH103" s="1526"/>
      <c r="AI103" s="1526"/>
      <c r="AJ103" s="1526"/>
      <c r="AK103" s="1527"/>
      <c r="AL103" s="1526"/>
      <c r="AM103" s="1526"/>
      <c r="AN103" s="1526"/>
      <c r="AO103" s="1528"/>
      <c r="AP103" s="1528"/>
      <c r="AQ103" s="1529"/>
      <c r="AR103" s="1530"/>
      <c r="AS103" s="1531"/>
      <c r="AT103" s="1529"/>
      <c r="AU103" s="1529"/>
      <c r="AV103" s="1528"/>
      <c r="AW103" s="1529"/>
      <c r="AX103" s="1529"/>
      <c r="AY103" s="1530"/>
      <c r="AZ103" s="1516"/>
      <c r="BA103" s="1516"/>
      <c r="BB103" s="1516"/>
      <c r="BC103" s="1034"/>
      <c r="BD103" s="1034"/>
      <c r="BE103" s="1034"/>
      <c r="BF103" s="1034"/>
      <c r="BG103" s="1034"/>
      <c r="BH103" s="1034"/>
      <c r="BI103" s="1034"/>
      <c r="BJ103" s="1034"/>
      <c r="BK103" s="1034"/>
      <c r="BL103" s="1034"/>
      <c r="BM103" s="1034"/>
      <c r="BN103" s="1034"/>
      <c r="BO103" s="1034"/>
      <c r="BP103" s="1034"/>
      <c r="BQ103" s="1034"/>
      <c r="BR103" s="1034"/>
      <c r="BS103" s="1034"/>
      <c r="BT103" s="1034"/>
      <c r="BU103" s="1034"/>
      <c r="BV103" s="1034"/>
      <c r="BW103" s="1034"/>
      <c r="BX103" s="1034"/>
      <c r="BY103" s="1034"/>
      <c r="BZ103" s="1034"/>
      <c r="CA103" s="1034"/>
      <c r="CB103" s="1034"/>
      <c r="CC103" s="1034"/>
      <c r="CD103" s="1034"/>
      <c r="CE103" s="1034"/>
      <c r="CF103" s="1034"/>
      <c r="CG103" s="1034"/>
      <c r="CH103" s="1034"/>
      <c r="CI103" s="1034"/>
      <c r="CJ103" s="1034"/>
      <c r="CK103" s="1034"/>
      <c r="CL103" s="1034"/>
      <c r="CM103" s="1034"/>
      <c r="CN103" s="1034"/>
      <c r="CO103" s="1034"/>
      <c r="CP103" s="1034"/>
      <c r="CQ103" s="1034"/>
      <c r="CR103" s="1034"/>
      <c r="CS103" s="1034"/>
      <c r="CT103" s="1034"/>
      <c r="CU103" s="1034"/>
      <c r="CV103" s="1034"/>
      <c r="CW103" s="1034"/>
      <c r="CX103" s="1034"/>
      <c r="CY103" s="1034"/>
      <c r="CZ103" s="1034"/>
      <c r="DA103" s="1034"/>
      <c r="DB103" s="1034"/>
      <c r="DC103" s="1034"/>
      <c r="DD103" s="1034"/>
      <c r="DE103" s="1034"/>
      <c r="DF103" s="1034"/>
      <c r="DG103" s="1034"/>
      <c r="DH103" s="1034"/>
      <c r="DI103" s="1034"/>
      <c r="DJ103" s="1034"/>
      <c r="DK103" s="1034"/>
      <c r="DL103" s="1034"/>
      <c r="DM103" s="1034"/>
      <c r="DN103" s="1034"/>
      <c r="DO103" s="1034"/>
    </row>
    <row r="104" spans="2:119" s="1037" customFormat="1">
      <c r="B104" s="1532"/>
      <c r="C104" s="1533"/>
      <c r="D104" s="1534"/>
      <c r="E104" s="1535"/>
      <c r="F104" s="1536"/>
      <c r="G104" s="1536"/>
      <c r="H104" s="1536"/>
      <c r="I104" s="1536"/>
      <c r="J104" s="1536"/>
      <c r="K104" s="1536"/>
      <c r="L104" s="1537"/>
      <c r="M104" s="1537"/>
      <c r="N104" s="1537"/>
      <c r="O104" s="1537"/>
      <c r="P104" s="1537"/>
      <c r="Q104" s="1536"/>
      <c r="R104" s="1536"/>
      <c r="S104" s="1536"/>
      <c r="T104" s="1536"/>
      <c r="U104" s="1536"/>
      <c r="V104" s="1537"/>
      <c r="W104" s="1537"/>
      <c r="X104" s="1536"/>
      <c r="Y104" s="1536"/>
      <c r="Z104" s="1516"/>
      <c r="AA104" s="1516"/>
      <c r="AB104" s="1532"/>
      <c r="AC104" s="1533"/>
      <c r="AD104" s="1534"/>
      <c r="AE104" s="1535"/>
      <c r="AF104" s="1536"/>
      <c r="AG104" s="1536"/>
      <c r="AH104" s="1536"/>
      <c r="AI104" s="1536"/>
      <c r="AJ104" s="1536"/>
      <c r="AK104" s="1536"/>
      <c r="AL104" s="1537"/>
      <c r="AM104" s="1537"/>
      <c r="AN104" s="1537"/>
      <c r="AO104" s="1537"/>
      <c r="AP104" s="1537"/>
      <c r="AQ104" s="1536"/>
      <c r="AR104" s="1536"/>
      <c r="AS104" s="1536"/>
      <c r="AT104" s="1536"/>
      <c r="AU104" s="1536"/>
      <c r="AV104" s="1537"/>
      <c r="AW104" s="1537"/>
      <c r="AX104" s="1536"/>
      <c r="AY104" s="1536"/>
      <c r="AZ104" s="1516"/>
      <c r="BA104" s="1516"/>
      <c r="BB104" s="1516"/>
      <c r="BC104" s="1034"/>
      <c r="BD104" s="1034"/>
      <c r="BE104" s="1034"/>
      <c r="BF104" s="1034"/>
      <c r="BG104" s="1034"/>
      <c r="BH104" s="1034"/>
      <c r="BI104" s="1034"/>
      <c r="BJ104" s="1034"/>
      <c r="BK104" s="1034"/>
      <c r="BL104" s="1034"/>
      <c r="BM104" s="1034"/>
      <c r="BN104" s="1034"/>
      <c r="BO104" s="1034"/>
      <c r="BP104" s="1034"/>
      <c r="BQ104" s="1034"/>
      <c r="BR104" s="1034"/>
      <c r="BS104" s="1034"/>
      <c r="BT104" s="1034"/>
      <c r="BU104" s="1034"/>
      <c r="BV104" s="1034"/>
      <c r="BW104" s="1034"/>
      <c r="BX104" s="1034"/>
      <c r="BY104" s="1034"/>
      <c r="BZ104" s="1034"/>
      <c r="CA104" s="1034"/>
      <c r="CB104" s="1034"/>
      <c r="CC104" s="1034"/>
      <c r="CD104" s="1034"/>
      <c r="CE104" s="1034"/>
      <c r="CF104" s="1034"/>
      <c r="CG104" s="1034"/>
      <c r="CH104" s="1034"/>
      <c r="CI104" s="1034"/>
      <c r="CJ104" s="1034"/>
      <c r="CK104" s="1034"/>
      <c r="CL104" s="1034"/>
      <c r="CM104" s="1034"/>
      <c r="CN104" s="1034"/>
      <c r="CO104" s="1034"/>
      <c r="CP104" s="1034"/>
      <c r="CQ104" s="1034"/>
      <c r="CR104" s="1034"/>
      <c r="CS104" s="1034"/>
      <c r="CT104" s="1034"/>
      <c r="CU104" s="1034"/>
      <c r="CV104" s="1034"/>
      <c r="CW104" s="1034"/>
      <c r="CX104" s="1034"/>
      <c r="CY104" s="1034"/>
      <c r="CZ104" s="1034"/>
      <c r="DA104" s="1034"/>
      <c r="DB104" s="1034"/>
      <c r="DC104" s="1034"/>
      <c r="DD104" s="1034"/>
      <c r="DE104" s="1034"/>
      <c r="DF104" s="1034"/>
      <c r="DG104" s="1034"/>
      <c r="DH104" s="1034"/>
      <c r="DI104" s="1034"/>
      <c r="DJ104" s="1034"/>
      <c r="DK104" s="1034"/>
      <c r="DL104" s="1034"/>
      <c r="DM104" s="1034"/>
      <c r="DN104" s="1034"/>
      <c r="DO104" s="1034"/>
    </row>
    <row r="105" spans="2:119" s="1037" customFormat="1">
      <c r="B105" s="1532"/>
      <c r="C105" s="1533"/>
      <c r="D105" s="1534"/>
      <c r="E105" s="1538"/>
      <c r="F105" s="1536"/>
      <c r="G105" s="1536"/>
      <c r="H105" s="1536"/>
      <c r="I105" s="1536"/>
      <c r="J105" s="1536"/>
      <c r="K105" s="1536"/>
      <c r="L105" s="1537"/>
      <c r="M105" s="1537"/>
      <c r="N105" s="1537"/>
      <c r="O105" s="1537"/>
      <c r="P105" s="1537"/>
      <c r="Q105" s="1536"/>
      <c r="R105" s="1536"/>
      <c r="S105" s="1536"/>
      <c r="T105" s="1536"/>
      <c r="U105" s="1536"/>
      <c r="V105" s="1537"/>
      <c r="W105" s="1537"/>
      <c r="X105" s="1536"/>
      <c r="Y105" s="1536"/>
      <c r="Z105" s="1516"/>
      <c r="AA105" s="1516"/>
      <c r="AB105" s="1532"/>
      <c r="AC105" s="1533"/>
      <c r="AD105" s="1534"/>
      <c r="AE105" s="1538"/>
      <c r="AF105" s="1536"/>
      <c r="AG105" s="1536"/>
      <c r="AH105" s="1536"/>
      <c r="AI105" s="1536"/>
      <c r="AJ105" s="1536"/>
      <c r="AK105" s="1536"/>
      <c r="AL105" s="1537"/>
      <c r="AM105" s="1537"/>
      <c r="AN105" s="1537"/>
      <c r="AO105" s="1537"/>
      <c r="AP105" s="1537"/>
      <c r="AQ105" s="1536"/>
      <c r="AR105" s="1536"/>
      <c r="AS105" s="1536"/>
      <c r="AT105" s="1536"/>
      <c r="AU105" s="1536"/>
      <c r="AV105" s="1537"/>
      <c r="AW105" s="1537"/>
      <c r="AX105" s="1536"/>
      <c r="AY105" s="1536"/>
      <c r="AZ105" s="1516"/>
      <c r="BA105" s="1516"/>
      <c r="BB105" s="1516"/>
      <c r="BC105" s="1034"/>
      <c r="BD105" s="1034"/>
      <c r="BE105" s="1034"/>
      <c r="BF105" s="1034"/>
      <c r="BG105" s="1034"/>
      <c r="BH105" s="1034"/>
      <c r="BI105" s="1034"/>
      <c r="BJ105" s="1034"/>
      <c r="BK105" s="1034"/>
      <c r="BL105" s="1034"/>
      <c r="BM105" s="1034"/>
      <c r="BN105" s="1034"/>
      <c r="BO105" s="1034"/>
      <c r="BP105" s="1034"/>
      <c r="BQ105" s="1034"/>
      <c r="BR105" s="1034"/>
      <c r="BS105" s="1034"/>
      <c r="BT105" s="1034"/>
      <c r="BU105" s="1034"/>
      <c r="BV105" s="1034"/>
      <c r="BW105" s="1034"/>
      <c r="BX105" s="1034"/>
      <c r="BY105" s="1034"/>
      <c r="BZ105" s="1034"/>
      <c r="CA105" s="1034"/>
      <c r="CB105" s="1034"/>
      <c r="CC105" s="1034"/>
      <c r="CD105" s="1034"/>
      <c r="CE105" s="1034"/>
      <c r="CF105" s="1034"/>
      <c r="CG105" s="1034"/>
      <c r="CH105" s="1034"/>
      <c r="CI105" s="1034"/>
      <c r="CJ105" s="1034"/>
      <c r="CK105" s="1034"/>
      <c r="CL105" s="1034"/>
      <c r="CM105" s="1034"/>
      <c r="CN105" s="1034"/>
      <c r="CO105" s="1034"/>
      <c r="CP105" s="1034"/>
      <c r="CQ105" s="1034"/>
      <c r="CR105" s="1034"/>
      <c r="CS105" s="1034"/>
      <c r="CT105" s="1034"/>
      <c r="CU105" s="1034"/>
      <c r="CV105" s="1034"/>
      <c r="CW105" s="1034"/>
      <c r="CX105" s="1034"/>
      <c r="CY105" s="1034"/>
      <c r="CZ105" s="1034"/>
      <c r="DA105" s="1034"/>
      <c r="DB105" s="1034"/>
      <c r="DC105" s="1034"/>
      <c r="DD105" s="1034"/>
      <c r="DE105" s="1034"/>
      <c r="DF105" s="1034"/>
      <c r="DG105" s="1034"/>
      <c r="DH105" s="1034"/>
      <c r="DI105" s="1034"/>
      <c r="DJ105" s="1034"/>
      <c r="DK105" s="1034"/>
      <c r="DL105" s="1034"/>
      <c r="DM105" s="1034"/>
      <c r="DN105" s="1034"/>
      <c r="DO105" s="1034"/>
    </row>
    <row r="106" spans="2:119" s="1037" customFormat="1">
      <c r="B106" s="1532"/>
      <c r="C106" s="1533"/>
      <c r="D106" s="1534"/>
      <c r="E106" s="1538"/>
      <c r="F106" s="1536"/>
      <c r="G106" s="1536"/>
      <c r="H106" s="1536"/>
      <c r="I106" s="1536"/>
      <c r="J106" s="1536"/>
      <c r="K106" s="1536"/>
      <c r="L106" s="1537"/>
      <c r="M106" s="1537"/>
      <c r="N106" s="1537"/>
      <c r="O106" s="1537"/>
      <c r="P106" s="1537"/>
      <c r="Q106" s="1536"/>
      <c r="R106" s="1536"/>
      <c r="S106" s="1536"/>
      <c r="T106" s="1536"/>
      <c r="U106" s="1536"/>
      <c r="V106" s="1537"/>
      <c r="W106" s="1537"/>
      <c r="X106" s="1536"/>
      <c r="Y106" s="1536"/>
      <c r="Z106" s="1516"/>
      <c r="AA106" s="1516"/>
      <c r="AB106" s="1532"/>
      <c r="AC106" s="1533"/>
      <c r="AD106" s="1534"/>
      <c r="AE106" s="1538"/>
      <c r="AF106" s="1536"/>
      <c r="AG106" s="1536"/>
      <c r="AH106" s="1536"/>
      <c r="AI106" s="1536"/>
      <c r="AJ106" s="1536"/>
      <c r="AK106" s="1536"/>
      <c r="AL106" s="1537"/>
      <c r="AM106" s="1537"/>
      <c r="AN106" s="1537"/>
      <c r="AO106" s="1537"/>
      <c r="AP106" s="1537"/>
      <c r="AQ106" s="1536"/>
      <c r="AR106" s="1536"/>
      <c r="AS106" s="1536"/>
      <c r="AT106" s="1536"/>
      <c r="AU106" s="1536"/>
      <c r="AV106" s="1537"/>
      <c r="AW106" s="1537"/>
      <c r="AX106" s="1536"/>
      <c r="AY106" s="1536"/>
      <c r="AZ106" s="1516"/>
      <c r="BA106" s="1516"/>
      <c r="BB106" s="1516"/>
      <c r="BC106" s="1034"/>
      <c r="BD106" s="1034"/>
      <c r="BE106" s="1034"/>
      <c r="BF106" s="1034"/>
      <c r="BG106" s="1034"/>
      <c r="BH106" s="1034"/>
      <c r="BI106" s="1034"/>
      <c r="BJ106" s="1034"/>
      <c r="BK106" s="1034"/>
      <c r="BL106" s="1034"/>
      <c r="BM106" s="1034"/>
      <c r="BN106" s="1034"/>
      <c r="BO106" s="1034"/>
      <c r="BP106" s="1034"/>
      <c r="BQ106" s="1034"/>
      <c r="BR106" s="1034"/>
      <c r="BS106" s="1034"/>
      <c r="BT106" s="1034"/>
      <c r="BU106" s="1034"/>
      <c r="BV106" s="1034"/>
      <c r="BW106" s="1034"/>
      <c r="BX106" s="1034"/>
      <c r="BY106" s="1034"/>
      <c r="BZ106" s="1034"/>
      <c r="CA106" s="1034"/>
      <c r="CB106" s="1034"/>
      <c r="CC106" s="1034"/>
      <c r="CD106" s="1034"/>
      <c r="CE106" s="1034"/>
      <c r="CF106" s="1034"/>
      <c r="CG106" s="1034"/>
      <c r="CH106" s="1034"/>
      <c r="CI106" s="1034"/>
      <c r="CJ106" s="1034"/>
      <c r="CK106" s="1034"/>
      <c r="CL106" s="1034"/>
      <c r="CM106" s="1034"/>
      <c r="CN106" s="1034"/>
      <c r="CO106" s="1034"/>
      <c r="CP106" s="1034"/>
      <c r="CQ106" s="1034"/>
      <c r="CR106" s="1034"/>
      <c r="CS106" s="1034"/>
      <c r="CT106" s="1034"/>
      <c r="CU106" s="1034"/>
      <c r="CV106" s="1034"/>
      <c r="CW106" s="1034"/>
      <c r="CX106" s="1034"/>
      <c r="CY106" s="1034"/>
      <c r="CZ106" s="1034"/>
      <c r="DA106" s="1034"/>
      <c r="DB106" s="1034"/>
      <c r="DC106" s="1034"/>
      <c r="DD106" s="1034"/>
      <c r="DE106" s="1034"/>
      <c r="DF106" s="1034"/>
      <c r="DG106" s="1034"/>
      <c r="DH106" s="1034"/>
      <c r="DI106" s="1034"/>
      <c r="DJ106" s="1034"/>
      <c r="DK106" s="1034"/>
      <c r="DL106" s="1034"/>
      <c r="DM106" s="1034"/>
      <c r="DN106" s="1034"/>
      <c r="DO106" s="1034"/>
    </row>
    <row r="107" spans="2:119" s="1037" customFormat="1">
      <c r="B107" s="1532"/>
      <c r="C107" s="1533"/>
      <c r="D107" s="1534"/>
      <c r="E107" s="1538"/>
      <c r="F107" s="1536"/>
      <c r="G107" s="1536"/>
      <c r="H107" s="1536"/>
      <c r="I107" s="1536"/>
      <c r="J107" s="1536"/>
      <c r="K107" s="1536"/>
      <c r="L107" s="1537"/>
      <c r="M107" s="1537"/>
      <c r="N107" s="1537"/>
      <c r="O107" s="1537"/>
      <c r="P107" s="1537"/>
      <c r="Q107" s="1536"/>
      <c r="R107" s="1536"/>
      <c r="S107" s="1536"/>
      <c r="T107" s="1536"/>
      <c r="U107" s="1536"/>
      <c r="V107" s="1537"/>
      <c r="W107" s="1537"/>
      <c r="X107" s="1536"/>
      <c r="Y107" s="1536"/>
      <c r="Z107" s="1516"/>
      <c r="AA107" s="1516"/>
      <c r="AB107" s="1532"/>
      <c r="AC107" s="1533"/>
      <c r="AD107" s="1534"/>
      <c r="AE107" s="1538"/>
      <c r="AF107" s="1536"/>
      <c r="AG107" s="1536"/>
      <c r="AH107" s="1536"/>
      <c r="AI107" s="1536"/>
      <c r="AJ107" s="1536"/>
      <c r="AK107" s="1536"/>
      <c r="AL107" s="1537"/>
      <c r="AM107" s="1537"/>
      <c r="AN107" s="1537"/>
      <c r="AO107" s="1537"/>
      <c r="AP107" s="1537"/>
      <c r="AQ107" s="1536"/>
      <c r="AR107" s="1536"/>
      <c r="AS107" s="1536"/>
      <c r="AT107" s="1536"/>
      <c r="AU107" s="1536"/>
      <c r="AV107" s="1537"/>
      <c r="AW107" s="1537"/>
      <c r="AX107" s="1536"/>
      <c r="AY107" s="1536"/>
      <c r="AZ107" s="1516"/>
      <c r="BA107" s="1516"/>
      <c r="BB107" s="1516"/>
      <c r="BC107" s="1034"/>
      <c r="BD107" s="1034"/>
      <c r="BE107" s="1034"/>
      <c r="BF107" s="1034"/>
      <c r="BG107" s="1034"/>
      <c r="BH107" s="1034"/>
      <c r="BI107" s="1034"/>
      <c r="BJ107" s="1034"/>
      <c r="BK107" s="1034"/>
      <c r="BL107" s="1034"/>
      <c r="BM107" s="1034"/>
      <c r="BN107" s="1034"/>
      <c r="BO107" s="1034"/>
      <c r="BP107" s="1034"/>
      <c r="BQ107" s="1034"/>
      <c r="BR107" s="1034"/>
      <c r="BS107" s="1034"/>
      <c r="BT107" s="1034"/>
      <c r="BU107" s="1034"/>
      <c r="BV107" s="1034"/>
      <c r="BW107" s="1034"/>
      <c r="BX107" s="1034"/>
      <c r="BY107" s="1034"/>
      <c r="BZ107" s="1034"/>
      <c r="CA107" s="1034"/>
      <c r="CB107" s="1034"/>
      <c r="CC107" s="1034"/>
      <c r="CD107" s="1034"/>
      <c r="CE107" s="1034"/>
      <c r="CF107" s="1034"/>
      <c r="CG107" s="1034"/>
      <c r="CH107" s="1034"/>
      <c r="CI107" s="1034"/>
      <c r="CJ107" s="1034"/>
      <c r="CK107" s="1034"/>
      <c r="CL107" s="1034"/>
      <c r="CM107" s="1034"/>
      <c r="CN107" s="1034"/>
      <c r="CO107" s="1034"/>
      <c r="CP107" s="1034"/>
      <c r="CQ107" s="1034"/>
      <c r="CR107" s="1034"/>
      <c r="CS107" s="1034"/>
      <c r="CT107" s="1034"/>
      <c r="CU107" s="1034"/>
      <c r="CV107" s="1034"/>
      <c r="CW107" s="1034"/>
      <c r="CX107" s="1034"/>
      <c r="CY107" s="1034"/>
      <c r="CZ107" s="1034"/>
      <c r="DA107" s="1034"/>
      <c r="DB107" s="1034"/>
      <c r="DC107" s="1034"/>
      <c r="DD107" s="1034"/>
      <c r="DE107" s="1034"/>
      <c r="DF107" s="1034"/>
      <c r="DG107" s="1034"/>
      <c r="DH107" s="1034"/>
      <c r="DI107" s="1034"/>
      <c r="DJ107" s="1034"/>
      <c r="DK107" s="1034"/>
      <c r="DL107" s="1034"/>
      <c r="DM107" s="1034"/>
      <c r="DN107" s="1034"/>
      <c r="DO107" s="1034"/>
    </row>
    <row r="108" spans="2:119" s="1037" customFormat="1">
      <c r="B108" s="1532"/>
      <c r="C108" s="1533"/>
      <c r="D108" s="1534"/>
      <c r="E108" s="1538"/>
      <c r="F108" s="1536"/>
      <c r="G108" s="1536"/>
      <c r="H108" s="1536"/>
      <c r="I108" s="1536"/>
      <c r="J108" s="1536"/>
      <c r="K108" s="1536"/>
      <c r="L108" s="1537"/>
      <c r="M108" s="1537"/>
      <c r="N108" s="1537"/>
      <c r="O108" s="1537"/>
      <c r="P108" s="1537"/>
      <c r="Q108" s="1536"/>
      <c r="R108" s="1536"/>
      <c r="S108" s="1536"/>
      <c r="T108" s="1536"/>
      <c r="U108" s="1536"/>
      <c r="V108" s="1537"/>
      <c r="W108" s="1537"/>
      <c r="X108" s="1536"/>
      <c r="Y108" s="1536"/>
      <c r="Z108" s="1516"/>
      <c r="AA108" s="1516"/>
      <c r="AB108" s="1532"/>
      <c r="AC108" s="1533"/>
      <c r="AD108" s="1534"/>
      <c r="AE108" s="1538"/>
      <c r="AF108" s="1536"/>
      <c r="AG108" s="1536"/>
      <c r="AH108" s="1536"/>
      <c r="AI108" s="1536"/>
      <c r="AJ108" s="1536"/>
      <c r="AK108" s="1536"/>
      <c r="AL108" s="1537"/>
      <c r="AM108" s="1537"/>
      <c r="AN108" s="1537"/>
      <c r="AO108" s="1537"/>
      <c r="AP108" s="1537"/>
      <c r="AQ108" s="1536"/>
      <c r="AR108" s="1536"/>
      <c r="AS108" s="1536"/>
      <c r="AT108" s="1536"/>
      <c r="AU108" s="1536"/>
      <c r="AV108" s="1537"/>
      <c r="AW108" s="1537"/>
      <c r="AX108" s="1536"/>
      <c r="AY108" s="1536"/>
      <c r="AZ108" s="1516"/>
      <c r="BA108" s="1516"/>
      <c r="BB108" s="1516"/>
      <c r="BC108" s="1034"/>
      <c r="BD108" s="1034"/>
      <c r="BE108" s="1034"/>
      <c r="BF108" s="1034"/>
      <c r="BG108" s="1034"/>
      <c r="BH108" s="1034"/>
      <c r="BI108" s="1034"/>
      <c r="BJ108" s="1034"/>
      <c r="BK108" s="1034"/>
      <c r="BL108" s="1034"/>
      <c r="BM108" s="1034"/>
      <c r="BN108" s="1034"/>
      <c r="BO108" s="1034"/>
      <c r="BP108" s="1034"/>
      <c r="BQ108" s="1034"/>
      <c r="BR108" s="1034"/>
      <c r="BS108" s="1034"/>
      <c r="BT108" s="1034"/>
      <c r="BU108" s="1034"/>
      <c r="BV108" s="1034"/>
      <c r="BW108" s="1034"/>
      <c r="BX108" s="1034"/>
      <c r="BY108" s="1034"/>
      <c r="BZ108" s="1034"/>
      <c r="CA108" s="1034"/>
      <c r="CB108" s="1034"/>
      <c r="CC108" s="1034"/>
      <c r="CD108" s="1034"/>
      <c r="CE108" s="1034"/>
      <c r="CF108" s="1034"/>
      <c r="CG108" s="1034"/>
      <c r="CH108" s="1034"/>
      <c r="CI108" s="1034"/>
      <c r="CJ108" s="1034"/>
      <c r="CK108" s="1034"/>
      <c r="CL108" s="1034"/>
      <c r="CM108" s="1034"/>
      <c r="CN108" s="1034"/>
      <c r="CO108" s="1034"/>
      <c r="CP108" s="1034"/>
      <c r="CQ108" s="1034"/>
      <c r="CR108" s="1034"/>
      <c r="CS108" s="1034"/>
      <c r="CT108" s="1034"/>
      <c r="CU108" s="1034"/>
      <c r="CV108" s="1034"/>
      <c r="CW108" s="1034"/>
      <c r="CX108" s="1034"/>
      <c r="CY108" s="1034"/>
      <c r="CZ108" s="1034"/>
      <c r="DA108" s="1034"/>
      <c r="DB108" s="1034"/>
      <c r="DC108" s="1034"/>
      <c r="DD108" s="1034"/>
      <c r="DE108" s="1034"/>
      <c r="DF108" s="1034"/>
      <c r="DG108" s="1034"/>
      <c r="DH108" s="1034"/>
      <c r="DI108" s="1034"/>
      <c r="DJ108" s="1034"/>
      <c r="DK108" s="1034"/>
      <c r="DL108" s="1034"/>
      <c r="DM108" s="1034"/>
      <c r="DN108" s="1034"/>
      <c r="DO108" s="1034"/>
    </row>
    <row r="109" spans="2:119" s="1037" customFormat="1">
      <c r="B109" s="1532"/>
      <c r="C109" s="1533"/>
      <c r="D109" s="1534"/>
      <c r="E109" s="1538"/>
      <c r="F109" s="1536"/>
      <c r="G109" s="1536"/>
      <c r="H109" s="1536"/>
      <c r="I109" s="1536"/>
      <c r="J109" s="1536"/>
      <c r="K109" s="1536"/>
      <c r="L109" s="1537"/>
      <c r="M109" s="1537"/>
      <c r="N109" s="1537"/>
      <c r="O109" s="1537"/>
      <c r="P109" s="1537"/>
      <c r="Q109" s="1536"/>
      <c r="R109" s="1536"/>
      <c r="S109" s="1536"/>
      <c r="T109" s="1536"/>
      <c r="U109" s="1536"/>
      <c r="V109" s="1537"/>
      <c r="W109" s="1537"/>
      <c r="X109" s="1536"/>
      <c r="Y109" s="1536"/>
      <c r="Z109" s="1516"/>
      <c r="AA109" s="1516"/>
      <c r="AB109" s="1532"/>
      <c r="AC109" s="1533"/>
      <c r="AD109" s="1534"/>
      <c r="AE109" s="1538"/>
      <c r="AF109" s="1536"/>
      <c r="AG109" s="1536"/>
      <c r="AH109" s="1536"/>
      <c r="AI109" s="1536"/>
      <c r="AJ109" s="1536"/>
      <c r="AK109" s="1536"/>
      <c r="AL109" s="1537"/>
      <c r="AM109" s="1537"/>
      <c r="AN109" s="1537"/>
      <c r="AO109" s="1537"/>
      <c r="AP109" s="1537"/>
      <c r="AQ109" s="1536"/>
      <c r="AR109" s="1536"/>
      <c r="AS109" s="1536"/>
      <c r="AT109" s="1536"/>
      <c r="AU109" s="1536"/>
      <c r="AV109" s="1537"/>
      <c r="AW109" s="1537"/>
      <c r="AX109" s="1536"/>
      <c r="AY109" s="1536"/>
      <c r="AZ109" s="1516"/>
      <c r="BA109" s="1516"/>
      <c r="BB109" s="1516"/>
      <c r="BC109" s="1034"/>
      <c r="BD109" s="1034"/>
      <c r="BE109" s="1034"/>
      <c r="BF109" s="1034"/>
      <c r="BG109" s="1034"/>
      <c r="BH109" s="1034"/>
      <c r="BI109" s="1034"/>
      <c r="BJ109" s="1034"/>
      <c r="BK109" s="1034"/>
      <c r="BL109" s="1034"/>
      <c r="BM109" s="1034"/>
      <c r="BN109" s="1034"/>
      <c r="BO109" s="1034"/>
      <c r="BP109" s="1034"/>
      <c r="BQ109" s="1034"/>
      <c r="BR109" s="1034"/>
      <c r="BS109" s="1034"/>
      <c r="BT109" s="1034"/>
      <c r="BU109" s="1034"/>
      <c r="BV109" s="1034"/>
      <c r="BW109" s="1034"/>
      <c r="BX109" s="1034"/>
      <c r="BY109" s="1034"/>
      <c r="BZ109" s="1034"/>
      <c r="CA109" s="1034"/>
      <c r="CB109" s="1034"/>
      <c r="CC109" s="1034"/>
      <c r="CD109" s="1034"/>
      <c r="CE109" s="1034"/>
      <c r="CF109" s="1034"/>
      <c r="CG109" s="1034"/>
      <c r="CH109" s="1034"/>
      <c r="CI109" s="1034"/>
      <c r="CJ109" s="1034"/>
      <c r="CK109" s="1034"/>
      <c r="CL109" s="1034"/>
      <c r="CM109" s="1034"/>
      <c r="CN109" s="1034"/>
      <c r="CO109" s="1034"/>
      <c r="CP109" s="1034"/>
      <c r="CQ109" s="1034"/>
      <c r="CR109" s="1034"/>
      <c r="CS109" s="1034"/>
      <c r="CT109" s="1034"/>
      <c r="CU109" s="1034"/>
      <c r="CV109" s="1034"/>
      <c r="CW109" s="1034"/>
      <c r="CX109" s="1034"/>
      <c r="CY109" s="1034"/>
      <c r="CZ109" s="1034"/>
      <c r="DA109" s="1034"/>
      <c r="DB109" s="1034"/>
      <c r="DC109" s="1034"/>
      <c r="DD109" s="1034"/>
      <c r="DE109" s="1034"/>
      <c r="DF109" s="1034"/>
      <c r="DG109" s="1034"/>
      <c r="DH109" s="1034"/>
      <c r="DI109" s="1034"/>
      <c r="DJ109" s="1034"/>
      <c r="DK109" s="1034"/>
      <c r="DL109" s="1034"/>
      <c r="DM109" s="1034"/>
      <c r="DN109" s="1034"/>
      <c r="DO109" s="1034"/>
    </row>
    <row r="110" spans="2:119" s="1037" customFormat="1">
      <c r="B110" s="1532"/>
      <c r="C110" s="1533"/>
      <c r="D110" s="1534"/>
      <c r="E110" s="1538"/>
      <c r="F110" s="1536"/>
      <c r="G110" s="1536"/>
      <c r="H110" s="1536"/>
      <c r="I110" s="1536"/>
      <c r="J110" s="1536"/>
      <c r="K110" s="1536"/>
      <c r="L110" s="1537"/>
      <c r="M110" s="1537"/>
      <c r="N110" s="1537"/>
      <c r="O110" s="1537"/>
      <c r="P110" s="1537"/>
      <c r="Q110" s="1536"/>
      <c r="R110" s="1536"/>
      <c r="S110" s="1536"/>
      <c r="T110" s="1536"/>
      <c r="U110" s="1536"/>
      <c r="V110" s="1537"/>
      <c r="W110" s="1537"/>
      <c r="X110" s="1536"/>
      <c r="Y110" s="1536"/>
      <c r="Z110" s="1516"/>
      <c r="AA110" s="1516"/>
      <c r="AB110" s="1532"/>
      <c r="AC110" s="1533"/>
      <c r="AD110" s="1534"/>
      <c r="AE110" s="1538"/>
      <c r="AF110" s="1536"/>
      <c r="AG110" s="1536"/>
      <c r="AH110" s="1536"/>
      <c r="AI110" s="1536"/>
      <c r="AJ110" s="1536"/>
      <c r="AK110" s="1536"/>
      <c r="AL110" s="1537"/>
      <c r="AM110" s="1537"/>
      <c r="AN110" s="1537"/>
      <c r="AO110" s="1537"/>
      <c r="AP110" s="1537"/>
      <c r="AQ110" s="1536"/>
      <c r="AR110" s="1536"/>
      <c r="AS110" s="1536"/>
      <c r="AT110" s="1536"/>
      <c r="AU110" s="1536"/>
      <c r="AV110" s="1537"/>
      <c r="AW110" s="1537"/>
      <c r="AX110" s="1536"/>
      <c r="AY110" s="1536"/>
      <c r="AZ110" s="1516"/>
      <c r="BA110" s="1516"/>
      <c r="BB110" s="1516"/>
      <c r="BC110" s="1034"/>
      <c r="BD110" s="1034"/>
      <c r="BE110" s="1034"/>
      <c r="BF110" s="1034"/>
      <c r="BG110" s="1034"/>
      <c r="BH110" s="1034"/>
      <c r="BI110" s="1034"/>
      <c r="BJ110" s="1034"/>
      <c r="BK110" s="1034"/>
      <c r="BL110" s="1034"/>
      <c r="BM110" s="1034"/>
      <c r="BN110" s="1034"/>
      <c r="BO110" s="1034"/>
      <c r="BP110" s="1034"/>
      <c r="BQ110" s="1034"/>
      <c r="BR110" s="1034"/>
      <c r="BS110" s="1034"/>
      <c r="BT110" s="1034"/>
      <c r="BU110" s="1034"/>
      <c r="BV110" s="1034"/>
      <c r="BW110" s="1034"/>
      <c r="BX110" s="1034"/>
      <c r="BY110" s="1034"/>
      <c r="BZ110" s="1034"/>
      <c r="CA110" s="1034"/>
      <c r="CB110" s="1034"/>
      <c r="CC110" s="1034"/>
      <c r="CD110" s="1034"/>
      <c r="CE110" s="1034"/>
      <c r="CF110" s="1034"/>
      <c r="CG110" s="1034"/>
      <c r="CH110" s="1034"/>
      <c r="CI110" s="1034"/>
      <c r="CJ110" s="1034"/>
      <c r="CK110" s="1034"/>
      <c r="CL110" s="1034"/>
      <c r="CM110" s="1034"/>
      <c r="CN110" s="1034"/>
      <c r="CO110" s="1034"/>
      <c r="CP110" s="1034"/>
      <c r="CQ110" s="1034"/>
      <c r="CR110" s="1034"/>
      <c r="CS110" s="1034"/>
      <c r="CT110" s="1034"/>
      <c r="CU110" s="1034"/>
      <c r="CV110" s="1034"/>
      <c r="CW110" s="1034"/>
      <c r="CX110" s="1034"/>
      <c r="CY110" s="1034"/>
      <c r="CZ110" s="1034"/>
      <c r="DA110" s="1034"/>
      <c r="DB110" s="1034"/>
      <c r="DC110" s="1034"/>
      <c r="DD110" s="1034"/>
      <c r="DE110" s="1034"/>
      <c r="DF110" s="1034"/>
      <c r="DG110" s="1034"/>
      <c r="DH110" s="1034"/>
      <c r="DI110" s="1034"/>
      <c r="DJ110" s="1034"/>
      <c r="DK110" s="1034"/>
      <c r="DL110" s="1034"/>
      <c r="DM110" s="1034"/>
      <c r="DN110" s="1034"/>
      <c r="DO110" s="1034"/>
    </row>
    <row r="111" spans="2:119" s="1037" customFormat="1">
      <c r="B111" s="1532"/>
      <c r="C111" s="1533"/>
      <c r="D111" s="1534"/>
      <c r="E111" s="1538"/>
      <c r="F111" s="1536"/>
      <c r="G111" s="1536"/>
      <c r="H111" s="1536"/>
      <c r="I111" s="1536"/>
      <c r="J111" s="1536"/>
      <c r="K111" s="1536"/>
      <c r="L111" s="1537"/>
      <c r="M111" s="1537"/>
      <c r="N111" s="1537"/>
      <c r="O111" s="1537"/>
      <c r="P111" s="1537"/>
      <c r="Q111" s="1536"/>
      <c r="R111" s="1536"/>
      <c r="S111" s="1536"/>
      <c r="T111" s="1536"/>
      <c r="U111" s="1536"/>
      <c r="V111" s="1537"/>
      <c r="W111" s="1537"/>
      <c r="X111" s="1536"/>
      <c r="Y111" s="1536"/>
      <c r="Z111" s="1516"/>
      <c r="AA111" s="1516"/>
      <c r="AB111" s="1532"/>
      <c r="AC111" s="1533"/>
      <c r="AD111" s="1534"/>
      <c r="AE111" s="1538"/>
      <c r="AF111" s="1536"/>
      <c r="AG111" s="1536"/>
      <c r="AH111" s="1536"/>
      <c r="AI111" s="1536"/>
      <c r="AJ111" s="1536"/>
      <c r="AK111" s="1536"/>
      <c r="AL111" s="1537"/>
      <c r="AM111" s="1537"/>
      <c r="AN111" s="1537"/>
      <c r="AO111" s="1537"/>
      <c r="AP111" s="1537"/>
      <c r="AQ111" s="1536"/>
      <c r="AR111" s="1536"/>
      <c r="AS111" s="1536"/>
      <c r="AT111" s="1536"/>
      <c r="AU111" s="1536"/>
      <c r="AV111" s="1537"/>
      <c r="AW111" s="1537"/>
      <c r="AX111" s="1536"/>
      <c r="AY111" s="1536"/>
      <c r="AZ111" s="1516"/>
      <c r="BA111" s="1516"/>
      <c r="BB111" s="1516"/>
      <c r="BC111" s="1034"/>
      <c r="BD111" s="1034"/>
      <c r="BE111" s="1034"/>
      <c r="BF111" s="1034"/>
      <c r="BG111" s="1034"/>
      <c r="BH111" s="1034"/>
      <c r="BI111" s="1034"/>
      <c r="BJ111" s="1034"/>
      <c r="BK111" s="1034"/>
      <c r="BL111" s="1034"/>
      <c r="BM111" s="1034"/>
      <c r="BN111" s="1034"/>
      <c r="BO111" s="1034"/>
      <c r="BP111" s="1034"/>
      <c r="BQ111" s="1034"/>
      <c r="BR111" s="1034"/>
      <c r="BS111" s="1034"/>
      <c r="BT111" s="1034"/>
      <c r="BU111" s="1034"/>
      <c r="BV111" s="1034"/>
      <c r="BW111" s="1034"/>
      <c r="BX111" s="1034"/>
      <c r="BY111" s="1034"/>
      <c r="BZ111" s="1034"/>
      <c r="CA111" s="1034"/>
      <c r="CB111" s="1034"/>
      <c r="CC111" s="1034"/>
      <c r="CD111" s="1034"/>
      <c r="CE111" s="1034"/>
      <c r="CF111" s="1034"/>
      <c r="CG111" s="1034"/>
      <c r="CH111" s="1034"/>
      <c r="CI111" s="1034"/>
      <c r="CJ111" s="1034"/>
      <c r="CK111" s="1034"/>
      <c r="CL111" s="1034"/>
      <c r="CM111" s="1034"/>
      <c r="CN111" s="1034"/>
      <c r="CO111" s="1034"/>
      <c r="CP111" s="1034"/>
      <c r="CQ111" s="1034"/>
      <c r="CR111" s="1034"/>
      <c r="CS111" s="1034"/>
      <c r="CT111" s="1034"/>
      <c r="CU111" s="1034"/>
      <c r="CV111" s="1034"/>
      <c r="CW111" s="1034"/>
      <c r="CX111" s="1034"/>
      <c r="CY111" s="1034"/>
      <c r="CZ111" s="1034"/>
      <c r="DA111" s="1034"/>
      <c r="DB111" s="1034"/>
      <c r="DC111" s="1034"/>
      <c r="DD111" s="1034"/>
      <c r="DE111" s="1034"/>
      <c r="DF111" s="1034"/>
      <c r="DG111" s="1034"/>
      <c r="DH111" s="1034"/>
      <c r="DI111" s="1034"/>
      <c r="DJ111" s="1034"/>
      <c r="DK111" s="1034"/>
      <c r="DL111" s="1034"/>
      <c r="DM111" s="1034"/>
      <c r="DN111" s="1034"/>
      <c r="DO111" s="1034"/>
    </row>
    <row r="112" spans="2:119" s="1037" customFormat="1">
      <c r="B112" s="1532"/>
      <c r="C112" s="1533"/>
      <c r="D112" s="1534"/>
      <c r="E112" s="1538"/>
      <c r="F112" s="1536"/>
      <c r="G112" s="1536"/>
      <c r="H112" s="1536"/>
      <c r="I112" s="1536"/>
      <c r="J112" s="1536"/>
      <c r="K112" s="1536"/>
      <c r="L112" s="1537"/>
      <c r="M112" s="1537"/>
      <c r="N112" s="1537"/>
      <c r="O112" s="1537"/>
      <c r="P112" s="1537"/>
      <c r="Q112" s="1536"/>
      <c r="R112" s="1536"/>
      <c r="S112" s="1536"/>
      <c r="T112" s="1536"/>
      <c r="U112" s="1536"/>
      <c r="V112" s="1537"/>
      <c r="W112" s="1537"/>
      <c r="X112" s="1536"/>
      <c r="Y112" s="1536"/>
      <c r="Z112" s="1516"/>
      <c r="AA112" s="1516"/>
      <c r="AB112" s="1532"/>
      <c r="AC112" s="1533"/>
      <c r="AD112" s="1534"/>
      <c r="AE112" s="1538"/>
      <c r="AF112" s="1536"/>
      <c r="AG112" s="1536"/>
      <c r="AH112" s="1536"/>
      <c r="AI112" s="1536"/>
      <c r="AJ112" s="1536"/>
      <c r="AK112" s="1536"/>
      <c r="AL112" s="1537"/>
      <c r="AM112" s="1537"/>
      <c r="AN112" s="1537"/>
      <c r="AO112" s="1537"/>
      <c r="AP112" s="1537"/>
      <c r="AQ112" s="1536"/>
      <c r="AR112" s="1536"/>
      <c r="AS112" s="1536"/>
      <c r="AT112" s="1536"/>
      <c r="AU112" s="1536"/>
      <c r="AV112" s="1537"/>
      <c r="AW112" s="1537"/>
      <c r="AX112" s="1536"/>
      <c r="AY112" s="1536"/>
      <c r="AZ112" s="1516"/>
      <c r="BA112" s="1516"/>
      <c r="BB112" s="1516"/>
      <c r="BC112" s="1034"/>
      <c r="BD112" s="1034"/>
      <c r="BE112" s="1034"/>
      <c r="BF112" s="1034"/>
      <c r="BG112" s="1034"/>
      <c r="BH112" s="1034"/>
      <c r="BI112" s="1034"/>
      <c r="BJ112" s="1034"/>
      <c r="BK112" s="1034"/>
      <c r="BL112" s="1034"/>
      <c r="BM112" s="1034"/>
      <c r="BN112" s="1034"/>
      <c r="BO112" s="1034"/>
      <c r="BP112" s="1034"/>
      <c r="BQ112" s="1034"/>
      <c r="BR112" s="1034"/>
      <c r="BS112" s="1034"/>
      <c r="BT112" s="1034"/>
      <c r="BU112" s="1034"/>
      <c r="BV112" s="1034"/>
      <c r="BW112" s="1034"/>
      <c r="BX112" s="1034"/>
      <c r="BY112" s="1034"/>
      <c r="BZ112" s="1034"/>
      <c r="CA112" s="1034"/>
      <c r="CB112" s="1034"/>
      <c r="CC112" s="1034"/>
      <c r="CD112" s="1034"/>
      <c r="CE112" s="1034"/>
      <c r="CF112" s="1034"/>
      <c r="CG112" s="1034"/>
      <c r="CH112" s="1034"/>
      <c r="CI112" s="1034"/>
      <c r="CJ112" s="1034"/>
      <c r="CK112" s="1034"/>
      <c r="CL112" s="1034"/>
      <c r="CM112" s="1034"/>
      <c r="CN112" s="1034"/>
      <c r="CO112" s="1034"/>
      <c r="CP112" s="1034"/>
      <c r="CQ112" s="1034"/>
      <c r="CR112" s="1034"/>
      <c r="CS112" s="1034"/>
      <c r="CT112" s="1034"/>
      <c r="CU112" s="1034"/>
      <c r="CV112" s="1034"/>
      <c r="CW112" s="1034"/>
      <c r="CX112" s="1034"/>
      <c r="CY112" s="1034"/>
      <c r="CZ112" s="1034"/>
      <c r="DA112" s="1034"/>
      <c r="DB112" s="1034"/>
      <c r="DC112" s="1034"/>
      <c r="DD112" s="1034"/>
      <c r="DE112" s="1034"/>
      <c r="DF112" s="1034"/>
      <c r="DG112" s="1034"/>
      <c r="DH112" s="1034"/>
      <c r="DI112" s="1034"/>
      <c r="DJ112" s="1034"/>
      <c r="DK112" s="1034"/>
      <c r="DL112" s="1034"/>
      <c r="DM112" s="1034"/>
      <c r="DN112" s="1034"/>
      <c r="DO112" s="1034"/>
    </row>
    <row r="113" spans="2:119" s="1037" customFormat="1">
      <c r="B113" s="1532"/>
      <c r="C113" s="1533"/>
      <c r="D113" s="1534"/>
      <c r="E113" s="1538"/>
      <c r="F113" s="1536"/>
      <c r="G113" s="1536"/>
      <c r="H113" s="1536"/>
      <c r="I113" s="1536"/>
      <c r="J113" s="1536"/>
      <c r="K113" s="1536"/>
      <c r="L113" s="1537"/>
      <c r="M113" s="1537"/>
      <c r="N113" s="1537"/>
      <c r="O113" s="1537"/>
      <c r="P113" s="1537"/>
      <c r="Q113" s="1536"/>
      <c r="R113" s="1536"/>
      <c r="S113" s="1536"/>
      <c r="T113" s="1536"/>
      <c r="U113" s="1536"/>
      <c r="V113" s="1537"/>
      <c r="W113" s="1537"/>
      <c r="X113" s="1536"/>
      <c r="Y113" s="1536"/>
      <c r="Z113" s="1516"/>
      <c r="AA113" s="1516"/>
      <c r="AB113" s="1532"/>
      <c r="AC113" s="1533"/>
      <c r="AD113" s="1534"/>
      <c r="AE113" s="1538"/>
      <c r="AF113" s="1536"/>
      <c r="AG113" s="1536"/>
      <c r="AH113" s="1536"/>
      <c r="AI113" s="1536"/>
      <c r="AJ113" s="1536"/>
      <c r="AK113" s="1536"/>
      <c r="AL113" s="1537"/>
      <c r="AM113" s="1537"/>
      <c r="AN113" s="1537"/>
      <c r="AO113" s="1537"/>
      <c r="AP113" s="1537"/>
      <c r="AQ113" s="1536"/>
      <c r="AR113" s="1536"/>
      <c r="AS113" s="1536"/>
      <c r="AT113" s="1536"/>
      <c r="AU113" s="1536"/>
      <c r="AV113" s="1537"/>
      <c r="AW113" s="1537"/>
      <c r="AX113" s="1536"/>
      <c r="AY113" s="1536"/>
      <c r="AZ113" s="1516"/>
      <c r="BA113" s="1516"/>
      <c r="BB113" s="1516"/>
      <c r="BC113" s="1034"/>
      <c r="BD113" s="1034"/>
      <c r="BE113" s="1034"/>
      <c r="BF113" s="1034"/>
      <c r="BG113" s="1034"/>
      <c r="BH113" s="1034"/>
      <c r="BI113" s="1034"/>
      <c r="BJ113" s="1034"/>
      <c r="BK113" s="1034"/>
      <c r="BL113" s="1034"/>
      <c r="BM113" s="1034"/>
      <c r="BN113" s="1034"/>
      <c r="BO113" s="1034"/>
      <c r="BP113" s="1034"/>
      <c r="BQ113" s="1034"/>
      <c r="BR113" s="1034"/>
      <c r="BS113" s="1034"/>
      <c r="BT113" s="1034"/>
      <c r="BU113" s="1034"/>
      <c r="BV113" s="1034"/>
      <c r="BW113" s="1034"/>
      <c r="BX113" s="1034"/>
      <c r="BY113" s="1034"/>
      <c r="BZ113" s="1034"/>
      <c r="CA113" s="1034"/>
      <c r="CB113" s="1034"/>
      <c r="CC113" s="1034"/>
      <c r="CD113" s="1034"/>
      <c r="CE113" s="1034"/>
      <c r="CF113" s="1034"/>
      <c r="CG113" s="1034"/>
      <c r="CH113" s="1034"/>
      <c r="CI113" s="1034"/>
      <c r="CJ113" s="1034"/>
      <c r="CK113" s="1034"/>
      <c r="CL113" s="1034"/>
      <c r="CM113" s="1034"/>
      <c r="CN113" s="1034"/>
      <c r="CO113" s="1034"/>
      <c r="CP113" s="1034"/>
      <c r="CQ113" s="1034"/>
      <c r="CR113" s="1034"/>
      <c r="CS113" s="1034"/>
      <c r="CT113" s="1034"/>
      <c r="CU113" s="1034"/>
      <c r="CV113" s="1034"/>
      <c r="CW113" s="1034"/>
      <c r="CX113" s="1034"/>
      <c r="CY113" s="1034"/>
      <c r="CZ113" s="1034"/>
      <c r="DA113" s="1034"/>
      <c r="DB113" s="1034"/>
      <c r="DC113" s="1034"/>
      <c r="DD113" s="1034"/>
      <c r="DE113" s="1034"/>
      <c r="DF113" s="1034"/>
      <c r="DG113" s="1034"/>
      <c r="DH113" s="1034"/>
      <c r="DI113" s="1034"/>
      <c r="DJ113" s="1034"/>
      <c r="DK113" s="1034"/>
      <c r="DL113" s="1034"/>
      <c r="DM113" s="1034"/>
      <c r="DN113" s="1034"/>
      <c r="DO113" s="1034"/>
    </row>
    <row r="114" spans="2:119" s="1037" customFormat="1">
      <c r="B114" s="1532"/>
      <c r="C114" s="1533"/>
      <c r="D114" s="1534"/>
      <c r="E114" s="1535"/>
      <c r="F114" s="1536"/>
      <c r="G114" s="1536"/>
      <c r="H114" s="1536"/>
      <c r="I114" s="1536"/>
      <c r="J114" s="1536"/>
      <c r="K114" s="1536"/>
      <c r="L114" s="1537"/>
      <c r="M114" s="1537"/>
      <c r="N114" s="1537"/>
      <c r="O114" s="1537"/>
      <c r="P114" s="1537"/>
      <c r="Q114" s="1536"/>
      <c r="R114" s="1536"/>
      <c r="S114" s="1536"/>
      <c r="T114" s="1536"/>
      <c r="U114" s="1536"/>
      <c r="V114" s="1537"/>
      <c r="W114" s="1537"/>
      <c r="X114" s="1536"/>
      <c r="Y114" s="1536"/>
      <c r="Z114" s="1516"/>
      <c r="AA114" s="1516"/>
      <c r="AB114" s="1532"/>
      <c r="AC114" s="1533"/>
      <c r="AD114" s="1534"/>
      <c r="AE114" s="1535"/>
      <c r="AF114" s="1536"/>
      <c r="AG114" s="1536"/>
      <c r="AH114" s="1536"/>
      <c r="AI114" s="1536"/>
      <c r="AJ114" s="1536"/>
      <c r="AK114" s="1536"/>
      <c r="AL114" s="1537"/>
      <c r="AM114" s="1537"/>
      <c r="AN114" s="1537"/>
      <c r="AO114" s="1537"/>
      <c r="AP114" s="1537"/>
      <c r="AQ114" s="1536"/>
      <c r="AR114" s="1536"/>
      <c r="AS114" s="1536"/>
      <c r="AT114" s="1536"/>
      <c r="AU114" s="1536"/>
      <c r="AV114" s="1537"/>
      <c r="AW114" s="1537"/>
      <c r="AX114" s="1536"/>
      <c r="AY114" s="1536"/>
      <c r="AZ114" s="1516"/>
      <c r="BA114" s="1516"/>
      <c r="BB114" s="1516"/>
      <c r="BC114" s="1034"/>
      <c r="BD114" s="1034"/>
      <c r="BE114" s="1034"/>
      <c r="BF114" s="1034"/>
      <c r="BG114" s="1034"/>
      <c r="BH114" s="1034"/>
      <c r="BI114" s="1034"/>
      <c r="BJ114" s="1034"/>
      <c r="BK114" s="1034"/>
      <c r="BL114" s="1034"/>
      <c r="BM114" s="1034"/>
      <c r="BN114" s="1034"/>
      <c r="BO114" s="1034"/>
      <c r="BP114" s="1034"/>
      <c r="BQ114" s="1034"/>
      <c r="BR114" s="1034"/>
      <c r="BS114" s="1034"/>
      <c r="BT114" s="1034"/>
      <c r="BU114" s="1034"/>
      <c r="BV114" s="1034"/>
      <c r="BW114" s="1034"/>
      <c r="BX114" s="1034"/>
      <c r="BY114" s="1034"/>
      <c r="BZ114" s="1034"/>
      <c r="CA114" s="1034"/>
      <c r="CB114" s="1034"/>
      <c r="CC114" s="1034"/>
      <c r="CD114" s="1034"/>
      <c r="CE114" s="1034"/>
      <c r="CF114" s="1034"/>
      <c r="CG114" s="1034"/>
      <c r="CH114" s="1034"/>
      <c r="CI114" s="1034"/>
      <c r="CJ114" s="1034"/>
      <c r="CK114" s="1034"/>
      <c r="CL114" s="1034"/>
      <c r="CM114" s="1034"/>
      <c r="CN114" s="1034"/>
      <c r="CO114" s="1034"/>
      <c r="CP114" s="1034"/>
      <c r="CQ114" s="1034"/>
      <c r="CR114" s="1034"/>
      <c r="CS114" s="1034"/>
      <c r="CT114" s="1034"/>
      <c r="CU114" s="1034"/>
      <c r="CV114" s="1034"/>
      <c r="CW114" s="1034"/>
      <c r="CX114" s="1034"/>
      <c r="CY114" s="1034"/>
      <c r="CZ114" s="1034"/>
      <c r="DA114" s="1034"/>
      <c r="DB114" s="1034"/>
      <c r="DC114" s="1034"/>
      <c r="DD114" s="1034"/>
      <c r="DE114" s="1034"/>
      <c r="DF114" s="1034"/>
      <c r="DG114" s="1034"/>
      <c r="DH114" s="1034"/>
      <c r="DI114" s="1034"/>
      <c r="DJ114" s="1034"/>
      <c r="DK114" s="1034"/>
      <c r="DL114" s="1034"/>
      <c r="DM114" s="1034"/>
      <c r="DN114" s="1034"/>
      <c r="DO114" s="1034"/>
    </row>
    <row r="115" spans="2:119" s="1037" customFormat="1">
      <c r="B115" s="1532"/>
      <c r="C115" s="1533"/>
      <c r="D115" s="1534"/>
      <c r="E115" s="1535"/>
      <c r="F115" s="1536"/>
      <c r="G115" s="1536"/>
      <c r="H115" s="1536"/>
      <c r="I115" s="1536"/>
      <c r="J115" s="1536"/>
      <c r="K115" s="1536"/>
      <c r="L115" s="1537"/>
      <c r="M115" s="1537"/>
      <c r="N115" s="1537"/>
      <c r="O115" s="1537"/>
      <c r="P115" s="1537"/>
      <c r="Q115" s="1536"/>
      <c r="R115" s="1536"/>
      <c r="S115" s="1536"/>
      <c r="T115" s="1536"/>
      <c r="U115" s="1536"/>
      <c r="V115" s="1537"/>
      <c r="W115" s="1537"/>
      <c r="X115" s="1536"/>
      <c r="Y115" s="1536"/>
      <c r="Z115" s="1516"/>
      <c r="AA115" s="1516"/>
      <c r="AB115" s="1532"/>
      <c r="AC115" s="1533"/>
      <c r="AD115" s="1534"/>
      <c r="AE115" s="1535"/>
      <c r="AF115" s="1536"/>
      <c r="AG115" s="1536"/>
      <c r="AH115" s="1536"/>
      <c r="AI115" s="1536"/>
      <c r="AJ115" s="1536"/>
      <c r="AK115" s="1536"/>
      <c r="AL115" s="1537"/>
      <c r="AM115" s="1537"/>
      <c r="AN115" s="1537"/>
      <c r="AO115" s="1537"/>
      <c r="AP115" s="1537"/>
      <c r="AQ115" s="1536"/>
      <c r="AR115" s="1536"/>
      <c r="AS115" s="1536"/>
      <c r="AT115" s="1536"/>
      <c r="AU115" s="1536"/>
      <c r="AV115" s="1537"/>
      <c r="AW115" s="1537"/>
      <c r="AX115" s="1536"/>
      <c r="AY115" s="1536"/>
      <c r="AZ115" s="1516"/>
      <c r="BA115" s="1516"/>
      <c r="BB115" s="1516"/>
      <c r="BC115" s="1034"/>
      <c r="BD115" s="1034"/>
      <c r="BE115" s="1034"/>
      <c r="BF115" s="1034"/>
      <c r="BG115" s="1034"/>
      <c r="BH115" s="1034"/>
      <c r="BI115" s="1034"/>
      <c r="BJ115" s="1034"/>
      <c r="BK115" s="1034"/>
      <c r="BL115" s="1034"/>
      <c r="BM115" s="1034"/>
      <c r="BN115" s="1034"/>
      <c r="BO115" s="1034"/>
      <c r="BP115" s="1034"/>
      <c r="BQ115" s="1034"/>
      <c r="BR115" s="1034"/>
      <c r="BS115" s="1034"/>
      <c r="BT115" s="1034"/>
      <c r="BU115" s="1034"/>
      <c r="BV115" s="1034"/>
      <c r="BW115" s="1034"/>
      <c r="BX115" s="1034"/>
      <c r="BY115" s="1034"/>
      <c r="BZ115" s="1034"/>
      <c r="CA115" s="1034"/>
      <c r="CB115" s="1034"/>
      <c r="CC115" s="1034"/>
      <c r="CD115" s="1034"/>
      <c r="CE115" s="1034"/>
      <c r="CF115" s="1034"/>
      <c r="CG115" s="1034"/>
      <c r="CH115" s="1034"/>
      <c r="CI115" s="1034"/>
      <c r="CJ115" s="1034"/>
      <c r="CK115" s="1034"/>
      <c r="CL115" s="1034"/>
      <c r="CM115" s="1034"/>
      <c r="CN115" s="1034"/>
      <c r="CO115" s="1034"/>
      <c r="CP115" s="1034"/>
      <c r="CQ115" s="1034"/>
      <c r="CR115" s="1034"/>
      <c r="CS115" s="1034"/>
      <c r="CT115" s="1034"/>
      <c r="CU115" s="1034"/>
      <c r="CV115" s="1034"/>
      <c r="CW115" s="1034"/>
      <c r="CX115" s="1034"/>
      <c r="CY115" s="1034"/>
      <c r="CZ115" s="1034"/>
      <c r="DA115" s="1034"/>
      <c r="DB115" s="1034"/>
      <c r="DC115" s="1034"/>
      <c r="DD115" s="1034"/>
      <c r="DE115" s="1034"/>
      <c r="DF115" s="1034"/>
      <c r="DG115" s="1034"/>
      <c r="DH115" s="1034"/>
      <c r="DI115" s="1034"/>
      <c r="DJ115" s="1034"/>
      <c r="DK115" s="1034"/>
      <c r="DL115" s="1034"/>
      <c r="DM115" s="1034"/>
      <c r="DN115" s="1034"/>
      <c r="DO115" s="1034"/>
    </row>
    <row r="116" spans="2:119" s="1037" customFormat="1">
      <c r="B116" s="1532"/>
      <c r="C116" s="1533"/>
      <c r="D116" s="1534"/>
      <c r="E116" s="1535"/>
      <c r="F116" s="1536"/>
      <c r="G116" s="1536"/>
      <c r="H116" s="1536"/>
      <c r="I116" s="1536"/>
      <c r="J116" s="1536"/>
      <c r="K116" s="1536"/>
      <c r="L116" s="1537"/>
      <c r="M116" s="1537"/>
      <c r="N116" s="1537"/>
      <c r="O116" s="1537"/>
      <c r="P116" s="1537"/>
      <c r="Q116" s="1536"/>
      <c r="R116" s="1536"/>
      <c r="S116" s="1536"/>
      <c r="T116" s="1536"/>
      <c r="U116" s="1536"/>
      <c r="V116" s="1537"/>
      <c r="W116" s="1537"/>
      <c r="X116" s="1536"/>
      <c r="Y116" s="1536"/>
      <c r="Z116" s="1516"/>
      <c r="AA116" s="1516"/>
      <c r="AB116" s="1532"/>
      <c r="AC116" s="1533"/>
      <c r="AD116" s="1534"/>
      <c r="AE116" s="1535"/>
      <c r="AF116" s="1536"/>
      <c r="AG116" s="1536"/>
      <c r="AH116" s="1536"/>
      <c r="AI116" s="1536"/>
      <c r="AJ116" s="1536"/>
      <c r="AK116" s="1536"/>
      <c r="AL116" s="1537"/>
      <c r="AM116" s="1537"/>
      <c r="AN116" s="1537"/>
      <c r="AO116" s="1537"/>
      <c r="AP116" s="1537"/>
      <c r="AQ116" s="1536"/>
      <c r="AR116" s="1536"/>
      <c r="AS116" s="1536"/>
      <c r="AT116" s="1536"/>
      <c r="AU116" s="1536"/>
      <c r="AV116" s="1537"/>
      <c r="AW116" s="1537"/>
      <c r="AX116" s="1536"/>
      <c r="AY116" s="1536"/>
      <c r="AZ116" s="1516"/>
      <c r="BA116" s="1516"/>
      <c r="BB116" s="1516"/>
      <c r="BC116" s="1034"/>
      <c r="BD116" s="1034"/>
      <c r="BE116" s="1034"/>
      <c r="BF116" s="1034"/>
      <c r="BG116" s="1034"/>
      <c r="BH116" s="1034"/>
      <c r="BI116" s="1034"/>
      <c r="BJ116" s="1034"/>
      <c r="BK116" s="1034"/>
      <c r="BL116" s="1034"/>
      <c r="BM116" s="1034"/>
      <c r="BN116" s="1034"/>
      <c r="BO116" s="1034"/>
      <c r="BP116" s="1034"/>
      <c r="BQ116" s="1034"/>
      <c r="BR116" s="1034"/>
      <c r="BS116" s="1034"/>
      <c r="BT116" s="1034"/>
      <c r="BU116" s="1034"/>
      <c r="BV116" s="1034"/>
      <c r="BW116" s="1034"/>
      <c r="BX116" s="1034"/>
      <c r="BY116" s="1034"/>
      <c r="BZ116" s="1034"/>
      <c r="CA116" s="1034"/>
      <c r="CB116" s="1034"/>
      <c r="CC116" s="1034"/>
      <c r="CD116" s="1034"/>
      <c r="CE116" s="1034"/>
      <c r="CF116" s="1034"/>
      <c r="CG116" s="1034"/>
      <c r="CH116" s="1034"/>
      <c r="CI116" s="1034"/>
      <c r="CJ116" s="1034"/>
      <c r="CK116" s="1034"/>
      <c r="CL116" s="1034"/>
      <c r="CM116" s="1034"/>
      <c r="CN116" s="1034"/>
      <c r="CO116" s="1034"/>
      <c r="CP116" s="1034"/>
      <c r="CQ116" s="1034"/>
      <c r="CR116" s="1034"/>
      <c r="CS116" s="1034"/>
      <c r="CT116" s="1034"/>
      <c r="CU116" s="1034"/>
      <c r="CV116" s="1034"/>
      <c r="CW116" s="1034"/>
      <c r="CX116" s="1034"/>
      <c r="CY116" s="1034"/>
      <c r="CZ116" s="1034"/>
      <c r="DA116" s="1034"/>
      <c r="DB116" s="1034"/>
      <c r="DC116" s="1034"/>
      <c r="DD116" s="1034"/>
      <c r="DE116" s="1034"/>
      <c r="DF116" s="1034"/>
      <c r="DG116" s="1034"/>
      <c r="DH116" s="1034"/>
      <c r="DI116" s="1034"/>
      <c r="DJ116" s="1034"/>
      <c r="DK116" s="1034"/>
      <c r="DL116" s="1034"/>
      <c r="DM116" s="1034"/>
      <c r="DN116" s="1034"/>
      <c r="DO116" s="1034"/>
    </row>
    <row r="117" spans="2:119" s="1037" customFormat="1">
      <c r="B117" s="1532"/>
      <c r="C117" s="1533"/>
      <c r="D117" s="1534"/>
      <c r="E117" s="1535"/>
      <c r="F117" s="1536"/>
      <c r="G117" s="1536"/>
      <c r="H117" s="1536"/>
      <c r="I117" s="1536"/>
      <c r="J117" s="1536"/>
      <c r="K117" s="1536"/>
      <c r="L117" s="1537"/>
      <c r="M117" s="1537"/>
      <c r="N117" s="1537"/>
      <c r="O117" s="1537"/>
      <c r="P117" s="1537"/>
      <c r="Q117" s="1536"/>
      <c r="R117" s="1536"/>
      <c r="S117" s="1536"/>
      <c r="T117" s="1536"/>
      <c r="U117" s="1536"/>
      <c r="V117" s="1537"/>
      <c r="W117" s="1537"/>
      <c r="X117" s="1536"/>
      <c r="Y117" s="1536"/>
      <c r="Z117" s="1516"/>
      <c r="AA117" s="1516"/>
      <c r="AB117" s="1532"/>
      <c r="AC117" s="1533"/>
      <c r="AD117" s="1534"/>
      <c r="AE117" s="1535"/>
      <c r="AF117" s="1536"/>
      <c r="AG117" s="1536"/>
      <c r="AH117" s="1536"/>
      <c r="AI117" s="1536"/>
      <c r="AJ117" s="1536"/>
      <c r="AK117" s="1536"/>
      <c r="AL117" s="1537"/>
      <c r="AM117" s="1537"/>
      <c r="AN117" s="1537"/>
      <c r="AO117" s="1537"/>
      <c r="AP117" s="1537"/>
      <c r="AQ117" s="1536"/>
      <c r="AR117" s="1536"/>
      <c r="AS117" s="1536"/>
      <c r="AT117" s="1536"/>
      <c r="AU117" s="1536"/>
      <c r="AV117" s="1537"/>
      <c r="AW117" s="1537"/>
      <c r="AX117" s="1536"/>
      <c r="AY117" s="1536"/>
      <c r="AZ117" s="1516"/>
      <c r="BA117" s="1516"/>
      <c r="BB117" s="1516"/>
      <c r="BC117" s="1034"/>
      <c r="BD117" s="1034"/>
      <c r="BE117" s="1034"/>
      <c r="BF117" s="1034"/>
      <c r="BG117" s="1034"/>
      <c r="BH117" s="1034"/>
      <c r="BI117" s="1034"/>
      <c r="BJ117" s="1034"/>
      <c r="BK117" s="1034"/>
      <c r="BL117" s="1034"/>
      <c r="BM117" s="1034"/>
      <c r="BN117" s="1034"/>
      <c r="BO117" s="1034"/>
      <c r="BP117" s="1034"/>
      <c r="BQ117" s="1034"/>
      <c r="BR117" s="1034"/>
      <c r="BS117" s="1034"/>
      <c r="BT117" s="1034"/>
      <c r="BU117" s="1034"/>
      <c r="BV117" s="1034"/>
      <c r="BW117" s="1034"/>
      <c r="BX117" s="1034"/>
      <c r="BY117" s="1034"/>
      <c r="BZ117" s="1034"/>
      <c r="CA117" s="1034"/>
      <c r="CB117" s="1034"/>
      <c r="CC117" s="1034"/>
      <c r="CD117" s="1034"/>
      <c r="CE117" s="1034"/>
      <c r="CF117" s="1034"/>
      <c r="CG117" s="1034"/>
      <c r="CH117" s="1034"/>
      <c r="CI117" s="1034"/>
      <c r="CJ117" s="1034"/>
      <c r="CK117" s="1034"/>
      <c r="CL117" s="1034"/>
      <c r="CM117" s="1034"/>
      <c r="CN117" s="1034"/>
      <c r="CO117" s="1034"/>
      <c r="CP117" s="1034"/>
      <c r="CQ117" s="1034"/>
      <c r="CR117" s="1034"/>
      <c r="CS117" s="1034"/>
      <c r="CT117" s="1034"/>
      <c r="CU117" s="1034"/>
      <c r="CV117" s="1034"/>
      <c r="CW117" s="1034"/>
      <c r="CX117" s="1034"/>
      <c r="CY117" s="1034"/>
      <c r="CZ117" s="1034"/>
      <c r="DA117" s="1034"/>
      <c r="DB117" s="1034"/>
      <c r="DC117" s="1034"/>
      <c r="DD117" s="1034"/>
      <c r="DE117" s="1034"/>
      <c r="DF117" s="1034"/>
      <c r="DG117" s="1034"/>
      <c r="DH117" s="1034"/>
      <c r="DI117" s="1034"/>
      <c r="DJ117" s="1034"/>
      <c r="DK117" s="1034"/>
      <c r="DL117" s="1034"/>
      <c r="DM117" s="1034"/>
      <c r="DN117" s="1034"/>
      <c r="DO117" s="1034"/>
    </row>
    <row r="118" spans="2:119" s="1037" customFormat="1">
      <c r="B118" s="1532"/>
      <c r="C118" s="1533"/>
      <c r="D118" s="1534"/>
      <c r="E118" s="1535"/>
      <c r="F118" s="1536"/>
      <c r="G118" s="1536"/>
      <c r="H118" s="1536"/>
      <c r="I118" s="1536"/>
      <c r="J118" s="1536"/>
      <c r="K118" s="1536"/>
      <c r="L118" s="1537"/>
      <c r="M118" s="1537"/>
      <c r="N118" s="1537"/>
      <c r="O118" s="1537"/>
      <c r="P118" s="1537"/>
      <c r="Q118" s="1536"/>
      <c r="R118" s="1536"/>
      <c r="S118" s="1536"/>
      <c r="T118" s="1536"/>
      <c r="U118" s="1536"/>
      <c r="V118" s="1537"/>
      <c r="W118" s="1537"/>
      <c r="X118" s="1536"/>
      <c r="Y118" s="1536"/>
      <c r="Z118" s="1516"/>
      <c r="AA118" s="1516"/>
      <c r="AB118" s="1532"/>
      <c r="AC118" s="1533"/>
      <c r="AD118" s="1534"/>
      <c r="AE118" s="1535"/>
      <c r="AF118" s="1536"/>
      <c r="AG118" s="1536"/>
      <c r="AH118" s="1536"/>
      <c r="AI118" s="1536"/>
      <c r="AJ118" s="1536"/>
      <c r="AK118" s="1536"/>
      <c r="AL118" s="1537"/>
      <c r="AM118" s="1537"/>
      <c r="AN118" s="1537"/>
      <c r="AO118" s="1537"/>
      <c r="AP118" s="1537"/>
      <c r="AQ118" s="1536"/>
      <c r="AR118" s="1536"/>
      <c r="AS118" s="1536"/>
      <c r="AT118" s="1536"/>
      <c r="AU118" s="1536"/>
      <c r="AV118" s="1537"/>
      <c r="AW118" s="1537"/>
      <c r="AX118" s="1536"/>
      <c r="AY118" s="1536"/>
      <c r="AZ118" s="1516"/>
      <c r="BA118" s="1516"/>
      <c r="BB118" s="1516"/>
      <c r="BC118" s="1034"/>
      <c r="BD118" s="1034"/>
      <c r="BE118" s="1034"/>
      <c r="BF118" s="1034"/>
      <c r="BG118" s="1034"/>
      <c r="BH118" s="1034"/>
      <c r="BI118" s="1034"/>
      <c r="BJ118" s="1034"/>
      <c r="BK118" s="1034"/>
      <c r="BL118" s="1034"/>
      <c r="BM118" s="1034"/>
      <c r="BN118" s="1034"/>
      <c r="BO118" s="1034"/>
      <c r="BP118" s="1034"/>
      <c r="BQ118" s="1034"/>
      <c r="BR118" s="1034"/>
      <c r="BS118" s="1034"/>
      <c r="BT118" s="1034"/>
      <c r="BU118" s="1034"/>
      <c r="BV118" s="1034"/>
      <c r="BW118" s="1034"/>
      <c r="BX118" s="1034"/>
      <c r="BY118" s="1034"/>
      <c r="BZ118" s="1034"/>
      <c r="CA118" s="1034"/>
      <c r="CB118" s="1034"/>
      <c r="CC118" s="1034"/>
      <c r="CD118" s="1034"/>
      <c r="CE118" s="1034"/>
      <c r="CF118" s="1034"/>
      <c r="CG118" s="1034"/>
      <c r="CH118" s="1034"/>
      <c r="CI118" s="1034"/>
      <c r="CJ118" s="1034"/>
      <c r="CK118" s="1034"/>
      <c r="CL118" s="1034"/>
      <c r="CM118" s="1034"/>
      <c r="CN118" s="1034"/>
      <c r="CO118" s="1034"/>
      <c r="CP118" s="1034"/>
      <c r="CQ118" s="1034"/>
      <c r="CR118" s="1034"/>
      <c r="CS118" s="1034"/>
      <c r="CT118" s="1034"/>
      <c r="CU118" s="1034"/>
      <c r="CV118" s="1034"/>
      <c r="CW118" s="1034"/>
      <c r="CX118" s="1034"/>
      <c r="CY118" s="1034"/>
      <c r="CZ118" s="1034"/>
      <c r="DA118" s="1034"/>
      <c r="DB118" s="1034"/>
      <c r="DC118" s="1034"/>
      <c r="DD118" s="1034"/>
      <c r="DE118" s="1034"/>
      <c r="DF118" s="1034"/>
      <c r="DG118" s="1034"/>
      <c r="DH118" s="1034"/>
      <c r="DI118" s="1034"/>
      <c r="DJ118" s="1034"/>
      <c r="DK118" s="1034"/>
      <c r="DL118" s="1034"/>
      <c r="DM118" s="1034"/>
      <c r="DN118" s="1034"/>
      <c r="DO118" s="1034"/>
    </row>
    <row r="119" spans="2:119" s="1037" customFormat="1">
      <c r="B119" s="1532"/>
      <c r="C119" s="1533"/>
      <c r="D119" s="1534"/>
      <c r="E119" s="1535"/>
      <c r="F119" s="1536"/>
      <c r="G119" s="1536"/>
      <c r="H119" s="1536"/>
      <c r="I119" s="1536"/>
      <c r="J119" s="1536"/>
      <c r="K119" s="1536"/>
      <c r="L119" s="1537"/>
      <c r="M119" s="1537"/>
      <c r="N119" s="1537"/>
      <c r="O119" s="1537"/>
      <c r="P119" s="1537"/>
      <c r="Q119" s="1536"/>
      <c r="R119" s="1536"/>
      <c r="S119" s="1536"/>
      <c r="T119" s="1536"/>
      <c r="U119" s="1536"/>
      <c r="V119" s="1537"/>
      <c r="W119" s="1537"/>
      <c r="X119" s="1536"/>
      <c r="Y119" s="1536"/>
      <c r="Z119" s="1516"/>
      <c r="AA119" s="1516"/>
      <c r="AB119" s="1532"/>
      <c r="AC119" s="1533"/>
      <c r="AD119" s="1534"/>
      <c r="AE119" s="1535"/>
      <c r="AF119" s="1536"/>
      <c r="AG119" s="1536"/>
      <c r="AH119" s="1536"/>
      <c r="AI119" s="1536"/>
      <c r="AJ119" s="1536"/>
      <c r="AK119" s="1536"/>
      <c r="AL119" s="1537"/>
      <c r="AM119" s="1537"/>
      <c r="AN119" s="1537"/>
      <c r="AO119" s="1537"/>
      <c r="AP119" s="1537"/>
      <c r="AQ119" s="1536"/>
      <c r="AR119" s="1536"/>
      <c r="AS119" s="1536"/>
      <c r="AT119" s="1536"/>
      <c r="AU119" s="1536"/>
      <c r="AV119" s="1537"/>
      <c r="AW119" s="1537"/>
      <c r="AX119" s="1536"/>
      <c r="AY119" s="1536"/>
      <c r="AZ119" s="1516"/>
      <c r="BA119" s="1516"/>
      <c r="BB119" s="1516"/>
      <c r="BC119" s="1034"/>
      <c r="BD119" s="1034"/>
      <c r="BE119" s="1034"/>
      <c r="BF119" s="1034"/>
      <c r="BG119" s="1034"/>
      <c r="BH119" s="1034"/>
      <c r="BI119" s="1034"/>
      <c r="BJ119" s="1034"/>
      <c r="BK119" s="1034"/>
      <c r="BL119" s="1034"/>
      <c r="BM119" s="1034"/>
      <c r="BN119" s="1034"/>
      <c r="BO119" s="1034"/>
      <c r="BP119" s="1034"/>
      <c r="BQ119" s="1034"/>
      <c r="BR119" s="1034"/>
      <c r="BS119" s="1034"/>
      <c r="BT119" s="1034"/>
      <c r="BU119" s="1034"/>
      <c r="BV119" s="1034"/>
      <c r="BW119" s="1034"/>
      <c r="BX119" s="1034"/>
      <c r="BY119" s="1034"/>
      <c r="BZ119" s="1034"/>
      <c r="CA119" s="1034"/>
      <c r="CB119" s="1034"/>
      <c r="CC119" s="1034"/>
      <c r="CD119" s="1034"/>
      <c r="CE119" s="1034"/>
      <c r="CF119" s="1034"/>
      <c r="CG119" s="1034"/>
      <c r="CH119" s="1034"/>
      <c r="CI119" s="1034"/>
      <c r="CJ119" s="1034"/>
      <c r="CK119" s="1034"/>
      <c r="CL119" s="1034"/>
      <c r="CM119" s="1034"/>
      <c r="CN119" s="1034"/>
      <c r="CO119" s="1034"/>
      <c r="CP119" s="1034"/>
      <c r="CQ119" s="1034"/>
      <c r="CR119" s="1034"/>
      <c r="CS119" s="1034"/>
      <c r="CT119" s="1034"/>
      <c r="CU119" s="1034"/>
      <c r="CV119" s="1034"/>
      <c r="CW119" s="1034"/>
      <c r="CX119" s="1034"/>
      <c r="CY119" s="1034"/>
      <c r="CZ119" s="1034"/>
      <c r="DA119" s="1034"/>
      <c r="DB119" s="1034"/>
      <c r="DC119" s="1034"/>
      <c r="DD119" s="1034"/>
      <c r="DE119" s="1034"/>
      <c r="DF119" s="1034"/>
      <c r="DG119" s="1034"/>
      <c r="DH119" s="1034"/>
      <c r="DI119" s="1034"/>
      <c r="DJ119" s="1034"/>
      <c r="DK119" s="1034"/>
      <c r="DL119" s="1034"/>
      <c r="DM119" s="1034"/>
      <c r="DN119" s="1034"/>
      <c r="DO119" s="1034"/>
    </row>
    <row r="120" spans="2:119" s="1037" customFormat="1">
      <c r="B120" s="1532"/>
      <c r="C120" s="1533"/>
      <c r="D120" s="1534"/>
      <c r="E120" s="1535"/>
      <c r="F120" s="1536"/>
      <c r="G120" s="1536"/>
      <c r="H120" s="1536"/>
      <c r="I120" s="1536"/>
      <c r="J120" s="1536"/>
      <c r="K120" s="1536"/>
      <c r="L120" s="1537"/>
      <c r="M120" s="1537"/>
      <c r="N120" s="1537"/>
      <c r="O120" s="1537"/>
      <c r="P120" s="1537"/>
      <c r="Q120" s="1536"/>
      <c r="R120" s="1536"/>
      <c r="S120" s="1536"/>
      <c r="T120" s="1536"/>
      <c r="U120" s="1536"/>
      <c r="V120" s="1537"/>
      <c r="W120" s="1537"/>
      <c r="X120" s="1536"/>
      <c r="Y120" s="1536"/>
      <c r="Z120" s="1516"/>
      <c r="AA120" s="1516"/>
      <c r="AB120" s="1532"/>
      <c r="AC120" s="1533"/>
      <c r="AD120" s="1534"/>
      <c r="AE120" s="1535"/>
      <c r="AF120" s="1536"/>
      <c r="AG120" s="1536"/>
      <c r="AH120" s="1536"/>
      <c r="AI120" s="1536"/>
      <c r="AJ120" s="1536"/>
      <c r="AK120" s="1536"/>
      <c r="AL120" s="1537"/>
      <c r="AM120" s="1537"/>
      <c r="AN120" s="1537"/>
      <c r="AO120" s="1537"/>
      <c r="AP120" s="1537"/>
      <c r="AQ120" s="1536"/>
      <c r="AR120" s="1536"/>
      <c r="AS120" s="1536"/>
      <c r="AT120" s="1536"/>
      <c r="AU120" s="1536"/>
      <c r="AV120" s="1537"/>
      <c r="AW120" s="1537"/>
      <c r="AX120" s="1536"/>
      <c r="AY120" s="1536"/>
      <c r="AZ120" s="1516"/>
      <c r="BA120" s="1516"/>
      <c r="BB120" s="1516"/>
      <c r="BC120" s="1034"/>
      <c r="BD120" s="1034"/>
      <c r="BE120" s="1034"/>
      <c r="BF120" s="1034"/>
      <c r="BG120" s="1034"/>
      <c r="BH120" s="1034"/>
      <c r="BI120" s="1034"/>
      <c r="BJ120" s="1034"/>
      <c r="BK120" s="1034"/>
      <c r="BL120" s="1034"/>
      <c r="BM120" s="1034"/>
      <c r="BN120" s="1034"/>
      <c r="BO120" s="1034"/>
      <c r="BP120" s="1034"/>
      <c r="BQ120" s="1034"/>
      <c r="BR120" s="1034"/>
      <c r="BS120" s="1034"/>
      <c r="BT120" s="1034"/>
      <c r="BU120" s="1034"/>
      <c r="BV120" s="1034"/>
      <c r="BW120" s="1034"/>
      <c r="BX120" s="1034"/>
      <c r="BY120" s="1034"/>
      <c r="BZ120" s="1034"/>
      <c r="CA120" s="1034"/>
      <c r="CB120" s="1034"/>
      <c r="CC120" s="1034"/>
      <c r="CD120" s="1034"/>
      <c r="CE120" s="1034"/>
      <c r="CF120" s="1034"/>
      <c r="CG120" s="1034"/>
      <c r="CH120" s="1034"/>
      <c r="CI120" s="1034"/>
      <c r="CJ120" s="1034"/>
      <c r="CK120" s="1034"/>
      <c r="CL120" s="1034"/>
      <c r="CM120" s="1034"/>
      <c r="CN120" s="1034"/>
      <c r="CO120" s="1034"/>
      <c r="CP120" s="1034"/>
      <c r="CQ120" s="1034"/>
      <c r="CR120" s="1034"/>
      <c r="CS120" s="1034"/>
      <c r="CT120" s="1034"/>
      <c r="CU120" s="1034"/>
      <c r="CV120" s="1034"/>
      <c r="CW120" s="1034"/>
      <c r="CX120" s="1034"/>
      <c r="CY120" s="1034"/>
      <c r="CZ120" s="1034"/>
      <c r="DA120" s="1034"/>
      <c r="DB120" s="1034"/>
      <c r="DC120" s="1034"/>
      <c r="DD120" s="1034"/>
      <c r="DE120" s="1034"/>
      <c r="DF120" s="1034"/>
      <c r="DG120" s="1034"/>
      <c r="DH120" s="1034"/>
      <c r="DI120" s="1034"/>
      <c r="DJ120" s="1034"/>
      <c r="DK120" s="1034"/>
      <c r="DL120" s="1034"/>
      <c r="DM120" s="1034"/>
      <c r="DN120" s="1034"/>
      <c r="DO120" s="1034"/>
    </row>
    <row r="121" spans="2:119" s="1037" customFormat="1">
      <c r="B121" s="1532"/>
      <c r="C121" s="1533"/>
      <c r="D121" s="1534"/>
      <c r="E121" s="1535"/>
      <c r="F121" s="1536"/>
      <c r="G121" s="1536"/>
      <c r="H121" s="1536"/>
      <c r="I121" s="1536"/>
      <c r="J121" s="1536"/>
      <c r="K121" s="1536"/>
      <c r="L121" s="1537"/>
      <c r="M121" s="1537"/>
      <c r="N121" s="1537"/>
      <c r="O121" s="1537"/>
      <c r="P121" s="1537"/>
      <c r="Q121" s="1536"/>
      <c r="R121" s="1536"/>
      <c r="S121" s="1536"/>
      <c r="T121" s="1536"/>
      <c r="U121" s="1536"/>
      <c r="V121" s="1537"/>
      <c r="W121" s="1537"/>
      <c r="X121" s="1536"/>
      <c r="Y121" s="1536"/>
      <c r="Z121" s="1516"/>
      <c r="AA121" s="1516"/>
      <c r="AB121" s="1532"/>
      <c r="AC121" s="1533"/>
      <c r="AD121" s="1534"/>
      <c r="AE121" s="1535"/>
      <c r="AF121" s="1536"/>
      <c r="AG121" s="1536"/>
      <c r="AH121" s="1536"/>
      <c r="AI121" s="1536"/>
      <c r="AJ121" s="1536"/>
      <c r="AK121" s="1536"/>
      <c r="AL121" s="1537"/>
      <c r="AM121" s="1537"/>
      <c r="AN121" s="1537"/>
      <c r="AO121" s="1537"/>
      <c r="AP121" s="1537"/>
      <c r="AQ121" s="1536"/>
      <c r="AR121" s="1536"/>
      <c r="AS121" s="1536"/>
      <c r="AT121" s="1536"/>
      <c r="AU121" s="1536"/>
      <c r="AV121" s="1537"/>
      <c r="AW121" s="1537"/>
      <c r="AX121" s="1536"/>
      <c r="AY121" s="1536"/>
      <c r="AZ121" s="1516"/>
      <c r="BA121" s="1516"/>
      <c r="BB121" s="1516"/>
      <c r="BC121" s="1034"/>
      <c r="BD121" s="1034"/>
      <c r="BE121" s="1034"/>
      <c r="BF121" s="1034"/>
      <c r="BG121" s="1034"/>
      <c r="BH121" s="1034"/>
      <c r="BI121" s="1034"/>
      <c r="BJ121" s="1034"/>
      <c r="BK121" s="1034"/>
      <c r="BL121" s="1034"/>
      <c r="BM121" s="1034"/>
      <c r="BN121" s="1034"/>
      <c r="BO121" s="1034"/>
      <c r="BP121" s="1034"/>
      <c r="BQ121" s="1034"/>
      <c r="BR121" s="1034"/>
      <c r="BS121" s="1034"/>
      <c r="BT121" s="1034"/>
      <c r="BU121" s="1034"/>
      <c r="BV121" s="1034"/>
      <c r="BW121" s="1034"/>
      <c r="BX121" s="1034"/>
      <c r="BY121" s="1034"/>
      <c r="BZ121" s="1034"/>
      <c r="CA121" s="1034"/>
      <c r="CB121" s="1034"/>
      <c r="CC121" s="1034"/>
      <c r="CD121" s="1034"/>
      <c r="CE121" s="1034"/>
      <c r="CF121" s="1034"/>
      <c r="CG121" s="1034"/>
      <c r="CH121" s="1034"/>
      <c r="CI121" s="1034"/>
      <c r="CJ121" s="1034"/>
      <c r="CK121" s="1034"/>
      <c r="CL121" s="1034"/>
      <c r="CM121" s="1034"/>
      <c r="CN121" s="1034"/>
      <c r="CO121" s="1034"/>
      <c r="CP121" s="1034"/>
      <c r="CQ121" s="1034"/>
      <c r="CR121" s="1034"/>
      <c r="CS121" s="1034"/>
      <c r="CT121" s="1034"/>
      <c r="CU121" s="1034"/>
      <c r="CV121" s="1034"/>
      <c r="CW121" s="1034"/>
      <c r="CX121" s="1034"/>
      <c r="CY121" s="1034"/>
      <c r="CZ121" s="1034"/>
      <c r="DA121" s="1034"/>
      <c r="DB121" s="1034"/>
      <c r="DC121" s="1034"/>
      <c r="DD121" s="1034"/>
      <c r="DE121" s="1034"/>
      <c r="DF121" s="1034"/>
      <c r="DG121" s="1034"/>
      <c r="DH121" s="1034"/>
      <c r="DI121" s="1034"/>
      <c r="DJ121" s="1034"/>
      <c r="DK121" s="1034"/>
      <c r="DL121" s="1034"/>
      <c r="DM121" s="1034"/>
      <c r="DN121" s="1034"/>
      <c r="DO121" s="1034"/>
    </row>
    <row r="122" spans="2:119" s="1037" customFormat="1">
      <c r="B122" s="1532"/>
      <c r="C122" s="1533"/>
      <c r="D122" s="1534"/>
      <c r="E122" s="1535"/>
      <c r="F122" s="1536"/>
      <c r="G122" s="1536"/>
      <c r="H122" s="1536"/>
      <c r="I122" s="1536"/>
      <c r="J122" s="1536"/>
      <c r="K122" s="1536"/>
      <c r="L122" s="1537"/>
      <c r="M122" s="1537"/>
      <c r="N122" s="1537"/>
      <c r="O122" s="1537"/>
      <c r="P122" s="1537"/>
      <c r="Q122" s="1536"/>
      <c r="R122" s="1536"/>
      <c r="S122" s="1536"/>
      <c r="T122" s="1536"/>
      <c r="U122" s="1536"/>
      <c r="V122" s="1537"/>
      <c r="W122" s="1537"/>
      <c r="X122" s="1536"/>
      <c r="Y122" s="1536"/>
      <c r="Z122" s="1516"/>
      <c r="AA122" s="1516"/>
      <c r="AB122" s="1532"/>
      <c r="AC122" s="1533"/>
      <c r="AD122" s="1534"/>
      <c r="AE122" s="1535"/>
      <c r="AF122" s="1536"/>
      <c r="AG122" s="1536"/>
      <c r="AH122" s="1536"/>
      <c r="AI122" s="1536"/>
      <c r="AJ122" s="1536"/>
      <c r="AK122" s="1536"/>
      <c r="AL122" s="1537"/>
      <c r="AM122" s="1537"/>
      <c r="AN122" s="1537"/>
      <c r="AO122" s="1537"/>
      <c r="AP122" s="1537"/>
      <c r="AQ122" s="1536"/>
      <c r="AR122" s="1536"/>
      <c r="AS122" s="1536"/>
      <c r="AT122" s="1536"/>
      <c r="AU122" s="1536"/>
      <c r="AV122" s="1537"/>
      <c r="AW122" s="1537"/>
      <c r="AX122" s="1536"/>
      <c r="AY122" s="1536"/>
      <c r="AZ122" s="1516"/>
      <c r="BA122" s="1516"/>
      <c r="BB122" s="1516"/>
      <c r="BC122" s="1034"/>
      <c r="BD122" s="1034"/>
      <c r="BE122" s="1034"/>
      <c r="BF122" s="1034"/>
      <c r="BG122" s="1034"/>
      <c r="BH122" s="1034"/>
      <c r="BI122" s="1034"/>
      <c r="BJ122" s="1034"/>
      <c r="BK122" s="1034"/>
      <c r="BL122" s="1034"/>
      <c r="BM122" s="1034"/>
      <c r="BN122" s="1034"/>
      <c r="BO122" s="1034"/>
      <c r="BP122" s="1034"/>
      <c r="BQ122" s="1034"/>
      <c r="BR122" s="1034"/>
      <c r="BS122" s="1034"/>
      <c r="BT122" s="1034"/>
      <c r="BU122" s="1034"/>
      <c r="BV122" s="1034"/>
      <c r="BW122" s="1034"/>
      <c r="BX122" s="1034"/>
      <c r="BY122" s="1034"/>
      <c r="BZ122" s="1034"/>
      <c r="CA122" s="1034"/>
      <c r="CB122" s="1034"/>
      <c r="CC122" s="1034"/>
      <c r="CD122" s="1034"/>
      <c r="CE122" s="1034"/>
      <c r="CF122" s="1034"/>
      <c r="CG122" s="1034"/>
      <c r="CH122" s="1034"/>
      <c r="CI122" s="1034"/>
      <c r="CJ122" s="1034"/>
      <c r="CK122" s="1034"/>
      <c r="CL122" s="1034"/>
      <c r="CM122" s="1034"/>
      <c r="CN122" s="1034"/>
      <c r="CO122" s="1034"/>
      <c r="CP122" s="1034"/>
      <c r="CQ122" s="1034"/>
      <c r="CR122" s="1034"/>
      <c r="CS122" s="1034"/>
      <c r="CT122" s="1034"/>
      <c r="CU122" s="1034"/>
      <c r="CV122" s="1034"/>
      <c r="CW122" s="1034"/>
      <c r="CX122" s="1034"/>
      <c r="CY122" s="1034"/>
      <c r="CZ122" s="1034"/>
      <c r="DA122" s="1034"/>
      <c r="DB122" s="1034"/>
      <c r="DC122" s="1034"/>
      <c r="DD122" s="1034"/>
      <c r="DE122" s="1034"/>
      <c r="DF122" s="1034"/>
      <c r="DG122" s="1034"/>
      <c r="DH122" s="1034"/>
      <c r="DI122" s="1034"/>
      <c r="DJ122" s="1034"/>
      <c r="DK122" s="1034"/>
      <c r="DL122" s="1034"/>
      <c r="DM122" s="1034"/>
      <c r="DN122" s="1034"/>
      <c r="DO122" s="1034"/>
    </row>
    <row r="123" spans="2:119" s="1037" customFormat="1">
      <c r="B123" s="1532"/>
      <c r="C123" s="1533"/>
      <c r="D123" s="1534"/>
      <c r="E123" s="1535"/>
      <c r="F123" s="1536"/>
      <c r="G123" s="1536"/>
      <c r="H123" s="1536"/>
      <c r="I123" s="1536"/>
      <c r="J123" s="1536"/>
      <c r="K123" s="1536"/>
      <c r="L123" s="1537"/>
      <c r="M123" s="1537"/>
      <c r="N123" s="1537"/>
      <c r="O123" s="1537"/>
      <c r="P123" s="1537"/>
      <c r="Q123" s="1536"/>
      <c r="R123" s="1536"/>
      <c r="S123" s="1536"/>
      <c r="T123" s="1536"/>
      <c r="U123" s="1536"/>
      <c r="V123" s="1537"/>
      <c r="W123" s="1537"/>
      <c r="X123" s="1536"/>
      <c r="Y123" s="1536"/>
      <c r="Z123" s="1516"/>
      <c r="AA123" s="1516"/>
      <c r="AB123" s="1532"/>
      <c r="AC123" s="1533"/>
      <c r="AD123" s="1534"/>
      <c r="AE123" s="1535"/>
      <c r="AF123" s="1536"/>
      <c r="AG123" s="1536"/>
      <c r="AH123" s="1536"/>
      <c r="AI123" s="1536"/>
      <c r="AJ123" s="1536"/>
      <c r="AK123" s="1536"/>
      <c r="AL123" s="1537"/>
      <c r="AM123" s="1537"/>
      <c r="AN123" s="1537"/>
      <c r="AO123" s="1537"/>
      <c r="AP123" s="1537"/>
      <c r="AQ123" s="1536"/>
      <c r="AR123" s="1536"/>
      <c r="AS123" s="1536"/>
      <c r="AT123" s="1536"/>
      <c r="AU123" s="1536"/>
      <c r="AV123" s="1537"/>
      <c r="AW123" s="1537"/>
      <c r="AX123" s="1536"/>
      <c r="AY123" s="1536"/>
      <c r="AZ123" s="1516"/>
      <c r="BA123" s="1516"/>
      <c r="BB123" s="1516"/>
      <c r="BC123" s="1034"/>
      <c r="BD123" s="1034"/>
      <c r="BE123" s="1034"/>
      <c r="BF123" s="1034"/>
      <c r="BG123" s="1034"/>
      <c r="BH123" s="1034"/>
      <c r="BI123" s="1034"/>
      <c r="BJ123" s="1034"/>
      <c r="BK123" s="1034"/>
      <c r="BL123" s="1034"/>
      <c r="BM123" s="1034"/>
      <c r="BN123" s="1034"/>
      <c r="BO123" s="1034"/>
      <c r="BP123" s="1034"/>
      <c r="BQ123" s="1034"/>
      <c r="BR123" s="1034"/>
      <c r="BS123" s="1034"/>
      <c r="BT123" s="1034"/>
      <c r="BU123" s="1034"/>
      <c r="BV123" s="1034"/>
      <c r="BW123" s="1034"/>
      <c r="BX123" s="1034"/>
      <c r="BY123" s="1034"/>
      <c r="BZ123" s="1034"/>
      <c r="CA123" s="1034"/>
      <c r="CB123" s="1034"/>
      <c r="CC123" s="1034"/>
      <c r="CD123" s="1034"/>
      <c r="CE123" s="1034"/>
      <c r="CF123" s="1034"/>
      <c r="CG123" s="1034"/>
      <c r="CH123" s="1034"/>
      <c r="CI123" s="1034"/>
      <c r="CJ123" s="1034"/>
      <c r="CK123" s="1034"/>
      <c r="CL123" s="1034"/>
      <c r="CM123" s="1034"/>
      <c r="CN123" s="1034"/>
      <c r="CO123" s="1034"/>
      <c r="CP123" s="1034"/>
      <c r="CQ123" s="1034"/>
      <c r="CR123" s="1034"/>
      <c r="CS123" s="1034"/>
      <c r="CT123" s="1034"/>
      <c r="CU123" s="1034"/>
      <c r="CV123" s="1034"/>
      <c r="CW123" s="1034"/>
      <c r="CX123" s="1034"/>
      <c r="CY123" s="1034"/>
      <c r="CZ123" s="1034"/>
      <c r="DA123" s="1034"/>
      <c r="DB123" s="1034"/>
      <c r="DC123" s="1034"/>
      <c r="DD123" s="1034"/>
      <c r="DE123" s="1034"/>
      <c r="DF123" s="1034"/>
      <c r="DG123" s="1034"/>
      <c r="DH123" s="1034"/>
      <c r="DI123" s="1034"/>
      <c r="DJ123" s="1034"/>
      <c r="DK123" s="1034"/>
      <c r="DL123" s="1034"/>
      <c r="DM123" s="1034"/>
      <c r="DN123" s="1034"/>
      <c r="DO123" s="1034"/>
    </row>
    <row r="124" spans="2:119" s="1037" customFormat="1">
      <c r="B124" s="1532"/>
      <c r="C124" s="1533"/>
      <c r="D124" s="1534"/>
      <c r="E124" s="1535"/>
      <c r="F124" s="1536"/>
      <c r="G124" s="1536"/>
      <c r="H124" s="1536"/>
      <c r="I124" s="1536"/>
      <c r="J124" s="1536"/>
      <c r="K124" s="1536"/>
      <c r="L124" s="1537"/>
      <c r="M124" s="1537"/>
      <c r="N124" s="1537"/>
      <c r="O124" s="1537"/>
      <c r="P124" s="1537"/>
      <c r="Q124" s="1536"/>
      <c r="R124" s="1536"/>
      <c r="S124" s="1536"/>
      <c r="T124" s="1536"/>
      <c r="U124" s="1536"/>
      <c r="V124" s="1537"/>
      <c r="W124" s="1537"/>
      <c r="X124" s="1536"/>
      <c r="Y124" s="1536"/>
      <c r="Z124" s="1516"/>
      <c r="AA124" s="1516"/>
      <c r="AB124" s="1532"/>
      <c r="AC124" s="1533"/>
      <c r="AD124" s="1534"/>
      <c r="AE124" s="1535"/>
      <c r="AF124" s="1536"/>
      <c r="AG124" s="1536"/>
      <c r="AH124" s="1536"/>
      <c r="AI124" s="1536"/>
      <c r="AJ124" s="1536"/>
      <c r="AK124" s="1536"/>
      <c r="AL124" s="1537"/>
      <c r="AM124" s="1537"/>
      <c r="AN124" s="1537"/>
      <c r="AO124" s="1537"/>
      <c r="AP124" s="1537"/>
      <c r="AQ124" s="1536"/>
      <c r="AR124" s="1536"/>
      <c r="AS124" s="1536"/>
      <c r="AT124" s="1536"/>
      <c r="AU124" s="1536"/>
      <c r="AV124" s="1537"/>
      <c r="AW124" s="1537"/>
      <c r="AX124" s="1536"/>
      <c r="AY124" s="1536"/>
      <c r="AZ124" s="1516"/>
      <c r="BA124" s="1516"/>
      <c r="BB124" s="1516"/>
      <c r="BC124" s="1034"/>
      <c r="BD124" s="1034"/>
      <c r="BE124" s="1034"/>
      <c r="BF124" s="1034"/>
      <c r="BG124" s="1034"/>
      <c r="BH124" s="1034"/>
      <c r="BI124" s="1034"/>
      <c r="BJ124" s="1034"/>
      <c r="BK124" s="1034"/>
      <c r="BL124" s="1034"/>
      <c r="BM124" s="1034"/>
      <c r="BN124" s="1034"/>
      <c r="BO124" s="1034"/>
      <c r="BP124" s="1034"/>
      <c r="BQ124" s="1034"/>
      <c r="BR124" s="1034"/>
      <c r="BS124" s="1034"/>
      <c r="BT124" s="1034"/>
      <c r="BU124" s="1034"/>
      <c r="BV124" s="1034"/>
      <c r="BW124" s="1034"/>
      <c r="BX124" s="1034"/>
      <c r="BY124" s="1034"/>
      <c r="BZ124" s="1034"/>
      <c r="CA124" s="1034"/>
      <c r="CB124" s="1034"/>
      <c r="CC124" s="1034"/>
      <c r="CD124" s="1034"/>
      <c r="CE124" s="1034"/>
      <c r="CF124" s="1034"/>
      <c r="CG124" s="1034"/>
      <c r="CH124" s="1034"/>
      <c r="CI124" s="1034"/>
      <c r="CJ124" s="1034"/>
      <c r="CK124" s="1034"/>
      <c r="CL124" s="1034"/>
      <c r="CM124" s="1034"/>
      <c r="CN124" s="1034"/>
      <c r="CO124" s="1034"/>
      <c r="CP124" s="1034"/>
      <c r="CQ124" s="1034"/>
      <c r="CR124" s="1034"/>
      <c r="CS124" s="1034"/>
      <c r="CT124" s="1034"/>
      <c r="CU124" s="1034"/>
      <c r="CV124" s="1034"/>
      <c r="CW124" s="1034"/>
      <c r="CX124" s="1034"/>
      <c r="CY124" s="1034"/>
      <c r="CZ124" s="1034"/>
      <c r="DA124" s="1034"/>
      <c r="DB124" s="1034"/>
      <c r="DC124" s="1034"/>
      <c r="DD124" s="1034"/>
      <c r="DE124" s="1034"/>
      <c r="DF124" s="1034"/>
      <c r="DG124" s="1034"/>
      <c r="DH124" s="1034"/>
      <c r="DI124" s="1034"/>
      <c r="DJ124" s="1034"/>
      <c r="DK124" s="1034"/>
      <c r="DL124" s="1034"/>
      <c r="DM124" s="1034"/>
      <c r="DN124" s="1034"/>
      <c r="DO124" s="1034"/>
    </row>
    <row r="125" spans="2:119" s="1037" customFormat="1">
      <c r="B125" s="1532"/>
      <c r="C125" s="1533"/>
      <c r="D125" s="1534"/>
      <c r="E125" s="1535"/>
      <c r="F125" s="1536"/>
      <c r="G125" s="1536"/>
      <c r="H125" s="1536"/>
      <c r="I125" s="1536"/>
      <c r="J125" s="1536"/>
      <c r="K125" s="1536"/>
      <c r="L125" s="1537"/>
      <c r="M125" s="1537"/>
      <c r="N125" s="1537"/>
      <c r="O125" s="1537"/>
      <c r="P125" s="1537"/>
      <c r="Q125" s="1536"/>
      <c r="R125" s="1536"/>
      <c r="S125" s="1536"/>
      <c r="T125" s="1536"/>
      <c r="U125" s="1536"/>
      <c r="V125" s="1537"/>
      <c r="W125" s="1537"/>
      <c r="X125" s="1536"/>
      <c r="Y125" s="1536"/>
      <c r="Z125" s="1516"/>
      <c r="AA125" s="1516"/>
      <c r="AB125" s="1532"/>
      <c r="AC125" s="1533"/>
      <c r="AD125" s="1534"/>
      <c r="AE125" s="1535"/>
      <c r="AF125" s="1536"/>
      <c r="AG125" s="1536"/>
      <c r="AH125" s="1536"/>
      <c r="AI125" s="1536"/>
      <c r="AJ125" s="1536"/>
      <c r="AK125" s="1536"/>
      <c r="AL125" s="1537"/>
      <c r="AM125" s="1537"/>
      <c r="AN125" s="1537"/>
      <c r="AO125" s="1537"/>
      <c r="AP125" s="1537"/>
      <c r="AQ125" s="1536"/>
      <c r="AR125" s="1536"/>
      <c r="AS125" s="1536"/>
      <c r="AT125" s="1536"/>
      <c r="AU125" s="1536"/>
      <c r="AV125" s="1537"/>
      <c r="AW125" s="1537"/>
      <c r="AX125" s="1536"/>
      <c r="AY125" s="1536"/>
      <c r="AZ125" s="1516"/>
      <c r="BA125" s="1516"/>
      <c r="BB125" s="1516"/>
      <c r="BC125" s="1034"/>
      <c r="BD125" s="1034"/>
      <c r="BE125" s="1034"/>
      <c r="BF125" s="1034"/>
      <c r="BG125" s="1034"/>
      <c r="BH125" s="1034"/>
      <c r="BI125" s="1034"/>
      <c r="BJ125" s="1034"/>
      <c r="BK125" s="1034"/>
      <c r="BL125" s="1034"/>
      <c r="BM125" s="1034"/>
      <c r="BN125" s="1034"/>
      <c r="BO125" s="1034"/>
      <c r="BP125" s="1034"/>
      <c r="BQ125" s="1034"/>
      <c r="BR125" s="1034"/>
      <c r="BS125" s="1034"/>
      <c r="BT125" s="1034"/>
      <c r="BU125" s="1034"/>
      <c r="BV125" s="1034"/>
      <c r="BW125" s="1034"/>
      <c r="BX125" s="1034"/>
      <c r="BY125" s="1034"/>
      <c r="BZ125" s="1034"/>
      <c r="CA125" s="1034"/>
      <c r="CB125" s="1034"/>
      <c r="CC125" s="1034"/>
      <c r="CD125" s="1034"/>
      <c r="CE125" s="1034"/>
      <c r="CF125" s="1034"/>
      <c r="CG125" s="1034"/>
      <c r="CH125" s="1034"/>
      <c r="CI125" s="1034"/>
      <c r="CJ125" s="1034"/>
      <c r="CK125" s="1034"/>
      <c r="CL125" s="1034"/>
      <c r="CM125" s="1034"/>
      <c r="CN125" s="1034"/>
      <c r="CO125" s="1034"/>
      <c r="CP125" s="1034"/>
      <c r="CQ125" s="1034"/>
      <c r="CR125" s="1034"/>
      <c r="CS125" s="1034"/>
      <c r="CT125" s="1034"/>
      <c r="CU125" s="1034"/>
      <c r="CV125" s="1034"/>
      <c r="CW125" s="1034"/>
      <c r="CX125" s="1034"/>
      <c r="CY125" s="1034"/>
      <c r="CZ125" s="1034"/>
      <c r="DA125" s="1034"/>
      <c r="DB125" s="1034"/>
      <c r="DC125" s="1034"/>
      <c r="DD125" s="1034"/>
      <c r="DE125" s="1034"/>
      <c r="DF125" s="1034"/>
      <c r="DG125" s="1034"/>
      <c r="DH125" s="1034"/>
      <c r="DI125" s="1034"/>
      <c r="DJ125" s="1034"/>
      <c r="DK125" s="1034"/>
      <c r="DL125" s="1034"/>
      <c r="DM125" s="1034"/>
      <c r="DN125" s="1034"/>
      <c r="DO125" s="1034"/>
    </row>
    <row r="126" spans="2:119" s="1037" customFormat="1">
      <c r="B126" s="1532"/>
      <c r="C126" s="1533"/>
      <c r="D126" s="1534"/>
      <c r="E126" s="1535"/>
      <c r="F126" s="1536"/>
      <c r="G126" s="1536"/>
      <c r="H126" s="1536"/>
      <c r="I126" s="1536"/>
      <c r="J126" s="1536"/>
      <c r="K126" s="1536"/>
      <c r="L126" s="1537"/>
      <c r="M126" s="1537"/>
      <c r="N126" s="1537"/>
      <c r="O126" s="1537"/>
      <c r="P126" s="1537"/>
      <c r="Q126" s="1536"/>
      <c r="R126" s="1536"/>
      <c r="S126" s="1536"/>
      <c r="T126" s="1536"/>
      <c r="U126" s="1536"/>
      <c r="V126" s="1537"/>
      <c r="W126" s="1537"/>
      <c r="X126" s="1536"/>
      <c r="Y126" s="1536"/>
      <c r="Z126" s="1516"/>
      <c r="AA126" s="1516"/>
      <c r="AB126" s="1532"/>
      <c r="AC126" s="1533"/>
      <c r="AD126" s="1534"/>
      <c r="AE126" s="1535"/>
      <c r="AF126" s="1536"/>
      <c r="AG126" s="1536"/>
      <c r="AH126" s="1536"/>
      <c r="AI126" s="1536"/>
      <c r="AJ126" s="1536"/>
      <c r="AK126" s="1536"/>
      <c r="AL126" s="1537"/>
      <c r="AM126" s="1537"/>
      <c r="AN126" s="1537"/>
      <c r="AO126" s="1537"/>
      <c r="AP126" s="1537"/>
      <c r="AQ126" s="1536"/>
      <c r="AR126" s="1536"/>
      <c r="AS126" s="1536"/>
      <c r="AT126" s="1536"/>
      <c r="AU126" s="1536"/>
      <c r="AV126" s="1537"/>
      <c r="AW126" s="1537"/>
      <c r="AX126" s="1536"/>
      <c r="AY126" s="1536"/>
      <c r="AZ126" s="1516"/>
      <c r="BA126" s="1516"/>
      <c r="BB126" s="1516"/>
      <c r="BC126" s="1034"/>
      <c r="BD126" s="1034"/>
      <c r="BE126" s="1034"/>
      <c r="BF126" s="1034"/>
      <c r="BG126" s="1034"/>
      <c r="BH126" s="1034"/>
      <c r="BI126" s="1034"/>
      <c r="BJ126" s="1034"/>
      <c r="BK126" s="1034"/>
      <c r="BL126" s="1034"/>
      <c r="BM126" s="1034"/>
      <c r="BN126" s="1034"/>
      <c r="BO126" s="1034"/>
      <c r="BP126" s="1034"/>
      <c r="BQ126" s="1034"/>
      <c r="BR126" s="1034"/>
      <c r="BS126" s="1034"/>
      <c r="BT126" s="1034"/>
      <c r="BU126" s="1034"/>
      <c r="BV126" s="1034"/>
      <c r="BW126" s="1034"/>
      <c r="BX126" s="1034"/>
      <c r="BY126" s="1034"/>
      <c r="BZ126" s="1034"/>
      <c r="CA126" s="1034"/>
      <c r="CB126" s="1034"/>
      <c r="CC126" s="1034"/>
      <c r="CD126" s="1034"/>
      <c r="CE126" s="1034"/>
      <c r="CF126" s="1034"/>
      <c r="CG126" s="1034"/>
      <c r="CH126" s="1034"/>
      <c r="CI126" s="1034"/>
      <c r="CJ126" s="1034"/>
      <c r="CK126" s="1034"/>
      <c r="CL126" s="1034"/>
      <c r="CM126" s="1034"/>
      <c r="CN126" s="1034"/>
      <c r="CO126" s="1034"/>
      <c r="CP126" s="1034"/>
      <c r="CQ126" s="1034"/>
      <c r="CR126" s="1034"/>
      <c r="CS126" s="1034"/>
      <c r="CT126" s="1034"/>
      <c r="CU126" s="1034"/>
      <c r="CV126" s="1034"/>
      <c r="CW126" s="1034"/>
      <c r="CX126" s="1034"/>
      <c r="CY126" s="1034"/>
      <c r="CZ126" s="1034"/>
      <c r="DA126" s="1034"/>
      <c r="DB126" s="1034"/>
      <c r="DC126" s="1034"/>
      <c r="DD126" s="1034"/>
      <c r="DE126" s="1034"/>
      <c r="DF126" s="1034"/>
      <c r="DG126" s="1034"/>
      <c r="DH126" s="1034"/>
      <c r="DI126" s="1034"/>
      <c r="DJ126" s="1034"/>
      <c r="DK126" s="1034"/>
      <c r="DL126" s="1034"/>
      <c r="DM126" s="1034"/>
      <c r="DN126" s="1034"/>
      <c r="DO126" s="1034"/>
    </row>
    <row r="127" spans="2:119" s="1037" customFormat="1">
      <c r="B127" s="1532"/>
      <c r="C127" s="1533"/>
      <c r="D127" s="1534"/>
      <c r="E127" s="1535"/>
      <c r="F127" s="1536"/>
      <c r="G127" s="1536"/>
      <c r="H127" s="1536"/>
      <c r="I127" s="1536"/>
      <c r="J127" s="1536"/>
      <c r="K127" s="1536"/>
      <c r="L127" s="1537"/>
      <c r="M127" s="1537"/>
      <c r="N127" s="1537"/>
      <c r="O127" s="1537"/>
      <c r="P127" s="1537"/>
      <c r="Q127" s="1536"/>
      <c r="R127" s="1536"/>
      <c r="S127" s="1536"/>
      <c r="T127" s="1536"/>
      <c r="U127" s="1536"/>
      <c r="V127" s="1537"/>
      <c r="W127" s="1537"/>
      <c r="X127" s="1536"/>
      <c r="Y127" s="1536"/>
      <c r="Z127" s="1516"/>
      <c r="AA127" s="1516"/>
      <c r="AB127" s="1532"/>
      <c r="AC127" s="1533"/>
      <c r="AD127" s="1534"/>
      <c r="AE127" s="1535"/>
      <c r="AF127" s="1536"/>
      <c r="AG127" s="1536"/>
      <c r="AH127" s="1536"/>
      <c r="AI127" s="1536"/>
      <c r="AJ127" s="1536"/>
      <c r="AK127" s="1536"/>
      <c r="AL127" s="1537"/>
      <c r="AM127" s="1537"/>
      <c r="AN127" s="1537"/>
      <c r="AO127" s="1537"/>
      <c r="AP127" s="1537"/>
      <c r="AQ127" s="1536"/>
      <c r="AR127" s="1536"/>
      <c r="AS127" s="1536"/>
      <c r="AT127" s="1536"/>
      <c r="AU127" s="1536"/>
      <c r="AV127" s="1537"/>
      <c r="AW127" s="1537"/>
      <c r="AX127" s="1536"/>
      <c r="AY127" s="1536"/>
      <c r="AZ127" s="1516"/>
      <c r="BA127" s="1516"/>
      <c r="BB127" s="1516"/>
      <c r="BC127" s="1034"/>
      <c r="BD127" s="1034"/>
      <c r="BE127" s="1034"/>
      <c r="BF127" s="1034"/>
      <c r="BG127" s="1034"/>
      <c r="BH127" s="1034"/>
      <c r="BI127" s="1034"/>
      <c r="BJ127" s="1034"/>
      <c r="BK127" s="1034"/>
      <c r="BL127" s="1034"/>
      <c r="BM127" s="1034"/>
      <c r="BN127" s="1034"/>
      <c r="BO127" s="1034"/>
      <c r="BP127" s="1034"/>
      <c r="BQ127" s="1034"/>
      <c r="BR127" s="1034"/>
      <c r="BS127" s="1034"/>
      <c r="BT127" s="1034"/>
      <c r="BU127" s="1034"/>
      <c r="BV127" s="1034"/>
      <c r="BW127" s="1034"/>
      <c r="BX127" s="1034"/>
      <c r="BY127" s="1034"/>
      <c r="BZ127" s="1034"/>
      <c r="CA127" s="1034"/>
      <c r="CB127" s="1034"/>
      <c r="CC127" s="1034"/>
      <c r="CD127" s="1034"/>
      <c r="CE127" s="1034"/>
      <c r="CF127" s="1034"/>
      <c r="CG127" s="1034"/>
      <c r="CH127" s="1034"/>
      <c r="CI127" s="1034"/>
      <c r="CJ127" s="1034"/>
      <c r="CK127" s="1034"/>
      <c r="CL127" s="1034"/>
      <c r="CM127" s="1034"/>
      <c r="CN127" s="1034"/>
      <c r="CO127" s="1034"/>
      <c r="CP127" s="1034"/>
      <c r="CQ127" s="1034"/>
      <c r="CR127" s="1034"/>
      <c r="CS127" s="1034"/>
      <c r="CT127" s="1034"/>
      <c r="CU127" s="1034"/>
      <c r="CV127" s="1034"/>
      <c r="CW127" s="1034"/>
      <c r="CX127" s="1034"/>
      <c r="CY127" s="1034"/>
      <c r="CZ127" s="1034"/>
      <c r="DA127" s="1034"/>
      <c r="DB127" s="1034"/>
      <c r="DC127" s="1034"/>
      <c r="DD127" s="1034"/>
      <c r="DE127" s="1034"/>
      <c r="DF127" s="1034"/>
      <c r="DG127" s="1034"/>
      <c r="DH127" s="1034"/>
      <c r="DI127" s="1034"/>
      <c r="DJ127" s="1034"/>
      <c r="DK127" s="1034"/>
      <c r="DL127" s="1034"/>
      <c r="DM127" s="1034"/>
      <c r="DN127" s="1034"/>
      <c r="DO127" s="1034"/>
    </row>
    <row r="128" spans="2:119" s="1037" customFormat="1">
      <c r="B128" s="1532"/>
      <c r="C128" s="1533"/>
      <c r="D128" s="1534"/>
      <c r="E128" s="1535"/>
      <c r="F128" s="1536"/>
      <c r="G128" s="1536"/>
      <c r="H128" s="1536"/>
      <c r="I128" s="1536"/>
      <c r="J128" s="1536"/>
      <c r="K128" s="1536"/>
      <c r="L128" s="1537"/>
      <c r="M128" s="1537"/>
      <c r="N128" s="1537"/>
      <c r="O128" s="1537"/>
      <c r="P128" s="1537"/>
      <c r="Q128" s="1536"/>
      <c r="R128" s="1536"/>
      <c r="S128" s="1536"/>
      <c r="T128" s="1536"/>
      <c r="U128" s="1536"/>
      <c r="V128" s="1537"/>
      <c r="W128" s="1537"/>
      <c r="X128" s="1536"/>
      <c r="Y128" s="1536"/>
      <c r="Z128" s="1516"/>
      <c r="AA128" s="1516"/>
      <c r="AB128" s="1532"/>
      <c r="AC128" s="1533"/>
      <c r="AD128" s="1534"/>
      <c r="AE128" s="1535"/>
      <c r="AF128" s="1536"/>
      <c r="AG128" s="1536"/>
      <c r="AH128" s="1536"/>
      <c r="AI128" s="1536"/>
      <c r="AJ128" s="1536"/>
      <c r="AK128" s="1536"/>
      <c r="AL128" s="1537"/>
      <c r="AM128" s="1537"/>
      <c r="AN128" s="1537"/>
      <c r="AO128" s="1537"/>
      <c r="AP128" s="1537"/>
      <c r="AQ128" s="1536"/>
      <c r="AR128" s="1536"/>
      <c r="AS128" s="1536"/>
      <c r="AT128" s="1536"/>
      <c r="AU128" s="1536"/>
      <c r="AV128" s="1537"/>
      <c r="AW128" s="1537"/>
      <c r="AX128" s="1536"/>
      <c r="AY128" s="1536"/>
      <c r="AZ128" s="1516"/>
      <c r="BA128" s="1516"/>
      <c r="BB128" s="1516"/>
      <c r="BC128" s="1034"/>
      <c r="BD128" s="1034"/>
      <c r="BE128" s="1034"/>
      <c r="BF128" s="1034"/>
      <c r="BG128" s="1034"/>
      <c r="BH128" s="1034"/>
      <c r="BI128" s="1034"/>
      <c r="BJ128" s="1034"/>
      <c r="BK128" s="1034"/>
      <c r="BL128" s="1034"/>
      <c r="BM128" s="1034"/>
      <c r="BN128" s="1034"/>
      <c r="BO128" s="1034"/>
      <c r="BP128" s="1034"/>
      <c r="BQ128" s="1034"/>
      <c r="BR128" s="1034"/>
      <c r="BS128" s="1034"/>
      <c r="BT128" s="1034"/>
      <c r="BU128" s="1034"/>
      <c r="BV128" s="1034"/>
      <c r="BW128" s="1034"/>
      <c r="BX128" s="1034"/>
      <c r="BY128" s="1034"/>
      <c r="BZ128" s="1034"/>
      <c r="CA128" s="1034"/>
      <c r="CB128" s="1034"/>
      <c r="CC128" s="1034"/>
      <c r="CD128" s="1034"/>
      <c r="CE128" s="1034"/>
      <c r="CF128" s="1034"/>
      <c r="CG128" s="1034"/>
      <c r="CH128" s="1034"/>
      <c r="CI128" s="1034"/>
      <c r="CJ128" s="1034"/>
      <c r="CK128" s="1034"/>
      <c r="CL128" s="1034"/>
      <c r="CM128" s="1034"/>
      <c r="CN128" s="1034"/>
      <c r="CO128" s="1034"/>
      <c r="CP128" s="1034"/>
      <c r="CQ128" s="1034"/>
      <c r="CR128" s="1034"/>
      <c r="CS128" s="1034"/>
      <c r="CT128" s="1034"/>
      <c r="CU128" s="1034"/>
      <c r="CV128" s="1034"/>
      <c r="CW128" s="1034"/>
      <c r="CX128" s="1034"/>
      <c r="CY128" s="1034"/>
      <c r="CZ128" s="1034"/>
      <c r="DA128" s="1034"/>
      <c r="DB128" s="1034"/>
      <c r="DC128" s="1034"/>
      <c r="DD128" s="1034"/>
      <c r="DE128" s="1034"/>
      <c r="DF128" s="1034"/>
      <c r="DG128" s="1034"/>
      <c r="DH128" s="1034"/>
      <c r="DI128" s="1034"/>
      <c r="DJ128" s="1034"/>
      <c r="DK128" s="1034"/>
      <c r="DL128" s="1034"/>
      <c r="DM128" s="1034"/>
      <c r="DN128" s="1034"/>
      <c r="DO128" s="1034"/>
    </row>
    <row r="129" spans="2:119" s="1037" customFormat="1">
      <c r="B129" s="1532"/>
      <c r="C129" s="1533"/>
      <c r="D129" s="1534"/>
      <c r="E129" s="1535"/>
      <c r="F129" s="1536"/>
      <c r="G129" s="1536"/>
      <c r="H129" s="1536"/>
      <c r="I129" s="1536"/>
      <c r="J129" s="1536"/>
      <c r="K129" s="1536"/>
      <c r="L129" s="1537"/>
      <c r="M129" s="1537"/>
      <c r="N129" s="1537"/>
      <c r="O129" s="1537"/>
      <c r="P129" s="1537"/>
      <c r="Q129" s="1536"/>
      <c r="R129" s="1536"/>
      <c r="S129" s="1536"/>
      <c r="T129" s="1536"/>
      <c r="U129" s="1536"/>
      <c r="V129" s="1537"/>
      <c r="W129" s="1537"/>
      <c r="X129" s="1536"/>
      <c r="Y129" s="1536"/>
      <c r="Z129" s="1516"/>
      <c r="AA129" s="1516"/>
      <c r="AB129" s="1532"/>
      <c r="AC129" s="1533"/>
      <c r="AD129" s="1534"/>
      <c r="AE129" s="1535"/>
      <c r="AF129" s="1536"/>
      <c r="AG129" s="1536"/>
      <c r="AH129" s="1536"/>
      <c r="AI129" s="1536"/>
      <c r="AJ129" s="1536"/>
      <c r="AK129" s="1536"/>
      <c r="AL129" s="1537"/>
      <c r="AM129" s="1537"/>
      <c r="AN129" s="1537"/>
      <c r="AO129" s="1537"/>
      <c r="AP129" s="1537"/>
      <c r="AQ129" s="1536"/>
      <c r="AR129" s="1536"/>
      <c r="AS129" s="1536"/>
      <c r="AT129" s="1536"/>
      <c r="AU129" s="1536"/>
      <c r="AV129" s="1537"/>
      <c r="AW129" s="1537"/>
      <c r="AX129" s="1536"/>
      <c r="AY129" s="1536"/>
      <c r="AZ129" s="1516"/>
      <c r="BA129" s="1516"/>
      <c r="BB129" s="1516"/>
      <c r="BC129" s="1034"/>
      <c r="BD129" s="1034"/>
      <c r="BE129" s="1034"/>
      <c r="BF129" s="1034"/>
      <c r="BG129" s="1034"/>
      <c r="BH129" s="1034"/>
      <c r="BI129" s="1034"/>
      <c r="BJ129" s="1034"/>
      <c r="BK129" s="1034"/>
      <c r="BL129" s="1034"/>
      <c r="BM129" s="1034"/>
      <c r="BN129" s="1034"/>
      <c r="BO129" s="1034"/>
      <c r="BP129" s="1034"/>
      <c r="BQ129" s="1034"/>
      <c r="BR129" s="1034"/>
      <c r="BS129" s="1034"/>
      <c r="BT129" s="1034"/>
      <c r="BU129" s="1034"/>
      <c r="BV129" s="1034"/>
      <c r="BW129" s="1034"/>
      <c r="BX129" s="1034"/>
      <c r="BY129" s="1034"/>
      <c r="BZ129" s="1034"/>
      <c r="CA129" s="1034"/>
      <c r="CB129" s="1034"/>
      <c r="CC129" s="1034"/>
      <c r="CD129" s="1034"/>
      <c r="CE129" s="1034"/>
      <c r="CF129" s="1034"/>
      <c r="CG129" s="1034"/>
      <c r="CH129" s="1034"/>
      <c r="CI129" s="1034"/>
      <c r="CJ129" s="1034"/>
      <c r="CK129" s="1034"/>
      <c r="CL129" s="1034"/>
      <c r="CM129" s="1034"/>
      <c r="CN129" s="1034"/>
      <c r="CO129" s="1034"/>
      <c r="CP129" s="1034"/>
      <c r="CQ129" s="1034"/>
      <c r="CR129" s="1034"/>
      <c r="CS129" s="1034"/>
      <c r="CT129" s="1034"/>
      <c r="CU129" s="1034"/>
      <c r="CV129" s="1034"/>
      <c r="CW129" s="1034"/>
      <c r="CX129" s="1034"/>
      <c r="CY129" s="1034"/>
      <c r="CZ129" s="1034"/>
      <c r="DA129" s="1034"/>
      <c r="DB129" s="1034"/>
      <c r="DC129" s="1034"/>
      <c r="DD129" s="1034"/>
      <c r="DE129" s="1034"/>
      <c r="DF129" s="1034"/>
      <c r="DG129" s="1034"/>
      <c r="DH129" s="1034"/>
      <c r="DI129" s="1034"/>
      <c r="DJ129" s="1034"/>
      <c r="DK129" s="1034"/>
      <c r="DL129" s="1034"/>
      <c r="DM129" s="1034"/>
      <c r="DN129" s="1034"/>
      <c r="DO129" s="1034"/>
    </row>
    <row r="130" spans="2:119" s="1037" customFormat="1">
      <c r="B130" s="1532"/>
      <c r="C130" s="1533"/>
      <c r="D130" s="1534"/>
      <c r="E130" s="1535"/>
      <c r="F130" s="1536"/>
      <c r="G130" s="1536"/>
      <c r="H130" s="1536"/>
      <c r="I130" s="1536"/>
      <c r="J130" s="1536"/>
      <c r="K130" s="1536"/>
      <c r="L130" s="1537"/>
      <c r="M130" s="1537"/>
      <c r="N130" s="1537"/>
      <c r="O130" s="1537"/>
      <c r="P130" s="1537"/>
      <c r="Q130" s="1536"/>
      <c r="R130" s="1536"/>
      <c r="S130" s="1536"/>
      <c r="T130" s="1536"/>
      <c r="U130" s="1536"/>
      <c r="V130" s="1537"/>
      <c r="W130" s="1537"/>
      <c r="X130" s="1536"/>
      <c r="Y130" s="1536"/>
      <c r="Z130" s="1516"/>
      <c r="AA130" s="1516"/>
      <c r="AB130" s="1532"/>
      <c r="AC130" s="1533"/>
      <c r="AD130" s="1534"/>
      <c r="AE130" s="1535"/>
      <c r="AF130" s="1536"/>
      <c r="AG130" s="1536"/>
      <c r="AH130" s="1536"/>
      <c r="AI130" s="1536"/>
      <c r="AJ130" s="1536"/>
      <c r="AK130" s="1536"/>
      <c r="AL130" s="1537"/>
      <c r="AM130" s="1537"/>
      <c r="AN130" s="1537"/>
      <c r="AO130" s="1537"/>
      <c r="AP130" s="1537"/>
      <c r="AQ130" s="1536"/>
      <c r="AR130" s="1536"/>
      <c r="AS130" s="1536"/>
      <c r="AT130" s="1536"/>
      <c r="AU130" s="1536"/>
      <c r="AV130" s="1537"/>
      <c r="AW130" s="1537"/>
      <c r="AX130" s="1536"/>
      <c r="AY130" s="1536"/>
      <c r="AZ130" s="1516"/>
      <c r="BA130" s="1516"/>
      <c r="BB130" s="1516"/>
      <c r="BC130" s="1034"/>
      <c r="BD130" s="1034"/>
      <c r="BE130" s="1034"/>
      <c r="BF130" s="1034"/>
      <c r="BG130" s="1034"/>
      <c r="BH130" s="1034"/>
      <c r="BI130" s="1034"/>
      <c r="BJ130" s="1034"/>
      <c r="BK130" s="1034"/>
      <c r="BL130" s="1034"/>
      <c r="BM130" s="1034"/>
      <c r="BN130" s="1034"/>
      <c r="BO130" s="1034"/>
      <c r="BP130" s="1034"/>
      <c r="BQ130" s="1034"/>
      <c r="BR130" s="1034"/>
      <c r="BS130" s="1034"/>
      <c r="BT130" s="1034"/>
      <c r="BU130" s="1034"/>
      <c r="BV130" s="1034"/>
      <c r="BW130" s="1034"/>
      <c r="BX130" s="1034"/>
      <c r="BY130" s="1034"/>
      <c r="BZ130" s="1034"/>
      <c r="CA130" s="1034"/>
      <c r="CB130" s="1034"/>
      <c r="CC130" s="1034"/>
      <c r="CD130" s="1034"/>
      <c r="CE130" s="1034"/>
      <c r="CF130" s="1034"/>
      <c r="CG130" s="1034"/>
      <c r="CH130" s="1034"/>
      <c r="CI130" s="1034"/>
      <c r="CJ130" s="1034"/>
      <c r="CK130" s="1034"/>
      <c r="CL130" s="1034"/>
      <c r="CM130" s="1034"/>
      <c r="CN130" s="1034"/>
      <c r="CO130" s="1034"/>
      <c r="CP130" s="1034"/>
      <c r="CQ130" s="1034"/>
      <c r="CR130" s="1034"/>
      <c r="CS130" s="1034"/>
      <c r="CT130" s="1034"/>
      <c r="CU130" s="1034"/>
      <c r="CV130" s="1034"/>
      <c r="CW130" s="1034"/>
      <c r="CX130" s="1034"/>
      <c r="CY130" s="1034"/>
      <c r="CZ130" s="1034"/>
      <c r="DA130" s="1034"/>
      <c r="DB130" s="1034"/>
      <c r="DC130" s="1034"/>
      <c r="DD130" s="1034"/>
      <c r="DE130" s="1034"/>
      <c r="DF130" s="1034"/>
      <c r="DG130" s="1034"/>
      <c r="DH130" s="1034"/>
      <c r="DI130" s="1034"/>
      <c r="DJ130" s="1034"/>
      <c r="DK130" s="1034"/>
      <c r="DL130" s="1034"/>
      <c r="DM130" s="1034"/>
      <c r="DN130" s="1034"/>
      <c r="DO130" s="1034"/>
    </row>
    <row r="131" spans="2:119" s="1037" customFormat="1">
      <c r="B131" s="1532"/>
      <c r="C131" s="1533"/>
      <c r="D131" s="1534"/>
      <c r="E131" s="1535"/>
      <c r="F131" s="1536"/>
      <c r="G131" s="1536"/>
      <c r="H131" s="1536"/>
      <c r="I131" s="1536"/>
      <c r="J131" s="1536"/>
      <c r="K131" s="1536"/>
      <c r="L131" s="1537"/>
      <c r="M131" s="1537"/>
      <c r="N131" s="1537"/>
      <c r="O131" s="1537"/>
      <c r="P131" s="1537"/>
      <c r="Q131" s="1536"/>
      <c r="R131" s="1536"/>
      <c r="S131" s="1536"/>
      <c r="T131" s="1536"/>
      <c r="U131" s="1536"/>
      <c r="V131" s="1537"/>
      <c r="W131" s="1537"/>
      <c r="X131" s="1536"/>
      <c r="Y131" s="1536"/>
      <c r="Z131" s="1516"/>
      <c r="AA131" s="1516"/>
      <c r="AB131" s="1532"/>
      <c r="AC131" s="1533"/>
      <c r="AD131" s="1534"/>
      <c r="AE131" s="1535"/>
      <c r="AF131" s="1536"/>
      <c r="AG131" s="1536"/>
      <c r="AH131" s="1536"/>
      <c r="AI131" s="1536"/>
      <c r="AJ131" s="1536"/>
      <c r="AK131" s="1536"/>
      <c r="AL131" s="1537"/>
      <c r="AM131" s="1537"/>
      <c r="AN131" s="1537"/>
      <c r="AO131" s="1537"/>
      <c r="AP131" s="1537"/>
      <c r="AQ131" s="1536"/>
      <c r="AR131" s="1536"/>
      <c r="AS131" s="1536"/>
      <c r="AT131" s="1536"/>
      <c r="AU131" s="1536"/>
      <c r="AV131" s="1537"/>
      <c r="AW131" s="1537"/>
      <c r="AX131" s="1536"/>
      <c r="AY131" s="1536"/>
      <c r="AZ131" s="1516"/>
      <c r="BA131" s="1516"/>
      <c r="BB131" s="1516"/>
      <c r="BC131" s="1034"/>
      <c r="BD131" s="1034"/>
      <c r="BE131" s="1034"/>
      <c r="BF131" s="1034"/>
      <c r="BG131" s="1034"/>
      <c r="BH131" s="1034"/>
      <c r="BI131" s="1034"/>
      <c r="BJ131" s="1034"/>
      <c r="BK131" s="1034"/>
      <c r="BL131" s="1034"/>
      <c r="BM131" s="1034"/>
      <c r="BN131" s="1034"/>
      <c r="BO131" s="1034"/>
      <c r="BP131" s="1034"/>
      <c r="BQ131" s="1034"/>
      <c r="BR131" s="1034"/>
      <c r="BS131" s="1034"/>
      <c r="BT131" s="1034"/>
      <c r="BU131" s="1034"/>
      <c r="BV131" s="1034"/>
      <c r="BW131" s="1034"/>
      <c r="BX131" s="1034"/>
      <c r="BY131" s="1034"/>
      <c r="BZ131" s="1034"/>
      <c r="CA131" s="1034"/>
      <c r="CB131" s="1034"/>
      <c r="CC131" s="1034"/>
      <c r="CD131" s="1034"/>
      <c r="CE131" s="1034"/>
      <c r="CF131" s="1034"/>
      <c r="CG131" s="1034"/>
      <c r="CH131" s="1034"/>
      <c r="CI131" s="1034"/>
      <c r="CJ131" s="1034"/>
      <c r="CK131" s="1034"/>
      <c r="CL131" s="1034"/>
      <c r="CM131" s="1034"/>
      <c r="CN131" s="1034"/>
      <c r="CO131" s="1034"/>
      <c r="CP131" s="1034"/>
      <c r="CQ131" s="1034"/>
      <c r="CR131" s="1034"/>
      <c r="CS131" s="1034"/>
      <c r="CT131" s="1034"/>
      <c r="CU131" s="1034"/>
      <c r="CV131" s="1034"/>
      <c r="CW131" s="1034"/>
      <c r="CX131" s="1034"/>
      <c r="CY131" s="1034"/>
      <c r="CZ131" s="1034"/>
      <c r="DA131" s="1034"/>
      <c r="DB131" s="1034"/>
      <c r="DC131" s="1034"/>
      <c r="DD131" s="1034"/>
      <c r="DE131" s="1034"/>
      <c r="DF131" s="1034"/>
      <c r="DG131" s="1034"/>
      <c r="DH131" s="1034"/>
      <c r="DI131" s="1034"/>
      <c r="DJ131" s="1034"/>
      <c r="DK131" s="1034"/>
      <c r="DL131" s="1034"/>
      <c r="DM131" s="1034"/>
      <c r="DN131" s="1034"/>
      <c r="DO131" s="1034"/>
    </row>
    <row r="132" spans="2:119" s="1037" customFormat="1">
      <c r="B132" s="1532"/>
      <c r="C132" s="1533"/>
      <c r="D132" s="1534"/>
      <c r="E132" s="1535"/>
      <c r="F132" s="1536"/>
      <c r="G132" s="1536"/>
      <c r="H132" s="1536"/>
      <c r="I132" s="1536"/>
      <c r="J132" s="1536"/>
      <c r="K132" s="1536"/>
      <c r="L132" s="1537"/>
      <c r="M132" s="1537"/>
      <c r="N132" s="1537"/>
      <c r="O132" s="1537"/>
      <c r="P132" s="1537"/>
      <c r="Q132" s="1536"/>
      <c r="R132" s="1536"/>
      <c r="S132" s="1536"/>
      <c r="T132" s="1536"/>
      <c r="U132" s="1536"/>
      <c r="V132" s="1537"/>
      <c r="W132" s="1537"/>
      <c r="X132" s="1536"/>
      <c r="Y132" s="1536"/>
      <c r="Z132" s="1516"/>
      <c r="AA132" s="1516"/>
      <c r="AB132" s="1532"/>
      <c r="AC132" s="1533"/>
      <c r="AD132" s="1534"/>
      <c r="AE132" s="1535"/>
      <c r="AF132" s="1536"/>
      <c r="AG132" s="1536"/>
      <c r="AH132" s="1536"/>
      <c r="AI132" s="1536"/>
      <c r="AJ132" s="1536"/>
      <c r="AK132" s="1536"/>
      <c r="AL132" s="1537"/>
      <c r="AM132" s="1537"/>
      <c r="AN132" s="1537"/>
      <c r="AO132" s="1537"/>
      <c r="AP132" s="1537"/>
      <c r="AQ132" s="1536"/>
      <c r="AR132" s="1536"/>
      <c r="AS132" s="1536"/>
      <c r="AT132" s="1536"/>
      <c r="AU132" s="1536"/>
      <c r="AV132" s="1537"/>
      <c r="AW132" s="1537"/>
      <c r="AX132" s="1536"/>
      <c r="AY132" s="1536"/>
      <c r="AZ132" s="1516"/>
      <c r="BA132" s="1516"/>
      <c r="BB132" s="1516"/>
      <c r="BC132" s="1034"/>
      <c r="BD132" s="1034"/>
      <c r="BE132" s="1034"/>
      <c r="BF132" s="1034"/>
      <c r="BG132" s="1034"/>
      <c r="BH132" s="1034"/>
      <c r="BI132" s="1034"/>
      <c r="BJ132" s="1034"/>
      <c r="BK132" s="1034"/>
      <c r="BL132" s="1034"/>
      <c r="BM132" s="1034"/>
      <c r="BN132" s="1034"/>
      <c r="BO132" s="1034"/>
      <c r="BP132" s="1034"/>
      <c r="BQ132" s="1034"/>
      <c r="BR132" s="1034"/>
      <c r="BS132" s="1034"/>
      <c r="BT132" s="1034"/>
      <c r="BU132" s="1034"/>
      <c r="BV132" s="1034"/>
      <c r="BW132" s="1034"/>
      <c r="BX132" s="1034"/>
      <c r="BY132" s="1034"/>
      <c r="BZ132" s="1034"/>
      <c r="CA132" s="1034"/>
      <c r="CB132" s="1034"/>
      <c r="CC132" s="1034"/>
      <c r="CD132" s="1034"/>
      <c r="CE132" s="1034"/>
      <c r="CF132" s="1034"/>
      <c r="CG132" s="1034"/>
      <c r="CH132" s="1034"/>
      <c r="CI132" s="1034"/>
      <c r="CJ132" s="1034"/>
      <c r="CK132" s="1034"/>
      <c r="CL132" s="1034"/>
      <c r="CM132" s="1034"/>
      <c r="CN132" s="1034"/>
      <c r="CO132" s="1034"/>
      <c r="CP132" s="1034"/>
      <c r="CQ132" s="1034"/>
      <c r="CR132" s="1034"/>
      <c r="CS132" s="1034"/>
      <c r="CT132" s="1034"/>
      <c r="CU132" s="1034"/>
      <c r="CV132" s="1034"/>
      <c r="CW132" s="1034"/>
      <c r="CX132" s="1034"/>
      <c r="CY132" s="1034"/>
      <c r="CZ132" s="1034"/>
      <c r="DA132" s="1034"/>
      <c r="DB132" s="1034"/>
      <c r="DC132" s="1034"/>
      <c r="DD132" s="1034"/>
      <c r="DE132" s="1034"/>
      <c r="DF132" s="1034"/>
      <c r="DG132" s="1034"/>
      <c r="DH132" s="1034"/>
      <c r="DI132" s="1034"/>
      <c r="DJ132" s="1034"/>
      <c r="DK132" s="1034"/>
      <c r="DL132" s="1034"/>
      <c r="DM132" s="1034"/>
      <c r="DN132" s="1034"/>
      <c r="DO132" s="1034"/>
    </row>
    <row r="133" spans="2:119" s="1037" customFormat="1">
      <c r="B133" s="1532"/>
      <c r="C133" s="1533"/>
      <c r="D133" s="1534"/>
      <c r="E133" s="1535"/>
      <c r="F133" s="1536"/>
      <c r="G133" s="1536"/>
      <c r="H133" s="1536"/>
      <c r="I133" s="1536"/>
      <c r="J133" s="1536"/>
      <c r="K133" s="1536"/>
      <c r="L133" s="1537"/>
      <c r="M133" s="1537"/>
      <c r="N133" s="1537"/>
      <c r="O133" s="1537"/>
      <c r="P133" s="1537"/>
      <c r="Q133" s="1536"/>
      <c r="R133" s="1536"/>
      <c r="S133" s="1536"/>
      <c r="T133" s="1536"/>
      <c r="U133" s="1536"/>
      <c r="V133" s="1537"/>
      <c r="W133" s="1537"/>
      <c r="X133" s="1536"/>
      <c r="Y133" s="1536"/>
      <c r="Z133" s="1516"/>
      <c r="AA133" s="1516"/>
      <c r="AB133" s="1532"/>
      <c r="AC133" s="1533"/>
      <c r="AD133" s="1534"/>
      <c r="AE133" s="1535"/>
      <c r="AF133" s="1536"/>
      <c r="AG133" s="1536"/>
      <c r="AH133" s="1536"/>
      <c r="AI133" s="1536"/>
      <c r="AJ133" s="1536"/>
      <c r="AK133" s="1536"/>
      <c r="AL133" s="1537"/>
      <c r="AM133" s="1537"/>
      <c r="AN133" s="1537"/>
      <c r="AO133" s="1537"/>
      <c r="AP133" s="1537"/>
      <c r="AQ133" s="1536"/>
      <c r="AR133" s="1536"/>
      <c r="AS133" s="1536"/>
      <c r="AT133" s="1536"/>
      <c r="AU133" s="1536"/>
      <c r="AV133" s="1537"/>
      <c r="AW133" s="1537"/>
      <c r="AX133" s="1536"/>
      <c r="AY133" s="1536"/>
      <c r="AZ133" s="1516"/>
      <c r="BA133" s="1516"/>
      <c r="BB133" s="1516"/>
      <c r="BC133" s="1034"/>
      <c r="BD133" s="1034"/>
      <c r="BE133" s="1034"/>
      <c r="BF133" s="1034"/>
      <c r="BG133" s="1034"/>
      <c r="BH133" s="1034"/>
      <c r="BI133" s="1034"/>
      <c r="BJ133" s="1034"/>
      <c r="BK133" s="1034"/>
      <c r="BL133" s="1034"/>
      <c r="BM133" s="1034"/>
      <c r="BN133" s="1034"/>
      <c r="BO133" s="1034"/>
      <c r="BP133" s="1034"/>
      <c r="BQ133" s="1034"/>
      <c r="BR133" s="1034"/>
      <c r="BS133" s="1034"/>
      <c r="BT133" s="1034"/>
      <c r="BU133" s="1034"/>
      <c r="BV133" s="1034"/>
      <c r="BW133" s="1034"/>
      <c r="BX133" s="1034"/>
      <c r="BY133" s="1034"/>
      <c r="BZ133" s="1034"/>
      <c r="CA133" s="1034"/>
      <c r="CB133" s="1034"/>
      <c r="CC133" s="1034"/>
      <c r="CD133" s="1034"/>
      <c r="CE133" s="1034"/>
      <c r="CF133" s="1034"/>
      <c r="CG133" s="1034"/>
      <c r="CH133" s="1034"/>
      <c r="CI133" s="1034"/>
      <c r="CJ133" s="1034"/>
      <c r="CK133" s="1034"/>
      <c r="CL133" s="1034"/>
      <c r="CM133" s="1034"/>
      <c r="CN133" s="1034"/>
      <c r="CO133" s="1034"/>
      <c r="CP133" s="1034"/>
      <c r="CQ133" s="1034"/>
      <c r="CR133" s="1034"/>
      <c r="CS133" s="1034"/>
      <c r="CT133" s="1034"/>
      <c r="CU133" s="1034"/>
      <c r="CV133" s="1034"/>
      <c r="CW133" s="1034"/>
      <c r="CX133" s="1034"/>
      <c r="CY133" s="1034"/>
      <c r="CZ133" s="1034"/>
      <c r="DA133" s="1034"/>
      <c r="DB133" s="1034"/>
      <c r="DC133" s="1034"/>
      <c r="DD133" s="1034"/>
      <c r="DE133" s="1034"/>
      <c r="DF133" s="1034"/>
      <c r="DG133" s="1034"/>
      <c r="DH133" s="1034"/>
      <c r="DI133" s="1034"/>
      <c r="DJ133" s="1034"/>
      <c r="DK133" s="1034"/>
      <c r="DL133" s="1034"/>
      <c r="DM133" s="1034"/>
      <c r="DN133" s="1034"/>
      <c r="DO133" s="1034"/>
    </row>
    <row r="134" spans="2:119" s="1037" customFormat="1">
      <c r="B134" s="1532"/>
      <c r="C134" s="1533"/>
      <c r="D134" s="1534"/>
      <c r="E134" s="1535"/>
      <c r="F134" s="1536"/>
      <c r="G134" s="1536"/>
      <c r="H134" s="1536"/>
      <c r="I134" s="1536"/>
      <c r="J134" s="1536"/>
      <c r="K134" s="1536"/>
      <c r="L134" s="1537"/>
      <c r="M134" s="1537"/>
      <c r="N134" s="1537"/>
      <c r="O134" s="1537"/>
      <c r="P134" s="1537"/>
      <c r="Q134" s="1536"/>
      <c r="R134" s="1536"/>
      <c r="S134" s="1536"/>
      <c r="T134" s="1536"/>
      <c r="U134" s="1536"/>
      <c r="V134" s="1537"/>
      <c r="W134" s="1537"/>
      <c r="X134" s="1536"/>
      <c r="Y134" s="1536"/>
      <c r="Z134" s="1516"/>
      <c r="AA134" s="1516"/>
      <c r="AB134" s="1532"/>
      <c r="AC134" s="1533"/>
      <c r="AD134" s="1534"/>
      <c r="AE134" s="1535"/>
      <c r="AF134" s="1536"/>
      <c r="AG134" s="1536"/>
      <c r="AH134" s="1536"/>
      <c r="AI134" s="1536"/>
      <c r="AJ134" s="1536"/>
      <c r="AK134" s="1536"/>
      <c r="AL134" s="1537"/>
      <c r="AM134" s="1537"/>
      <c r="AN134" s="1537"/>
      <c r="AO134" s="1537"/>
      <c r="AP134" s="1537"/>
      <c r="AQ134" s="1536"/>
      <c r="AR134" s="1536"/>
      <c r="AS134" s="1536"/>
      <c r="AT134" s="1536"/>
      <c r="AU134" s="1536"/>
      <c r="AV134" s="1537"/>
      <c r="AW134" s="1537"/>
      <c r="AX134" s="1536"/>
      <c r="AY134" s="1536"/>
      <c r="AZ134" s="1516"/>
      <c r="BA134" s="1516"/>
      <c r="BB134" s="1516"/>
      <c r="BC134" s="1034"/>
      <c r="BD134" s="1034"/>
      <c r="BE134" s="1034"/>
      <c r="BF134" s="1034"/>
      <c r="BG134" s="1034"/>
      <c r="BH134" s="1034"/>
      <c r="BI134" s="1034"/>
      <c r="BJ134" s="1034"/>
      <c r="BK134" s="1034"/>
      <c r="BL134" s="1034"/>
      <c r="BM134" s="1034"/>
      <c r="BN134" s="1034"/>
      <c r="BO134" s="1034"/>
      <c r="BP134" s="1034"/>
      <c r="BQ134" s="1034"/>
      <c r="BR134" s="1034"/>
      <c r="BS134" s="1034"/>
      <c r="BT134" s="1034"/>
      <c r="BU134" s="1034"/>
      <c r="BV134" s="1034"/>
      <c r="BW134" s="1034"/>
      <c r="BX134" s="1034"/>
      <c r="BY134" s="1034"/>
      <c r="BZ134" s="1034"/>
      <c r="CA134" s="1034"/>
      <c r="CB134" s="1034"/>
      <c r="CC134" s="1034"/>
      <c r="CD134" s="1034"/>
      <c r="CE134" s="1034"/>
      <c r="CF134" s="1034"/>
      <c r="CG134" s="1034"/>
      <c r="CH134" s="1034"/>
      <c r="CI134" s="1034"/>
      <c r="CJ134" s="1034"/>
      <c r="CK134" s="1034"/>
      <c r="CL134" s="1034"/>
      <c r="CM134" s="1034"/>
      <c r="CN134" s="1034"/>
      <c r="CO134" s="1034"/>
      <c r="CP134" s="1034"/>
      <c r="CQ134" s="1034"/>
      <c r="CR134" s="1034"/>
      <c r="CS134" s="1034"/>
      <c r="CT134" s="1034"/>
      <c r="CU134" s="1034"/>
      <c r="CV134" s="1034"/>
      <c r="CW134" s="1034"/>
      <c r="CX134" s="1034"/>
      <c r="CY134" s="1034"/>
      <c r="CZ134" s="1034"/>
      <c r="DA134" s="1034"/>
      <c r="DB134" s="1034"/>
      <c r="DC134" s="1034"/>
      <c r="DD134" s="1034"/>
      <c r="DE134" s="1034"/>
      <c r="DF134" s="1034"/>
      <c r="DG134" s="1034"/>
      <c r="DH134" s="1034"/>
      <c r="DI134" s="1034"/>
      <c r="DJ134" s="1034"/>
      <c r="DK134" s="1034"/>
      <c r="DL134" s="1034"/>
      <c r="DM134" s="1034"/>
      <c r="DN134" s="1034"/>
      <c r="DO134" s="1034"/>
    </row>
    <row r="135" spans="2:119" s="1037" customFormat="1">
      <c r="B135" s="1532"/>
      <c r="C135" s="1533"/>
      <c r="D135" s="1534"/>
      <c r="E135" s="1535"/>
      <c r="F135" s="1536"/>
      <c r="G135" s="1536"/>
      <c r="H135" s="1536"/>
      <c r="I135" s="1536"/>
      <c r="J135" s="1536"/>
      <c r="K135" s="1536"/>
      <c r="L135" s="1537"/>
      <c r="M135" s="1537"/>
      <c r="N135" s="1537"/>
      <c r="O135" s="1537"/>
      <c r="P135" s="1537"/>
      <c r="Q135" s="1536"/>
      <c r="R135" s="1536"/>
      <c r="S135" s="1536"/>
      <c r="T135" s="1536"/>
      <c r="U135" s="1536"/>
      <c r="V135" s="1537"/>
      <c r="W135" s="1537"/>
      <c r="X135" s="1536"/>
      <c r="Y135" s="1536"/>
      <c r="Z135" s="1516"/>
      <c r="AA135" s="1516"/>
      <c r="AB135" s="1532"/>
      <c r="AC135" s="1533"/>
      <c r="AD135" s="1534"/>
      <c r="AE135" s="1535"/>
      <c r="AF135" s="1536"/>
      <c r="AG135" s="1536"/>
      <c r="AH135" s="1536"/>
      <c r="AI135" s="1536"/>
      <c r="AJ135" s="1536"/>
      <c r="AK135" s="1536"/>
      <c r="AL135" s="1537"/>
      <c r="AM135" s="1537"/>
      <c r="AN135" s="1537"/>
      <c r="AO135" s="1537"/>
      <c r="AP135" s="1537"/>
      <c r="AQ135" s="1536"/>
      <c r="AR135" s="1536"/>
      <c r="AS135" s="1536"/>
      <c r="AT135" s="1536"/>
      <c r="AU135" s="1536"/>
      <c r="AV135" s="1537"/>
      <c r="AW135" s="1537"/>
      <c r="AX135" s="1536"/>
      <c r="AY135" s="1536"/>
      <c r="AZ135" s="1516"/>
      <c r="BA135" s="1516"/>
      <c r="BB135" s="1516"/>
      <c r="BC135" s="1034"/>
      <c r="BD135" s="1034"/>
      <c r="BE135" s="1034"/>
      <c r="BF135" s="1034"/>
      <c r="BG135" s="1034"/>
      <c r="BH135" s="1034"/>
      <c r="BI135" s="1034"/>
      <c r="BJ135" s="1034"/>
      <c r="BK135" s="1034"/>
      <c r="BL135" s="1034"/>
      <c r="BM135" s="1034"/>
      <c r="BN135" s="1034"/>
      <c r="BO135" s="1034"/>
      <c r="BP135" s="1034"/>
      <c r="BQ135" s="1034"/>
      <c r="BR135" s="1034"/>
      <c r="BS135" s="1034"/>
      <c r="BT135" s="1034"/>
      <c r="BU135" s="1034"/>
      <c r="BV135" s="1034"/>
      <c r="BW135" s="1034"/>
      <c r="BX135" s="1034"/>
      <c r="BY135" s="1034"/>
      <c r="BZ135" s="1034"/>
      <c r="CA135" s="1034"/>
      <c r="CB135" s="1034"/>
      <c r="CC135" s="1034"/>
      <c r="CD135" s="1034"/>
      <c r="CE135" s="1034"/>
      <c r="CF135" s="1034"/>
      <c r="CG135" s="1034"/>
      <c r="CH135" s="1034"/>
      <c r="CI135" s="1034"/>
      <c r="CJ135" s="1034"/>
      <c r="CK135" s="1034"/>
      <c r="CL135" s="1034"/>
      <c r="CM135" s="1034"/>
      <c r="CN135" s="1034"/>
      <c r="CO135" s="1034"/>
      <c r="CP135" s="1034"/>
      <c r="CQ135" s="1034"/>
      <c r="CR135" s="1034"/>
      <c r="CS135" s="1034"/>
      <c r="CT135" s="1034"/>
      <c r="CU135" s="1034"/>
      <c r="CV135" s="1034"/>
      <c r="CW135" s="1034"/>
      <c r="CX135" s="1034"/>
      <c r="CY135" s="1034"/>
      <c r="CZ135" s="1034"/>
      <c r="DA135" s="1034"/>
      <c r="DB135" s="1034"/>
      <c r="DC135" s="1034"/>
      <c r="DD135" s="1034"/>
      <c r="DE135" s="1034"/>
      <c r="DF135" s="1034"/>
      <c r="DG135" s="1034"/>
      <c r="DH135" s="1034"/>
      <c r="DI135" s="1034"/>
      <c r="DJ135" s="1034"/>
      <c r="DK135" s="1034"/>
      <c r="DL135" s="1034"/>
      <c r="DM135" s="1034"/>
      <c r="DN135" s="1034"/>
      <c r="DO135" s="1034"/>
    </row>
    <row r="136" spans="2:119" s="1037" customFormat="1">
      <c r="B136" s="1532"/>
      <c r="C136" s="1533"/>
      <c r="D136" s="1534"/>
      <c r="E136" s="1535"/>
      <c r="F136" s="1536"/>
      <c r="G136" s="1536"/>
      <c r="H136" s="1536"/>
      <c r="I136" s="1536"/>
      <c r="J136" s="1536"/>
      <c r="K136" s="1536"/>
      <c r="L136" s="1537"/>
      <c r="M136" s="1537"/>
      <c r="N136" s="1537"/>
      <c r="O136" s="1537"/>
      <c r="P136" s="1537"/>
      <c r="Q136" s="1536"/>
      <c r="R136" s="1536"/>
      <c r="S136" s="1536"/>
      <c r="T136" s="1536"/>
      <c r="U136" s="1536"/>
      <c r="V136" s="1537"/>
      <c r="W136" s="1537"/>
      <c r="X136" s="1536"/>
      <c r="Y136" s="1536"/>
      <c r="Z136" s="1516"/>
      <c r="AA136" s="1516"/>
      <c r="AB136" s="1532"/>
      <c r="AC136" s="1533"/>
      <c r="AD136" s="1534"/>
      <c r="AE136" s="1535"/>
      <c r="AF136" s="1536"/>
      <c r="AG136" s="1536"/>
      <c r="AH136" s="1536"/>
      <c r="AI136" s="1536"/>
      <c r="AJ136" s="1536"/>
      <c r="AK136" s="1536"/>
      <c r="AL136" s="1537"/>
      <c r="AM136" s="1537"/>
      <c r="AN136" s="1537"/>
      <c r="AO136" s="1537"/>
      <c r="AP136" s="1537"/>
      <c r="AQ136" s="1536"/>
      <c r="AR136" s="1536"/>
      <c r="AS136" s="1536"/>
      <c r="AT136" s="1536"/>
      <c r="AU136" s="1536"/>
      <c r="AV136" s="1537"/>
      <c r="AW136" s="1537"/>
      <c r="AX136" s="1536"/>
      <c r="AY136" s="1536"/>
      <c r="AZ136" s="1516"/>
      <c r="BA136" s="1516"/>
      <c r="BB136" s="1516"/>
      <c r="BC136" s="1034"/>
      <c r="BD136" s="1034"/>
      <c r="BE136" s="1034"/>
      <c r="BF136" s="1034"/>
      <c r="BG136" s="1034"/>
      <c r="BH136" s="1034"/>
      <c r="BI136" s="1034"/>
      <c r="BJ136" s="1034"/>
      <c r="BK136" s="1034"/>
      <c r="BL136" s="1034"/>
      <c r="BM136" s="1034"/>
      <c r="BN136" s="1034"/>
      <c r="BO136" s="1034"/>
      <c r="BP136" s="1034"/>
      <c r="BQ136" s="1034"/>
      <c r="BR136" s="1034"/>
      <c r="BS136" s="1034"/>
      <c r="BT136" s="1034"/>
      <c r="BU136" s="1034"/>
      <c r="BV136" s="1034"/>
      <c r="BW136" s="1034"/>
      <c r="BX136" s="1034"/>
      <c r="BY136" s="1034"/>
      <c r="BZ136" s="1034"/>
      <c r="CA136" s="1034"/>
      <c r="CB136" s="1034"/>
      <c r="CC136" s="1034"/>
      <c r="CD136" s="1034"/>
      <c r="CE136" s="1034"/>
      <c r="CF136" s="1034"/>
      <c r="CG136" s="1034"/>
      <c r="CH136" s="1034"/>
      <c r="CI136" s="1034"/>
      <c r="CJ136" s="1034"/>
      <c r="CK136" s="1034"/>
      <c r="CL136" s="1034"/>
      <c r="CM136" s="1034"/>
      <c r="CN136" s="1034"/>
      <c r="CO136" s="1034"/>
      <c r="CP136" s="1034"/>
      <c r="CQ136" s="1034"/>
      <c r="CR136" s="1034"/>
      <c r="CS136" s="1034"/>
      <c r="CT136" s="1034"/>
      <c r="CU136" s="1034"/>
      <c r="CV136" s="1034"/>
      <c r="CW136" s="1034"/>
      <c r="CX136" s="1034"/>
      <c r="CY136" s="1034"/>
      <c r="CZ136" s="1034"/>
      <c r="DA136" s="1034"/>
      <c r="DB136" s="1034"/>
      <c r="DC136" s="1034"/>
      <c r="DD136" s="1034"/>
      <c r="DE136" s="1034"/>
      <c r="DF136" s="1034"/>
      <c r="DG136" s="1034"/>
      <c r="DH136" s="1034"/>
      <c r="DI136" s="1034"/>
      <c r="DJ136" s="1034"/>
      <c r="DK136" s="1034"/>
      <c r="DL136" s="1034"/>
      <c r="DM136" s="1034"/>
      <c r="DN136" s="1034"/>
      <c r="DO136" s="1034"/>
    </row>
    <row r="137" spans="2:119" s="1037" customFormat="1">
      <c r="B137" s="1532"/>
      <c r="C137" s="1533"/>
      <c r="D137" s="1534"/>
      <c r="E137" s="1535"/>
      <c r="F137" s="1536"/>
      <c r="G137" s="1536"/>
      <c r="H137" s="1536"/>
      <c r="I137" s="1536"/>
      <c r="J137" s="1536"/>
      <c r="K137" s="1536"/>
      <c r="L137" s="1537"/>
      <c r="M137" s="1537"/>
      <c r="N137" s="1537"/>
      <c r="O137" s="1537"/>
      <c r="P137" s="1537"/>
      <c r="Q137" s="1536"/>
      <c r="R137" s="1536"/>
      <c r="S137" s="1536"/>
      <c r="T137" s="1536"/>
      <c r="U137" s="1536"/>
      <c r="V137" s="1537"/>
      <c r="W137" s="1537"/>
      <c r="X137" s="1536"/>
      <c r="Y137" s="1536"/>
      <c r="Z137" s="1516"/>
      <c r="AA137" s="1516"/>
      <c r="AB137" s="1532"/>
      <c r="AC137" s="1533"/>
      <c r="AD137" s="1534"/>
      <c r="AE137" s="1535"/>
      <c r="AF137" s="1536"/>
      <c r="AG137" s="1536"/>
      <c r="AH137" s="1536"/>
      <c r="AI137" s="1536"/>
      <c r="AJ137" s="1536"/>
      <c r="AK137" s="1536"/>
      <c r="AL137" s="1537"/>
      <c r="AM137" s="1537"/>
      <c r="AN137" s="1537"/>
      <c r="AO137" s="1537"/>
      <c r="AP137" s="1537"/>
      <c r="AQ137" s="1536"/>
      <c r="AR137" s="1536"/>
      <c r="AS137" s="1536"/>
      <c r="AT137" s="1536"/>
      <c r="AU137" s="1536"/>
      <c r="AV137" s="1537"/>
      <c r="AW137" s="1537"/>
      <c r="AX137" s="1536"/>
      <c r="AY137" s="1536"/>
      <c r="AZ137" s="1516"/>
      <c r="BA137" s="1516"/>
      <c r="BB137" s="1516"/>
      <c r="BC137" s="1034"/>
      <c r="BD137" s="1034"/>
      <c r="BE137" s="1034"/>
      <c r="BF137" s="1034"/>
      <c r="BG137" s="1034"/>
      <c r="BH137" s="1034"/>
      <c r="BI137" s="1034"/>
      <c r="BJ137" s="1034"/>
      <c r="BK137" s="1034"/>
      <c r="BL137" s="1034"/>
      <c r="BM137" s="1034"/>
      <c r="BN137" s="1034"/>
      <c r="BO137" s="1034"/>
      <c r="BP137" s="1034"/>
      <c r="BQ137" s="1034"/>
      <c r="BR137" s="1034"/>
      <c r="BS137" s="1034"/>
      <c r="BT137" s="1034"/>
      <c r="BU137" s="1034"/>
      <c r="BV137" s="1034"/>
      <c r="BW137" s="1034"/>
      <c r="BX137" s="1034"/>
      <c r="BY137" s="1034"/>
      <c r="BZ137" s="1034"/>
      <c r="CA137" s="1034"/>
      <c r="CB137" s="1034"/>
      <c r="CC137" s="1034"/>
      <c r="CD137" s="1034"/>
      <c r="CE137" s="1034"/>
      <c r="CF137" s="1034"/>
      <c r="CG137" s="1034"/>
      <c r="CH137" s="1034"/>
      <c r="CI137" s="1034"/>
      <c r="CJ137" s="1034"/>
      <c r="CK137" s="1034"/>
      <c r="CL137" s="1034"/>
      <c r="CM137" s="1034"/>
      <c r="CN137" s="1034"/>
      <c r="CO137" s="1034"/>
      <c r="CP137" s="1034"/>
      <c r="CQ137" s="1034"/>
      <c r="CR137" s="1034"/>
      <c r="CS137" s="1034"/>
      <c r="CT137" s="1034"/>
      <c r="CU137" s="1034"/>
      <c r="CV137" s="1034"/>
      <c r="CW137" s="1034"/>
      <c r="CX137" s="1034"/>
      <c r="CY137" s="1034"/>
      <c r="CZ137" s="1034"/>
      <c r="DA137" s="1034"/>
      <c r="DB137" s="1034"/>
      <c r="DC137" s="1034"/>
      <c r="DD137" s="1034"/>
      <c r="DE137" s="1034"/>
      <c r="DF137" s="1034"/>
      <c r="DG137" s="1034"/>
      <c r="DH137" s="1034"/>
      <c r="DI137" s="1034"/>
      <c r="DJ137" s="1034"/>
      <c r="DK137" s="1034"/>
      <c r="DL137" s="1034"/>
      <c r="DM137" s="1034"/>
      <c r="DN137" s="1034"/>
      <c r="DO137" s="1034"/>
    </row>
    <row r="138" spans="2:119" s="1037" customFormat="1">
      <c r="B138" s="1532"/>
      <c r="C138" s="1533"/>
      <c r="D138" s="1534"/>
      <c r="E138" s="1535"/>
      <c r="F138" s="1536"/>
      <c r="G138" s="1536"/>
      <c r="H138" s="1536"/>
      <c r="I138" s="1536"/>
      <c r="J138" s="1536"/>
      <c r="K138" s="1536"/>
      <c r="L138" s="1537"/>
      <c r="M138" s="1537"/>
      <c r="N138" s="1537"/>
      <c r="O138" s="1537"/>
      <c r="P138" s="1537"/>
      <c r="Q138" s="1536"/>
      <c r="R138" s="1536"/>
      <c r="S138" s="1536"/>
      <c r="T138" s="1536"/>
      <c r="U138" s="1536"/>
      <c r="V138" s="1537"/>
      <c r="W138" s="1537"/>
      <c r="X138" s="1536"/>
      <c r="Y138" s="1536"/>
      <c r="Z138" s="1516"/>
      <c r="AA138" s="1516"/>
      <c r="AB138" s="1532"/>
      <c r="AC138" s="1533"/>
      <c r="AD138" s="1534"/>
      <c r="AE138" s="1535"/>
      <c r="AF138" s="1536"/>
      <c r="AG138" s="1536"/>
      <c r="AH138" s="1536"/>
      <c r="AI138" s="1536"/>
      <c r="AJ138" s="1536"/>
      <c r="AK138" s="1536"/>
      <c r="AL138" s="1537"/>
      <c r="AM138" s="1537"/>
      <c r="AN138" s="1537"/>
      <c r="AO138" s="1537"/>
      <c r="AP138" s="1537"/>
      <c r="AQ138" s="1536"/>
      <c r="AR138" s="1536"/>
      <c r="AS138" s="1536"/>
      <c r="AT138" s="1536"/>
      <c r="AU138" s="1536"/>
      <c r="AV138" s="1537"/>
      <c r="AW138" s="1537"/>
      <c r="AX138" s="1536"/>
      <c r="AY138" s="1536"/>
      <c r="AZ138" s="1516"/>
      <c r="BA138" s="1516"/>
      <c r="BB138" s="1516"/>
      <c r="BC138" s="1034"/>
      <c r="BD138" s="1034"/>
      <c r="BE138" s="1034"/>
      <c r="BF138" s="1034"/>
      <c r="BG138" s="1034"/>
      <c r="BH138" s="1034"/>
      <c r="BI138" s="1034"/>
      <c r="BJ138" s="1034"/>
      <c r="BK138" s="1034"/>
      <c r="BL138" s="1034"/>
      <c r="BM138" s="1034"/>
      <c r="BN138" s="1034"/>
      <c r="BO138" s="1034"/>
      <c r="BP138" s="1034"/>
      <c r="BQ138" s="1034"/>
      <c r="BR138" s="1034"/>
      <c r="BS138" s="1034"/>
      <c r="BT138" s="1034"/>
      <c r="BU138" s="1034"/>
      <c r="BV138" s="1034"/>
      <c r="BW138" s="1034"/>
      <c r="BX138" s="1034"/>
      <c r="BY138" s="1034"/>
      <c r="BZ138" s="1034"/>
      <c r="CA138" s="1034"/>
      <c r="CB138" s="1034"/>
      <c r="CC138" s="1034"/>
      <c r="CD138" s="1034"/>
      <c r="CE138" s="1034"/>
      <c r="CF138" s="1034"/>
      <c r="CG138" s="1034"/>
      <c r="CH138" s="1034"/>
      <c r="CI138" s="1034"/>
      <c r="CJ138" s="1034"/>
      <c r="CK138" s="1034"/>
      <c r="CL138" s="1034"/>
      <c r="CM138" s="1034"/>
      <c r="CN138" s="1034"/>
      <c r="CO138" s="1034"/>
      <c r="CP138" s="1034"/>
      <c r="CQ138" s="1034"/>
      <c r="CR138" s="1034"/>
      <c r="CS138" s="1034"/>
      <c r="CT138" s="1034"/>
      <c r="CU138" s="1034"/>
      <c r="CV138" s="1034"/>
      <c r="CW138" s="1034"/>
      <c r="CX138" s="1034"/>
      <c r="CY138" s="1034"/>
      <c r="CZ138" s="1034"/>
      <c r="DA138" s="1034"/>
      <c r="DB138" s="1034"/>
      <c r="DC138" s="1034"/>
      <c r="DD138" s="1034"/>
      <c r="DE138" s="1034"/>
      <c r="DF138" s="1034"/>
      <c r="DG138" s="1034"/>
      <c r="DH138" s="1034"/>
      <c r="DI138" s="1034"/>
      <c r="DJ138" s="1034"/>
      <c r="DK138" s="1034"/>
      <c r="DL138" s="1034"/>
      <c r="DM138" s="1034"/>
      <c r="DN138" s="1034"/>
      <c r="DO138" s="1034"/>
    </row>
    <row r="139" spans="2:119" s="1037" customFormat="1">
      <c r="B139" s="1532"/>
      <c r="C139" s="1533"/>
      <c r="D139" s="1534"/>
      <c r="E139" s="1535"/>
      <c r="F139" s="1536"/>
      <c r="G139" s="1536"/>
      <c r="H139" s="1536"/>
      <c r="I139" s="1536"/>
      <c r="J139" s="1536"/>
      <c r="K139" s="1536"/>
      <c r="L139" s="1537"/>
      <c r="M139" s="1537"/>
      <c r="N139" s="1537"/>
      <c r="O139" s="1537"/>
      <c r="P139" s="1537"/>
      <c r="Q139" s="1536"/>
      <c r="R139" s="1536"/>
      <c r="S139" s="1536"/>
      <c r="T139" s="1536"/>
      <c r="U139" s="1536"/>
      <c r="V139" s="1537"/>
      <c r="W139" s="1537"/>
      <c r="X139" s="1536"/>
      <c r="Y139" s="1536"/>
      <c r="Z139" s="1516"/>
      <c r="AA139" s="1516"/>
      <c r="AB139" s="1532"/>
      <c r="AC139" s="1533"/>
      <c r="AD139" s="1534"/>
      <c r="AE139" s="1535"/>
      <c r="AF139" s="1536"/>
      <c r="AG139" s="1536"/>
      <c r="AH139" s="1536"/>
      <c r="AI139" s="1536"/>
      <c r="AJ139" s="1536"/>
      <c r="AK139" s="1536"/>
      <c r="AL139" s="1537"/>
      <c r="AM139" s="1537"/>
      <c r="AN139" s="1537"/>
      <c r="AO139" s="1537"/>
      <c r="AP139" s="1537"/>
      <c r="AQ139" s="1536"/>
      <c r="AR139" s="1536"/>
      <c r="AS139" s="1536"/>
      <c r="AT139" s="1536"/>
      <c r="AU139" s="1536"/>
      <c r="AV139" s="1537"/>
      <c r="AW139" s="1537"/>
      <c r="AX139" s="1536"/>
      <c r="AY139" s="1536"/>
      <c r="AZ139" s="1516"/>
      <c r="BA139" s="1516"/>
      <c r="BB139" s="1516"/>
      <c r="BC139" s="1034"/>
      <c r="BD139" s="1034"/>
      <c r="BE139" s="1034"/>
      <c r="BF139" s="1034"/>
      <c r="BG139" s="1034"/>
      <c r="BH139" s="1034"/>
      <c r="BI139" s="1034"/>
      <c r="BJ139" s="1034"/>
      <c r="BK139" s="1034"/>
      <c r="BL139" s="1034"/>
      <c r="BM139" s="1034"/>
      <c r="BN139" s="1034"/>
      <c r="BO139" s="1034"/>
      <c r="BP139" s="1034"/>
      <c r="BQ139" s="1034"/>
      <c r="BR139" s="1034"/>
      <c r="BS139" s="1034"/>
      <c r="BT139" s="1034"/>
      <c r="BU139" s="1034"/>
      <c r="BV139" s="1034"/>
      <c r="BW139" s="1034"/>
      <c r="BX139" s="1034"/>
      <c r="BY139" s="1034"/>
      <c r="BZ139" s="1034"/>
      <c r="CA139" s="1034"/>
      <c r="CB139" s="1034"/>
      <c r="CC139" s="1034"/>
      <c r="CD139" s="1034"/>
      <c r="CE139" s="1034"/>
      <c r="CF139" s="1034"/>
      <c r="CG139" s="1034"/>
      <c r="CH139" s="1034"/>
      <c r="CI139" s="1034"/>
      <c r="CJ139" s="1034"/>
      <c r="CK139" s="1034"/>
      <c r="CL139" s="1034"/>
      <c r="CM139" s="1034"/>
      <c r="CN139" s="1034"/>
      <c r="CO139" s="1034"/>
      <c r="CP139" s="1034"/>
      <c r="CQ139" s="1034"/>
      <c r="CR139" s="1034"/>
      <c r="CS139" s="1034"/>
      <c r="CT139" s="1034"/>
      <c r="CU139" s="1034"/>
      <c r="CV139" s="1034"/>
      <c r="CW139" s="1034"/>
      <c r="CX139" s="1034"/>
      <c r="CY139" s="1034"/>
      <c r="CZ139" s="1034"/>
      <c r="DA139" s="1034"/>
      <c r="DB139" s="1034"/>
      <c r="DC139" s="1034"/>
      <c r="DD139" s="1034"/>
      <c r="DE139" s="1034"/>
      <c r="DF139" s="1034"/>
      <c r="DG139" s="1034"/>
      <c r="DH139" s="1034"/>
      <c r="DI139" s="1034"/>
      <c r="DJ139" s="1034"/>
      <c r="DK139" s="1034"/>
      <c r="DL139" s="1034"/>
      <c r="DM139" s="1034"/>
      <c r="DN139" s="1034"/>
      <c r="DO139" s="1034"/>
    </row>
    <row r="140" spans="2:119" s="1037" customFormat="1">
      <c r="B140" s="1532"/>
      <c r="C140" s="1533"/>
      <c r="D140" s="1534"/>
      <c r="E140" s="1535"/>
      <c r="F140" s="1536"/>
      <c r="G140" s="1536"/>
      <c r="H140" s="1536"/>
      <c r="I140" s="1536"/>
      <c r="J140" s="1536"/>
      <c r="K140" s="1536"/>
      <c r="L140" s="1537"/>
      <c r="M140" s="1537"/>
      <c r="N140" s="1537"/>
      <c r="O140" s="1537"/>
      <c r="P140" s="1537"/>
      <c r="Q140" s="1536"/>
      <c r="R140" s="1536"/>
      <c r="S140" s="1536"/>
      <c r="T140" s="1536"/>
      <c r="U140" s="1536"/>
      <c r="V140" s="1537"/>
      <c r="W140" s="1537"/>
      <c r="X140" s="1536"/>
      <c r="Y140" s="1536"/>
      <c r="Z140" s="1516"/>
      <c r="AA140" s="1516"/>
      <c r="AB140" s="1532"/>
      <c r="AC140" s="1533"/>
      <c r="AD140" s="1534"/>
      <c r="AE140" s="1535"/>
      <c r="AF140" s="1536"/>
      <c r="AG140" s="1536"/>
      <c r="AH140" s="1536"/>
      <c r="AI140" s="1536"/>
      <c r="AJ140" s="1536"/>
      <c r="AK140" s="1536"/>
      <c r="AL140" s="1537"/>
      <c r="AM140" s="1537"/>
      <c r="AN140" s="1537"/>
      <c r="AO140" s="1537"/>
      <c r="AP140" s="1537"/>
      <c r="AQ140" s="1536"/>
      <c r="AR140" s="1536"/>
      <c r="AS140" s="1536"/>
      <c r="AT140" s="1536"/>
      <c r="AU140" s="1536"/>
      <c r="AV140" s="1537"/>
      <c r="AW140" s="1537"/>
      <c r="AX140" s="1536"/>
      <c r="AY140" s="1536"/>
      <c r="AZ140" s="1516"/>
      <c r="BA140" s="1516"/>
      <c r="BB140" s="1516"/>
      <c r="BC140" s="1034"/>
      <c r="BD140" s="1034"/>
      <c r="BE140" s="1034"/>
      <c r="BF140" s="1034"/>
      <c r="BG140" s="1034"/>
      <c r="BH140" s="1034"/>
      <c r="BI140" s="1034"/>
      <c r="BJ140" s="1034"/>
      <c r="BK140" s="1034"/>
      <c r="BL140" s="1034"/>
      <c r="BM140" s="1034"/>
      <c r="BN140" s="1034"/>
      <c r="BO140" s="1034"/>
      <c r="BP140" s="1034"/>
      <c r="BQ140" s="1034"/>
      <c r="BR140" s="1034"/>
      <c r="BS140" s="1034"/>
      <c r="BT140" s="1034"/>
      <c r="BU140" s="1034"/>
      <c r="BV140" s="1034"/>
      <c r="BW140" s="1034"/>
      <c r="BX140" s="1034"/>
      <c r="BY140" s="1034"/>
      <c r="BZ140" s="1034"/>
      <c r="CA140" s="1034"/>
      <c r="CB140" s="1034"/>
      <c r="CC140" s="1034"/>
      <c r="CD140" s="1034"/>
      <c r="CE140" s="1034"/>
      <c r="CF140" s="1034"/>
      <c r="CG140" s="1034"/>
      <c r="CH140" s="1034"/>
      <c r="CI140" s="1034"/>
      <c r="CJ140" s="1034"/>
      <c r="CK140" s="1034"/>
      <c r="CL140" s="1034"/>
      <c r="CM140" s="1034"/>
      <c r="CN140" s="1034"/>
      <c r="CO140" s="1034"/>
      <c r="CP140" s="1034"/>
      <c r="CQ140" s="1034"/>
      <c r="CR140" s="1034"/>
      <c r="CS140" s="1034"/>
      <c r="CT140" s="1034"/>
      <c r="CU140" s="1034"/>
      <c r="CV140" s="1034"/>
      <c r="CW140" s="1034"/>
      <c r="CX140" s="1034"/>
      <c r="CY140" s="1034"/>
      <c r="CZ140" s="1034"/>
      <c r="DA140" s="1034"/>
      <c r="DB140" s="1034"/>
      <c r="DC140" s="1034"/>
      <c r="DD140" s="1034"/>
      <c r="DE140" s="1034"/>
      <c r="DF140" s="1034"/>
      <c r="DG140" s="1034"/>
      <c r="DH140" s="1034"/>
      <c r="DI140" s="1034"/>
      <c r="DJ140" s="1034"/>
      <c r="DK140" s="1034"/>
      <c r="DL140" s="1034"/>
      <c r="DM140" s="1034"/>
      <c r="DN140" s="1034"/>
      <c r="DO140" s="1034"/>
    </row>
    <row r="141" spans="2:119" s="1037" customFormat="1">
      <c r="B141" s="1532"/>
      <c r="C141" s="1533"/>
      <c r="D141" s="1534"/>
      <c r="E141" s="1535"/>
      <c r="F141" s="1536"/>
      <c r="G141" s="1536"/>
      <c r="H141" s="1536"/>
      <c r="I141" s="1536"/>
      <c r="J141" s="1536"/>
      <c r="K141" s="1536"/>
      <c r="L141" s="1537"/>
      <c r="M141" s="1537"/>
      <c r="N141" s="1537"/>
      <c r="O141" s="1537"/>
      <c r="P141" s="1537"/>
      <c r="Q141" s="1536"/>
      <c r="R141" s="1536"/>
      <c r="S141" s="1536"/>
      <c r="T141" s="1536"/>
      <c r="U141" s="1536"/>
      <c r="V141" s="1537"/>
      <c r="W141" s="1537"/>
      <c r="X141" s="1536"/>
      <c r="Y141" s="1536"/>
      <c r="Z141" s="1516"/>
      <c r="AA141" s="1516"/>
      <c r="AB141" s="1532"/>
      <c r="AC141" s="1533"/>
      <c r="AD141" s="1534"/>
      <c r="AE141" s="1535"/>
      <c r="AF141" s="1536"/>
      <c r="AG141" s="1536"/>
      <c r="AH141" s="1536"/>
      <c r="AI141" s="1536"/>
      <c r="AJ141" s="1536"/>
      <c r="AK141" s="1536"/>
      <c r="AL141" s="1537"/>
      <c r="AM141" s="1537"/>
      <c r="AN141" s="1537"/>
      <c r="AO141" s="1537"/>
      <c r="AP141" s="1537"/>
      <c r="AQ141" s="1536"/>
      <c r="AR141" s="1536"/>
      <c r="AS141" s="1536"/>
      <c r="AT141" s="1536"/>
      <c r="AU141" s="1536"/>
      <c r="AV141" s="1537"/>
      <c r="AW141" s="1537"/>
      <c r="AX141" s="1536"/>
      <c r="AY141" s="1536"/>
      <c r="AZ141" s="1516"/>
      <c r="BA141" s="1516"/>
      <c r="BB141" s="1516"/>
      <c r="BC141" s="1034"/>
      <c r="BD141" s="1034"/>
      <c r="BE141" s="1034"/>
      <c r="BF141" s="1034"/>
      <c r="BG141" s="1034"/>
      <c r="BH141" s="1034"/>
      <c r="BI141" s="1034"/>
      <c r="BJ141" s="1034"/>
      <c r="BK141" s="1034"/>
      <c r="BL141" s="1034"/>
      <c r="BM141" s="1034"/>
      <c r="BN141" s="1034"/>
      <c r="BO141" s="1034"/>
      <c r="BP141" s="1034"/>
      <c r="BQ141" s="1034"/>
      <c r="BR141" s="1034"/>
      <c r="BS141" s="1034"/>
      <c r="BT141" s="1034"/>
      <c r="BU141" s="1034"/>
      <c r="BV141" s="1034"/>
      <c r="BW141" s="1034"/>
      <c r="BX141" s="1034"/>
      <c r="BY141" s="1034"/>
      <c r="BZ141" s="1034"/>
      <c r="CA141" s="1034"/>
      <c r="CB141" s="1034"/>
      <c r="CC141" s="1034"/>
      <c r="CD141" s="1034"/>
      <c r="CE141" s="1034"/>
      <c r="CF141" s="1034"/>
      <c r="CG141" s="1034"/>
      <c r="CH141" s="1034"/>
      <c r="CI141" s="1034"/>
      <c r="CJ141" s="1034"/>
      <c r="CK141" s="1034"/>
      <c r="CL141" s="1034"/>
      <c r="CM141" s="1034"/>
      <c r="CN141" s="1034"/>
      <c r="CO141" s="1034"/>
      <c r="CP141" s="1034"/>
      <c r="CQ141" s="1034"/>
      <c r="CR141" s="1034"/>
      <c r="CS141" s="1034"/>
      <c r="CT141" s="1034"/>
      <c r="CU141" s="1034"/>
      <c r="CV141" s="1034"/>
      <c r="CW141" s="1034"/>
      <c r="CX141" s="1034"/>
      <c r="CY141" s="1034"/>
      <c r="CZ141" s="1034"/>
      <c r="DA141" s="1034"/>
      <c r="DB141" s="1034"/>
      <c r="DC141" s="1034"/>
      <c r="DD141" s="1034"/>
      <c r="DE141" s="1034"/>
      <c r="DF141" s="1034"/>
      <c r="DG141" s="1034"/>
      <c r="DH141" s="1034"/>
      <c r="DI141" s="1034"/>
      <c r="DJ141" s="1034"/>
      <c r="DK141" s="1034"/>
      <c r="DL141" s="1034"/>
      <c r="DM141" s="1034"/>
      <c r="DN141" s="1034"/>
      <c r="DO141" s="1034"/>
    </row>
    <row r="142" spans="2:119" s="1037" customFormat="1">
      <c r="B142" s="1532"/>
      <c r="C142" s="1533"/>
      <c r="D142" s="1534"/>
      <c r="E142" s="1535"/>
      <c r="F142" s="1536"/>
      <c r="G142" s="1536"/>
      <c r="H142" s="1536"/>
      <c r="I142" s="1536"/>
      <c r="J142" s="1536"/>
      <c r="K142" s="1536"/>
      <c r="L142" s="1537"/>
      <c r="M142" s="1537"/>
      <c r="N142" s="1537"/>
      <c r="O142" s="1537"/>
      <c r="P142" s="1537"/>
      <c r="Q142" s="1536"/>
      <c r="R142" s="1536"/>
      <c r="S142" s="1536"/>
      <c r="T142" s="1536"/>
      <c r="U142" s="1536"/>
      <c r="V142" s="1537"/>
      <c r="W142" s="1537"/>
      <c r="X142" s="1536"/>
      <c r="Y142" s="1536"/>
      <c r="Z142" s="1516"/>
      <c r="AA142" s="1516"/>
      <c r="AB142" s="1532"/>
      <c r="AC142" s="1533"/>
      <c r="AD142" s="1534"/>
      <c r="AE142" s="1535"/>
      <c r="AF142" s="1536"/>
      <c r="AG142" s="1536"/>
      <c r="AH142" s="1536"/>
      <c r="AI142" s="1536"/>
      <c r="AJ142" s="1536"/>
      <c r="AK142" s="1536"/>
      <c r="AL142" s="1537"/>
      <c r="AM142" s="1537"/>
      <c r="AN142" s="1537"/>
      <c r="AO142" s="1537"/>
      <c r="AP142" s="1537"/>
      <c r="AQ142" s="1536"/>
      <c r="AR142" s="1536"/>
      <c r="AS142" s="1536"/>
      <c r="AT142" s="1536"/>
      <c r="AU142" s="1536"/>
      <c r="AV142" s="1537"/>
      <c r="AW142" s="1537"/>
      <c r="AX142" s="1536"/>
      <c r="AY142" s="1536"/>
      <c r="AZ142" s="1516"/>
      <c r="BA142" s="1516"/>
      <c r="BB142" s="1516"/>
      <c r="BC142" s="1034"/>
      <c r="BD142" s="1034"/>
      <c r="BE142" s="1034"/>
      <c r="BF142" s="1034"/>
      <c r="BG142" s="1034"/>
      <c r="BH142" s="1034"/>
      <c r="BI142" s="1034"/>
      <c r="BJ142" s="1034"/>
      <c r="BK142" s="1034"/>
      <c r="BL142" s="1034"/>
      <c r="BM142" s="1034"/>
      <c r="BN142" s="1034"/>
      <c r="BO142" s="1034"/>
      <c r="BP142" s="1034"/>
      <c r="BQ142" s="1034"/>
      <c r="BR142" s="1034"/>
      <c r="BS142" s="1034"/>
      <c r="BT142" s="1034"/>
      <c r="BU142" s="1034"/>
      <c r="BV142" s="1034"/>
      <c r="BW142" s="1034"/>
      <c r="BX142" s="1034"/>
      <c r="BY142" s="1034"/>
      <c r="BZ142" s="1034"/>
      <c r="CA142" s="1034"/>
      <c r="CB142" s="1034"/>
      <c r="CC142" s="1034"/>
      <c r="CD142" s="1034"/>
      <c r="CE142" s="1034"/>
      <c r="CF142" s="1034"/>
      <c r="CG142" s="1034"/>
      <c r="CH142" s="1034"/>
      <c r="CI142" s="1034"/>
      <c r="CJ142" s="1034"/>
      <c r="CK142" s="1034"/>
      <c r="CL142" s="1034"/>
      <c r="CM142" s="1034"/>
      <c r="CN142" s="1034"/>
      <c r="CO142" s="1034"/>
      <c r="CP142" s="1034"/>
      <c r="CQ142" s="1034"/>
      <c r="CR142" s="1034"/>
      <c r="CS142" s="1034"/>
      <c r="CT142" s="1034"/>
      <c r="CU142" s="1034"/>
      <c r="CV142" s="1034"/>
      <c r="CW142" s="1034"/>
      <c r="CX142" s="1034"/>
      <c r="CY142" s="1034"/>
      <c r="CZ142" s="1034"/>
      <c r="DA142" s="1034"/>
      <c r="DB142" s="1034"/>
      <c r="DC142" s="1034"/>
      <c r="DD142" s="1034"/>
      <c r="DE142" s="1034"/>
      <c r="DF142" s="1034"/>
      <c r="DG142" s="1034"/>
      <c r="DH142" s="1034"/>
      <c r="DI142" s="1034"/>
      <c r="DJ142" s="1034"/>
      <c r="DK142" s="1034"/>
      <c r="DL142" s="1034"/>
      <c r="DM142" s="1034"/>
      <c r="DN142" s="1034"/>
      <c r="DO142" s="1034"/>
    </row>
    <row r="143" spans="2:119" s="1037" customFormat="1">
      <c r="B143" s="1532"/>
      <c r="C143" s="1533"/>
      <c r="D143" s="1534"/>
      <c r="E143" s="1535"/>
      <c r="F143" s="1536"/>
      <c r="G143" s="1536"/>
      <c r="H143" s="1536"/>
      <c r="I143" s="1536"/>
      <c r="J143" s="1536"/>
      <c r="K143" s="1536"/>
      <c r="L143" s="1537"/>
      <c r="M143" s="1537"/>
      <c r="N143" s="1537"/>
      <c r="O143" s="1537"/>
      <c r="P143" s="1537"/>
      <c r="Q143" s="1536"/>
      <c r="R143" s="1536"/>
      <c r="S143" s="1536"/>
      <c r="T143" s="1536"/>
      <c r="U143" s="1536"/>
      <c r="V143" s="1537"/>
      <c r="W143" s="1537"/>
      <c r="X143" s="1536"/>
      <c r="Y143" s="1536"/>
      <c r="Z143" s="1516"/>
      <c r="AA143" s="1516"/>
      <c r="AB143" s="1532"/>
      <c r="AC143" s="1533"/>
      <c r="AD143" s="1534"/>
      <c r="AE143" s="1535"/>
      <c r="AF143" s="1536"/>
      <c r="AG143" s="1536"/>
      <c r="AH143" s="1536"/>
      <c r="AI143" s="1536"/>
      <c r="AJ143" s="1536"/>
      <c r="AK143" s="1536"/>
      <c r="AL143" s="1537"/>
      <c r="AM143" s="1537"/>
      <c r="AN143" s="1537"/>
      <c r="AO143" s="1537"/>
      <c r="AP143" s="1537"/>
      <c r="AQ143" s="1536"/>
      <c r="AR143" s="1536"/>
      <c r="AS143" s="1536"/>
      <c r="AT143" s="1536"/>
      <c r="AU143" s="1536"/>
      <c r="AV143" s="1537"/>
      <c r="AW143" s="1537"/>
      <c r="AX143" s="1536"/>
      <c r="AY143" s="1536"/>
      <c r="AZ143" s="1516"/>
      <c r="BA143" s="1516"/>
      <c r="BB143" s="1516"/>
      <c r="BC143" s="1034"/>
      <c r="BD143" s="1034"/>
      <c r="BE143" s="1034"/>
      <c r="BF143" s="1034"/>
      <c r="BG143" s="1034"/>
      <c r="BH143" s="1034"/>
      <c r="BI143" s="1034"/>
      <c r="BJ143" s="1034"/>
      <c r="BK143" s="1034"/>
      <c r="BL143" s="1034"/>
      <c r="BM143" s="1034"/>
      <c r="BN143" s="1034"/>
      <c r="BO143" s="1034"/>
      <c r="BP143" s="1034"/>
      <c r="BQ143" s="1034"/>
      <c r="BR143" s="1034"/>
      <c r="BS143" s="1034"/>
      <c r="BT143" s="1034"/>
      <c r="BU143" s="1034"/>
      <c r="BV143" s="1034"/>
      <c r="BW143" s="1034"/>
      <c r="BX143" s="1034"/>
      <c r="BY143" s="1034"/>
      <c r="BZ143" s="1034"/>
      <c r="CA143" s="1034"/>
      <c r="CB143" s="1034"/>
      <c r="CC143" s="1034"/>
      <c r="CD143" s="1034"/>
      <c r="CE143" s="1034"/>
      <c r="CF143" s="1034"/>
      <c r="CG143" s="1034"/>
      <c r="CH143" s="1034"/>
      <c r="CI143" s="1034"/>
      <c r="CJ143" s="1034"/>
      <c r="CK143" s="1034"/>
      <c r="CL143" s="1034"/>
      <c r="CM143" s="1034"/>
      <c r="CN143" s="1034"/>
      <c r="CO143" s="1034"/>
      <c r="CP143" s="1034"/>
      <c r="CQ143" s="1034"/>
      <c r="CR143" s="1034"/>
      <c r="CS143" s="1034"/>
      <c r="CT143" s="1034"/>
      <c r="CU143" s="1034"/>
      <c r="CV143" s="1034"/>
      <c r="CW143" s="1034"/>
      <c r="CX143" s="1034"/>
      <c r="CY143" s="1034"/>
      <c r="CZ143" s="1034"/>
      <c r="DA143" s="1034"/>
      <c r="DB143" s="1034"/>
      <c r="DC143" s="1034"/>
      <c r="DD143" s="1034"/>
      <c r="DE143" s="1034"/>
      <c r="DF143" s="1034"/>
      <c r="DG143" s="1034"/>
      <c r="DH143" s="1034"/>
      <c r="DI143" s="1034"/>
      <c r="DJ143" s="1034"/>
      <c r="DK143" s="1034"/>
      <c r="DL143" s="1034"/>
      <c r="DM143" s="1034"/>
      <c r="DN143" s="1034"/>
      <c r="DO143" s="1034"/>
    </row>
    <row r="144" spans="2:119" s="1037" customFormat="1">
      <c r="B144" s="1532"/>
      <c r="C144" s="1533"/>
      <c r="D144" s="1534"/>
      <c r="E144" s="1535"/>
      <c r="F144" s="1536"/>
      <c r="G144" s="1536"/>
      <c r="H144" s="1536"/>
      <c r="I144" s="1536"/>
      <c r="J144" s="1536"/>
      <c r="K144" s="1536"/>
      <c r="L144" s="1537"/>
      <c r="M144" s="1537"/>
      <c r="N144" s="1537"/>
      <c r="O144" s="1537"/>
      <c r="P144" s="1537"/>
      <c r="Q144" s="1536"/>
      <c r="R144" s="1536"/>
      <c r="S144" s="1536"/>
      <c r="T144" s="1536"/>
      <c r="U144" s="1536"/>
      <c r="V144" s="1537"/>
      <c r="W144" s="1537"/>
      <c r="X144" s="1536"/>
      <c r="Y144" s="1536"/>
      <c r="Z144" s="1516"/>
      <c r="AA144" s="1516"/>
      <c r="AB144" s="1532"/>
      <c r="AC144" s="1533"/>
      <c r="AD144" s="1534"/>
      <c r="AE144" s="1535"/>
      <c r="AF144" s="1536"/>
      <c r="AG144" s="1536"/>
      <c r="AH144" s="1536"/>
      <c r="AI144" s="1536"/>
      <c r="AJ144" s="1536"/>
      <c r="AK144" s="1536"/>
      <c r="AL144" s="1537"/>
      <c r="AM144" s="1537"/>
      <c r="AN144" s="1537"/>
      <c r="AO144" s="1537"/>
      <c r="AP144" s="1537"/>
      <c r="AQ144" s="1536"/>
      <c r="AR144" s="1536"/>
      <c r="AS144" s="1536"/>
      <c r="AT144" s="1536"/>
      <c r="AU144" s="1536"/>
      <c r="AV144" s="1537"/>
      <c r="AW144" s="1537"/>
      <c r="AX144" s="1536"/>
      <c r="AY144" s="1536"/>
      <c r="AZ144" s="1516"/>
      <c r="BA144" s="1516"/>
      <c r="BB144" s="1516"/>
      <c r="BC144" s="1034"/>
      <c r="BD144" s="1034"/>
      <c r="BE144" s="1034"/>
      <c r="BF144" s="1034"/>
      <c r="BG144" s="1034"/>
      <c r="BH144" s="1034"/>
      <c r="BI144" s="1034"/>
      <c r="BJ144" s="1034"/>
      <c r="BK144" s="1034"/>
      <c r="BL144" s="1034"/>
      <c r="BM144" s="1034"/>
      <c r="BN144" s="1034"/>
      <c r="BO144" s="1034"/>
      <c r="BP144" s="1034"/>
      <c r="BQ144" s="1034"/>
      <c r="BR144" s="1034"/>
      <c r="BS144" s="1034"/>
      <c r="BT144" s="1034"/>
      <c r="BU144" s="1034"/>
      <c r="BV144" s="1034"/>
      <c r="BW144" s="1034"/>
      <c r="BX144" s="1034"/>
      <c r="BY144" s="1034"/>
      <c r="BZ144" s="1034"/>
      <c r="CA144" s="1034"/>
      <c r="CB144" s="1034"/>
      <c r="CC144" s="1034"/>
      <c r="CD144" s="1034"/>
      <c r="CE144" s="1034"/>
      <c r="CF144" s="1034"/>
      <c r="CG144" s="1034"/>
      <c r="CH144" s="1034"/>
      <c r="CI144" s="1034"/>
      <c r="CJ144" s="1034"/>
      <c r="CK144" s="1034"/>
      <c r="CL144" s="1034"/>
      <c r="CM144" s="1034"/>
      <c r="CN144" s="1034"/>
      <c r="CO144" s="1034"/>
      <c r="CP144" s="1034"/>
      <c r="CQ144" s="1034"/>
      <c r="CR144" s="1034"/>
      <c r="CS144" s="1034"/>
      <c r="CT144" s="1034"/>
      <c r="CU144" s="1034"/>
      <c r="CV144" s="1034"/>
      <c r="CW144" s="1034"/>
      <c r="CX144" s="1034"/>
      <c r="CY144" s="1034"/>
      <c r="CZ144" s="1034"/>
      <c r="DA144" s="1034"/>
      <c r="DB144" s="1034"/>
      <c r="DC144" s="1034"/>
      <c r="DD144" s="1034"/>
      <c r="DE144" s="1034"/>
      <c r="DF144" s="1034"/>
      <c r="DG144" s="1034"/>
      <c r="DH144" s="1034"/>
      <c r="DI144" s="1034"/>
      <c r="DJ144" s="1034"/>
      <c r="DK144" s="1034"/>
      <c r="DL144" s="1034"/>
      <c r="DM144" s="1034"/>
      <c r="DN144" s="1034"/>
      <c r="DO144" s="1034"/>
    </row>
    <row r="145" spans="2:119" s="1037" customFormat="1">
      <c r="B145" s="1532"/>
      <c r="C145" s="1533"/>
      <c r="D145" s="1534"/>
      <c r="E145" s="1535"/>
      <c r="F145" s="1536"/>
      <c r="G145" s="1536"/>
      <c r="H145" s="1536"/>
      <c r="I145" s="1536"/>
      <c r="J145" s="1536"/>
      <c r="K145" s="1536"/>
      <c r="L145" s="1537"/>
      <c r="M145" s="1537"/>
      <c r="N145" s="1537"/>
      <c r="O145" s="1537"/>
      <c r="P145" s="1537"/>
      <c r="Q145" s="1536"/>
      <c r="R145" s="1536"/>
      <c r="S145" s="1536"/>
      <c r="T145" s="1536"/>
      <c r="U145" s="1536"/>
      <c r="V145" s="1537"/>
      <c r="W145" s="1537"/>
      <c r="X145" s="1536"/>
      <c r="Y145" s="1536"/>
      <c r="Z145" s="1516"/>
      <c r="AA145" s="1516"/>
      <c r="AB145" s="1532"/>
      <c r="AC145" s="1533"/>
      <c r="AD145" s="1534"/>
      <c r="AE145" s="1535"/>
      <c r="AF145" s="1536"/>
      <c r="AG145" s="1536"/>
      <c r="AH145" s="1536"/>
      <c r="AI145" s="1536"/>
      <c r="AJ145" s="1536"/>
      <c r="AK145" s="1536"/>
      <c r="AL145" s="1537"/>
      <c r="AM145" s="1537"/>
      <c r="AN145" s="1537"/>
      <c r="AO145" s="1537"/>
      <c r="AP145" s="1537"/>
      <c r="AQ145" s="1536"/>
      <c r="AR145" s="1536"/>
      <c r="AS145" s="1536"/>
      <c r="AT145" s="1536"/>
      <c r="AU145" s="1536"/>
      <c r="AV145" s="1537"/>
      <c r="AW145" s="1537"/>
      <c r="AX145" s="1536"/>
      <c r="AY145" s="1536"/>
      <c r="AZ145" s="1516"/>
      <c r="BA145" s="1516"/>
      <c r="BB145" s="1516"/>
      <c r="BC145" s="1034"/>
      <c r="BD145" s="1034"/>
      <c r="BE145" s="1034"/>
      <c r="BF145" s="1034"/>
      <c r="BG145" s="1034"/>
      <c r="BH145" s="1034"/>
      <c r="BI145" s="1034"/>
      <c r="BJ145" s="1034"/>
      <c r="BK145" s="1034"/>
      <c r="BL145" s="1034"/>
      <c r="BM145" s="1034"/>
      <c r="BN145" s="1034"/>
      <c r="BO145" s="1034"/>
      <c r="BP145" s="1034"/>
      <c r="BQ145" s="1034"/>
      <c r="BR145" s="1034"/>
      <c r="BS145" s="1034"/>
      <c r="BT145" s="1034"/>
      <c r="BU145" s="1034"/>
      <c r="BV145" s="1034"/>
      <c r="BW145" s="1034"/>
      <c r="BX145" s="1034"/>
      <c r="BY145" s="1034"/>
      <c r="BZ145" s="1034"/>
      <c r="CA145" s="1034"/>
      <c r="CB145" s="1034"/>
      <c r="CC145" s="1034"/>
      <c r="CD145" s="1034"/>
      <c r="CE145" s="1034"/>
      <c r="CF145" s="1034"/>
      <c r="CG145" s="1034"/>
      <c r="CH145" s="1034"/>
      <c r="CI145" s="1034"/>
      <c r="CJ145" s="1034"/>
      <c r="CK145" s="1034"/>
      <c r="CL145" s="1034"/>
      <c r="CM145" s="1034"/>
      <c r="CN145" s="1034"/>
      <c r="CO145" s="1034"/>
      <c r="CP145" s="1034"/>
      <c r="CQ145" s="1034"/>
      <c r="CR145" s="1034"/>
      <c r="CS145" s="1034"/>
      <c r="CT145" s="1034"/>
      <c r="CU145" s="1034"/>
      <c r="CV145" s="1034"/>
      <c r="CW145" s="1034"/>
      <c r="CX145" s="1034"/>
      <c r="CY145" s="1034"/>
      <c r="CZ145" s="1034"/>
      <c r="DA145" s="1034"/>
      <c r="DB145" s="1034"/>
      <c r="DC145" s="1034"/>
      <c r="DD145" s="1034"/>
      <c r="DE145" s="1034"/>
      <c r="DF145" s="1034"/>
      <c r="DG145" s="1034"/>
      <c r="DH145" s="1034"/>
      <c r="DI145" s="1034"/>
      <c r="DJ145" s="1034"/>
      <c r="DK145" s="1034"/>
      <c r="DL145" s="1034"/>
      <c r="DM145" s="1034"/>
      <c r="DN145" s="1034"/>
      <c r="DO145" s="1034"/>
    </row>
    <row r="146" spans="2:119" s="1037" customFormat="1">
      <c r="B146" s="1532"/>
      <c r="C146" s="1533"/>
      <c r="D146" s="1534"/>
      <c r="E146" s="1535"/>
      <c r="F146" s="1536"/>
      <c r="G146" s="1536"/>
      <c r="H146" s="1536"/>
      <c r="I146" s="1536"/>
      <c r="J146" s="1536"/>
      <c r="K146" s="1536"/>
      <c r="L146" s="1537"/>
      <c r="M146" s="1537"/>
      <c r="N146" s="1537"/>
      <c r="O146" s="1537"/>
      <c r="P146" s="1537"/>
      <c r="Q146" s="1536"/>
      <c r="R146" s="1536"/>
      <c r="S146" s="1536"/>
      <c r="T146" s="1536"/>
      <c r="U146" s="1536"/>
      <c r="V146" s="1537"/>
      <c r="W146" s="1537"/>
      <c r="X146" s="1536"/>
      <c r="Y146" s="1536"/>
      <c r="Z146" s="1516"/>
      <c r="AA146" s="1516"/>
      <c r="AB146" s="1532"/>
      <c r="AC146" s="1533"/>
      <c r="AD146" s="1534"/>
      <c r="AE146" s="1535"/>
      <c r="AF146" s="1536"/>
      <c r="AG146" s="1536"/>
      <c r="AH146" s="1536"/>
      <c r="AI146" s="1536"/>
      <c r="AJ146" s="1536"/>
      <c r="AK146" s="1536"/>
      <c r="AL146" s="1537"/>
      <c r="AM146" s="1537"/>
      <c r="AN146" s="1537"/>
      <c r="AO146" s="1537"/>
      <c r="AP146" s="1537"/>
      <c r="AQ146" s="1536"/>
      <c r="AR146" s="1536"/>
      <c r="AS146" s="1536"/>
      <c r="AT146" s="1536"/>
      <c r="AU146" s="1536"/>
      <c r="AV146" s="1537"/>
      <c r="AW146" s="1537"/>
      <c r="AX146" s="1536"/>
      <c r="AY146" s="1536"/>
      <c r="AZ146" s="1516"/>
      <c r="BA146" s="1516"/>
      <c r="BB146" s="1516"/>
      <c r="BC146" s="1034"/>
      <c r="BD146" s="1034"/>
      <c r="BE146" s="1034"/>
      <c r="BF146" s="1034"/>
      <c r="BG146" s="1034"/>
      <c r="BH146" s="1034"/>
      <c r="BI146" s="1034"/>
      <c r="BJ146" s="1034"/>
      <c r="BK146" s="1034"/>
      <c r="BL146" s="1034"/>
      <c r="BM146" s="1034"/>
      <c r="BN146" s="1034"/>
      <c r="BO146" s="1034"/>
      <c r="BP146" s="1034"/>
      <c r="BQ146" s="1034"/>
      <c r="BR146" s="1034"/>
      <c r="BS146" s="1034"/>
      <c r="BT146" s="1034"/>
      <c r="BU146" s="1034"/>
      <c r="BV146" s="1034"/>
      <c r="BW146" s="1034"/>
      <c r="BX146" s="1034"/>
      <c r="BY146" s="1034"/>
      <c r="BZ146" s="1034"/>
      <c r="CA146" s="1034"/>
      <c r="CB146" s="1034"/>
      <c r="CC146" s="1034"/>
      <c r="CD146" s="1034"/>
      <c r="CE146" s="1034"/>
      <c r="CF146" s="1034"/>
      <c r="CG146" s="1034"/>
      <c r="CH146" s="1034"/>
      <c r="CI146" s="1034"/>
      <c r="CJ146" s="1034"/>
      <c r="CK146" s="1034"/>
      <c r="CL146" s="1034"/>
      <c r="CM146" s="1034"/>
      <c r="CN146" s="1034"/>
      <c r="CO146" s="1034"/>
      <c r="CP146" s="1034"/>
      <c r="CQ146" s="1034"/>
      <c r="CR146" s="1034"/>
      <c r="CS146" s="1034"/>
      <c r="CT146" s="1034"/>
      <c r="CU146" s="1034"/>
      <c r="CV146" s="1034"/>
      <c r="CW146" s="1034"/>
      <c r="CX146" s="1034"/>
      <c r="CY146" s="1034"/>
      <c r="CZ146" s="1034"/>
      <c r="DA146" s="1034"/>
      <c r="DB146" s="1034"/>
      <c r="DC146" s="1034"/>
      <c r="DD146" s="1034"/>
      <c r="DE146" s="1034"/>
      <c r="DF146" s="1034"/>
      <c r="DG146" s="1034"/>
      <c r="DH146" s="1034"/>
      <c r="DI146" s="1034"/>
      <c r="DJ146" s="1034"/>
      <c r="DK146" s="1034"/>
      <c r="DL146" s="1034"/>
      <c r="DM146" s="1034"/>
      <c r="DN146" s="1034"/>
      <c r="DO146" s="1034"/>
    </row>
    <row r="147" spans="2:119" s="1037" customFormat="1">
      <c r="B147" s="1532"/>
      <c r="C147" s="1533"/>
      <c r="D147" s="1534"/>
      <c r="E147" s="1535"/>
      <c r="F147" s="1536"/>
      <c r="G147" s="1536"/>
      <c r="H147" s="1536"/>
      <c r="I147" s="1536"/>
      <c r="J147" s="1536"/>
      <c r="K147" s="1536"/>
      <c r="L147" s="1537"/>
      <c r="M147" s="1537"/>
      <c r="N147" s="1537"/>
      <c r="O147" s="1537"/>
      <c r="P147" s="1537"/>
      <c r="Q147" s="1536"/>
      <c r="R147" s="1536"/>
      <c r="S147" s="1536"/>
      <c r="T147" s="1536"/>
      <c r="U147" s="1536"/>
      <c r="V147" s="1537"/>
      <c r="W147" s="1537"/>
      <c r="X147" s="1536"/>
      <c r="Y147" s="1536"/>
      <c r="Z147" s="1516"/>
      <c r="AA147" s="1516"/>
      <c r="AB147" s="1532"/>
      <c r="AC147" s="1533"/>
      <c r="AD147" s="1534"/>
      <c r="AE147" s="1535"/>
      <c r="AF147" s="1536"/>
      <c r="AG147" s="1536"/>
      <c r="AH147" s="1536"/>
      <c r="AI147" s="1536"/>
      <c r="AJ147" s="1536"/>
      <c r="AK147" s="1536"/>
      <c r="AL147" s="1537"/>
      <c r="AM147" s="1537"/>
      <c r="AN147" s="1537"/>
      <c r="AO147" s="1537"/>
      <c r="AP147" s="1537"/>
      <c r="AQ147" s="1536"/>
      <c r="AR147" s="1536"/>
      <c r="AS147" s="1536"/>
      <c r="AT147" s="1536"/>
      <c r="AU147" s="1536"/>
      <c r="AV147" s="1537"/>
      <c r="AW147" s="1537"/>
      <c r="AX147" s="1536"/>
      <c r="AY147" s="1536"/>
      <c r="AZ147" s="1516"/>
      <c r="BA147" s="1516"/>
      <c r="BB147" s="1516"/>
      <c r="BC147" s="1034"/>
      <c r="BD147" s="1034"/>
      <c r="BE147" s="1034"/>
      <c r="BF147" s="1034"/>
      <c r="BG147" s="1034"/>
      <c r="BH147" s="1034"/>
      <c r="BI147" s="1034"/>
      <c r="BJ147" s="1034"/>
      <c r="BK147" s="1034"/>
      <c r="BL147" s="1034"/>
      <c r="BM147" s="1034"/>
      <c r="BN147" s="1034"/>
      <c r="BO147" s="1034"/>
      <c r="BP147" s="1034"/>
      <c r="BQ147" s="1034"/>
      <c r="BR147" s="1034"/>
      <c r="BS147" s="1034"/>
      <c r="BT147" s="1034"/>
      <c r="BU147" s="1034"/>
      <c r="BV147" s="1034"/>
      <c r="BW147" s="1034"/>
      <c r="BX147" s="1034"/>
      <c r="BY147" s="1034"/>
      <c r="BZ147" s="1034"/>
      <c r="CA147" s="1034"/>
      <c r="CB147" s="1034"/>
      <c r="CC147" s="1034"/>
      <c r="CD147" s="1034"/>
      <c r="CE147" s="1034"/>
      <c r="CF147" s="1034"/>
      <c r="CG147" s="1034"/>
      <c r="CH147" s="1034"/>
      <c r="CI147" s="1034"/>
      <c r="CJ147" s="1034"/>
      <c r="CK147" s="1034"/>
      <c r="CL147" s="1034"/>
      <c r="CM147" s="1034"/>
      <c r="CN147" s="1034"/>
      <c r="CO147" s="1034"/>
      <c r="CP147" s="1034"/>
      <c r="CQ147" s="1034"/>
      <c r="CR147" s="1034"/>
      <c r="CS147" s="1034"/>
      <c r="CT147" s="1034"/>
      <c r="CU147" s="1034"/>
      <c r="CV147" s="1034"/>
      <c r="CW147" s="1034"/>
      <c r="CX147" s="1034"/>
      <c r="CY147" s="1034"/>
      <c r="CZ147" s="1034"/>
      <c r="DA147" s="1034"/>
      <c r="DB147" s="1034"/>
      <c r="DC147" s="1034"/>
      <c r="DD147" s="1034"/>
      <c r="DE147" s="1034"/>
      <c r="DF147" s="1034"/>
      <c r="DG147" s="1034"/>
      <c r="DH147" s="1034"/>
      <c r="DI147" s="1034"/>
      <c r="DJ147" s="1034"/>
      <c r="DK147" s="1034"/>
      <c r="DL147" s="1034"/>
      <c r="DM147" s="1034"/>
      <c r="DN147" s="1034"/>
      <c r="DO147" s="1034"/>
    </row>
    <row r="148" spans="2:119" s="1037" customFormat="1">
      <c r="B148" s="1532"/>
      <c r="C148" s="1533"/>
      <c r="D148" s="1534"/>
      <c r="E148" s="1535"/>
      <c r="F148" s="1536"/>
      <c r="G148" s="1536"/>
      <c r="H148" s="1536"/>
      <c r="I148" s="1536"/>
      <c r="J148" s="1536"/>
      <c r="K148" s="1536"/>
      <c r="L148" s="1537"/>
      <c r="M148" s="1537"/>
      <c r="N148" s="1537"/>
      <c r="O148" s="1537"/>
      <c r="P148" s="1537"/>
      <c r="Q148" s="1536"/>
      <c r="R148" s="1536"/>
      <c r="S148" s="1536"/>
      <c r="T148" s="1536"/>
      <c r="U148" s="1536"/>
      <c r="V148" s="1537"/>
      <c r="W148" s="1537"/>
      <c r="X148" s="1536"/>
      <c r="Y148" s="1536"/>
      <c r="Z148" s="1516"/>
      <c r="AA148" s="1516"/>
      <c r="AB148" s="1532"/>
      <c r="AC148" s="1533"/>
      <c r="AD148" s="1534"/>
      <c r="AE148" s="1535"/>
      <c r="AF148" s="1536"/>
      <c r="AG148" s="1536"/>
      <c r="AH148" s="1536"/>
      <c r="AI148" s="1536"/>
      <c r="AJ148" s="1536"/>
      <c r="AK148" s="1536"/>
      <c r="AL148" s="1537"/>
      <c r="AM148" s="1537"/>
      <c r="AN148" s="1537"/>
      <c r="AO148" s="1537"/>
      <c r="AP148" s="1537"/>
      <c r="AQ148" s="1536"/>
      <c r="AR148" s="1536"/>
      <c r="AS148" s="1536"/>
      <c r="AT148" s="1536"/>
      <c r="AU148" s="1536"/>
      <c r="AV148" s="1537"/>
      <c r="AW148" s="1537"/>
      <c r="AX148" s="1536"/>
      <c r="AY148" s="1536"/>
      <c r="AZ148" s="1516"/>
      <c r="BA148" s="1516"/>
      <c r="BB148" s="1516"/>
      <c r="BC148" s="1034"/>
      <c r="BD148" s="1034"/>
      <c r="BE148" s="1034"/>
      <c r="BF148" s="1034"/>
      <c r="BG148" s="1034"/>
      <c r="BH148" s="1034"/>
      <c r="BI148" s="1034"/>
      <c r="BJ148" s="1034"/>
      <c r="BK148" s="1034"/>
      <c r="BL148" s="1034"/>
      <c r="BM148" s="1034"/>
      <c r="BN148" s="1034"/>
      <c r="BO148" s="1034"/>
      <c r="BP148" s="1034"/>
      <c r="BQ148" s="1034"/>
      <c r="BR148" s="1034"/>
      <c r="BS148" s="1034"/>
      <c r="BT148" s="1034"/>
      <c r="BU148" s="1034"/>
      <c r="BV148" s="1034"/>
      <c r="BW148" s="1034"/>
      <c r="BX148" s="1034"/>
      <c r="BY148" s="1034"/>
      <c r="BZ148" s="1034"/>
      <c r="CA148" s="1034"/>
      <c r="CB148" s="1034"/>
      <c r="CC148" s="1034"/>
      <c r="CD148" s="1034"/>
      <c r="CE148" s="1034"/>
      <c r="CF148" s="1034"/>
      <c r="CG148" s="1034"/>
      <c r="CH148" s="1034"/>
      <c r="CI148" s="1034"/>
      <c r="CJ148" s="1034"/>
      <c r="CK148" s="1034"/>
      <c r="CL148" s="1034"/>
      <c r="CM148" s="1034"/>
      <c r="CN148" s="1034"/>
      <c r="CO148" s="1034"/>
      <c r="CP148" s="1034"/>
      <c r="CQ148" s="1034"/>
      <c r="CR148" s="1034"/>
      <c r="CS148" s="1034"/>
      <c r="CT148" s="1034"/>
      <c r="CU148" s="1034"/>
      <c r="CV148" s="1034"/>
      <c r="CW148" s="1034"/>
      <c r="CX148" s="1034"/>
      <c r="CY148" s="1034"/>
      <c r="CZ148" s="1034"/>
      <c r="DA148" s="1034"/>
      <c r="DB148" s="1034"/>
      <c r="DC148" s="1034"/>
      <c r="DD148" s="1034"/>
      <c r="DE148" s="1034"/>
      <c r="DF148" s="1034"/>
      <c r="DG148" s="1034"/>
      <c r="DH148" s="1034"/>
      <c r="DI148" s="1034"/>
      <c r="DJ148" s="1034"/>
      <c r="DK148" s="1034"/>
      <c r="DL148" s="1034"/>
      <c r="DM148" s="1034"/>
      <c r="DN148" s="1034"/>
      <c r="DO148" s="1034"/>
    </row>
    <row r="149" spans="2:119" s="1037" customFormat="1">
      <c r="B149" s="1532"/>
      <c r="C149" s="1533"/>
      <c r="D149" s="1534"/>
      <c r="E149" s="1535"/>
      <c r="F149" s="1536"/>
      <c r="G149" s="1536"/>
      <c r="H149" s="1536"/>
      <c r="I149" s="1536"/>
      <c r="J149" s="1536"/>
      <c r="K149" s="1536"/>
      <c r="L149" s="1537"/>
      <c r="M149" s="1537"/>
      <c r="N149" s="1537"/>
      <c r="O149" s="1537"/>
      <c r="P149" s="1537"/>
      <c r="Q149" s="1536"/>
      <c r="R149" s="1536"/>
      <c r="S149" s="1536"/>
      <c r="T149" s="1536"/>
      <c r="U149" s="1536"/>
      <c r="V149" s="1537"/>
      <c r="W149" s="1537"/>
      <c r="X149" s="1536"/>
      <c r="Y149" s="1536"/>
      <c r="Z149" s="1516"/>
      <c r="AA149" s="1516"/>
      <c r="AB149" s="1532"/>
      <c r="AC149" s="1533"/>
      <c r="AD149" s="1534"/>
      <c r="AE149" s="1535"/>
      <c r="AF149" s="1536"/>
      <c r="AG149" s="1536"/>
      <c r="AH149" s="1536"/>
      <c r="AI149" s="1536"/>
      <c r="AJ149" s="1536"/>
      <c r="AK149" s="1536"/>
      <c r="AL149" s="1537"/>
      <c r="AM149" s="1537"/>
      <c r="AN149" s="1537"/>
      <c r="AO149" s="1537"/>
      <c r="AP149" s="1537"/>
      <c r="AQ149" s="1536"/>
      <c r="AR149" s="1536"/>
      <c r="AS149" s="1536"/>
      <c r="AT149" s="1536"/>
      <c r="AU149" s="1536"/>
      <c r="AV149" s="1537"/>
      <c r="AW149" s="1537"/>
      <c r="AX149" s="1536"/>
      <c r="AY149" s="1536"/>
      <c r="AZ149" s="1516"/>
      <c r="BA149" s="1516"/>
      <c r="BB149" s="1516"/>
      <c r="BC149" s="1034"/>
      <c r="BD149" s="1034"/>
      <c r="BE149" s="1034"/>
      <c r="BF149" s="1034"/>
      <c r="BG149" s="1034"/>
      <c r="BH149" s="1034"/>
      <c r="BI149" s="1034"/>
      <c r="BJ149" s="1034"/>
      <c r="BK149" s="1034"/>
      <c r="BL149" s="1034"/>
      <c r="BM149" s="1034"/>
      <c r="BN149" s="1034"/>
      <c r="BO149" s="1034"/>
      <c r="BP149" s="1034"/>
      <c r="BQ149" s="1034"/>
      <c r="BR149" s="1034"/>
      <c r="BS149" s="1034"/>
      <c r="BT149" s="1034"/>
      <c r="BU149" s="1034"/>
      <c r="BV149" s="1034"/>
      <c r="BW149" s="1034"/>
      <c r="BX149" s="1034"/>
      <c r="BY149" s="1034"/>
      <c r="BZ149" s="1034"/>
      <c r="CA149" s="1034"/>
      <c r="CB149" s="1034"/>
      <c r="CC149" s="1034"/>
      <c r="CD149" s="1034"/>
      <c r="CE149" s="1034"/>
      <c r="CF149" s="1034"/>
      <c r="CG149" s="1034"/>
      <c r="CH149" s="1034"/>
      <c r="CI149" s="1034"/>
      <c r="CJ149" s="1034"/>
      <c r="CK149" s="1034"/>
      <c r="CL149" s="1034"/>
      <c r="CM149" s="1034"/>
      <c r="CN149" s="1034"/>
      <c r="CO149" s="1034"/>
      <c r="CP149" s="1034"/>
      <c r="CQ149" s="1034"/>
      <c r="CR149" s="1034"/>
      <c r="CS149" s="1034"/>
      <c r="CT149" s="1034"/>
      <c r="CU149" s="1034"/>
      <c r="CV149" s="1034"/>
      <c r="CW149" s="1034"/>
      <c r="CX149" s="1034"/>
      <c r="CY149" s="1034"/>
      <c r="CZ149" s="1034"/>
      <c r="DA149" s="1034"/>
      <c r="DB149" s="1034"/>
      <c r="DC149" s="1034"/>
      <c r="DD149" s="1034"/>
      <c r="DE149" s="1034"/>
      <c r="DF149" s="1034"/>
      <c r="DG149" s="1034"/>
      <c r="DH149" s="1034"/>
      <c r="DI149" s="1034"/>
      <c r="DJ149" s="1034"/>
      <c r="DK149" s="1034"/>
      <c r="DL149" s="1034"/>
      <c r="DM149" s="1034"/>
      <c r="DN149" s="1034"/>
      <c r="DO149" s="1034"/>
    </row>
    <row r="150" spans="2:119" s="1037" customFormat="1">
      <c r="B150" s="1539"/>
      <c r="C150" s="1533"/>
      <c r="D150" s="1534"/>
      <c r="E150" s="1535"/>
      <c r="F150" s="1536"/>
      <c r="G150" s="1536"/>
      <c r="H150" s="1536"/>
      <c r="I150" s="1536"/>
      <c r="J150" s="1536"/>
      <c r="K150" s="1536"/>
      <c r="L150" s="1537"/>
      <c r="M150" s="1537"/>
      <c r="N150" s="1537"/>
      <c r="O150" s="1537"/>
      <c r="P150" s="1537"/>
      <c r="Q150" s="1536"/>
      <c r="R150" s="1536"/>
      <c r="S150" s="1536"/>
      <c r="T150" s="1536"/>
      <c r="U150" s="1536"/>
      <c r="V150" s="1537"/>
      <c r="W150" s="1537"/>
      <c r="X150" s="1536"/>
      <c r="Y150" s="1536"/>
      <c r="Z150" s="1516"/>
      <c r="AA150" s="1516"/>
      <c r="AB150" s="1539"/>
      <c r="AC150" s="1533"/>
      <c r="AD150" s="1534"/>
      <c r="AE150" s="1535"/>
      <c r="AF150" s="1536"/>
      <c r="AG150" s="1536"/>
      <c r="AH150" s="1536"/>
      <c r="AI150" s="1536"/>
      <c r="AJ150" s="1536"/>
      <c r="AK150" s="1536"/>
      <c r="AL150" s="1537"/>
      <c r="AM150" s="1537"/>
      <c r="AN150" s="1537"/>
      <c r="AO150" s="1537"/>
      <c r="AP150" s="1537"/>
      <c r="AQ150" s="1536"/>
      <c r="AR150" s="1536"/>
      <c r="AS150" s="1536"/>
      <c r="AT150" s="1536"/>
      <c r="AU150" s="1536"/>
      <c r="AV150" s="1537"/>
      <c r="AW150" s="1537"/>
      <c r="AX150" s="1536"/>
      <c r="AY150" s="1536"/>
      <c r="AZ150" s="1516"/>
      <c r="BA150" s="1516"/>
      <c r="BB150" s="1516"/>
      <c r="BC150" s="1034"/>
      <c r="BD150" s="1034"/>
      <c r="BE150" s="1034"/>
      <c r="BF150" s="1034"/>
      <c r="BG150" s="1034"/>
      <c r="BH150" s="1034"/>
      <c r="BI150" s="1034"/>
      <c r="BJ150" s="1034"/>
      <c r="BK150" s="1034"/>
      <c r="BL150" s="1034"/>
      <c r="BM150" s="1034"/>
      <c r="BN150" s="1034"/>
      <c r="BO150" s="1034"/>
      <c r="BP150" s="1034"/>
      <c r="BQ150" s="1034"/>
      <c r="BR150" s="1034"/>
      <c r="BS150" s="1034"/>
      <c r="BT150" s="1034"/>
      <c r="BU150" s="1034"/>
      <c r="BV150" s="1034"/>
      <c r="BW150" s="1034"/>
      <c r="BX150" s="1034"/>
      <c r="BY150" s="1034"/>
      <c r="BZ150" s="1034"/>
      <c r="CA150" s="1034"/>
      <c r="CB150" s="1034"/>
      <c r="CC150" s="1034"/>
      <c r="CD150" s="1034"/>
      <c r="CE150" s="1034"/>
      <c r="CF150" s="1034"/>
      <c r="CG150" s="1034"/>
      <c r="CH150" s="1034"/>
      <c r="CI150" s="1034"/>
      <c r="CJ150" s="1034"/>
      <c r="CK150" s="1034"/>
      <c r="CL150" s="1034"/>
      <c r="CM150" s="1034"/>
      <c r="CN150" s="1034"/>
      <c r="CO150" s="1034"/>
      <c r="CP150" s="1034"/>
      <c r="CQ150" s="1034"/>
      <c r="CR150" s="1034"/>
      <c r="CS150" s="1034"/>
      <c r="CT150" s="1034"/>
      <c r="CU150" s="1034"/>
      <c r="CV150" s="1034"/>
      <c r="CW150" s="1034"/>
      <c r="CX150" s="1034"/>
      <c r="CY150" s="1034"/>
      <c r="CZ150" s="1034"/>
      <c r="DA150" s="1034"/>
      <c r="DB150" s="1034"/>
      <c r="DC150" s="1034"/>
      <c r="DD150" s="1034"/>
      <c r="DE150" s="1034"/>
      <c r="DF150" s="1034"/>
      <c r="DG150" s="1034"/>
      <c r="DH150" s="1034"/>
      <c r="DI150" s="1034"/>
      <c r="DJ150" s="1034"/>
      <c r="DK150" s="1034"/>
      <c r="DL150" s="1034"/>
      <c r="DM150" s="1034"/>
      <c r="DN150" s="1034"/>
      <c r="DO150" s="1034"/>
    </row>
    <row r="151" spans="2:119" s="1037" customFormat="1">
      <c r="B151" s="1532"/>
      <c r="C151" s="1533"/>
      <c r="D151" s="1534"/>
      <c r="E151" s="1535"/>
      <c r="F151" s="1536"/>
      <c r="G151" s="1536"/>
      <c r="H151" s="1536"/>
      <c r="I151" s="1536"/>
      <c r="J151" s="1536"/>
      <c r="K151" s="1536"/>
      <c r="L151" s="1537"/>
      <c r="M151" s="1537"/>
      <c r="N151" s="1537"/>
      <c r="O151" s="1537"/>
      <c r="P151" s="1537"/>
      <c r="Q151" s="1536"/>
      <c r="R151" s="1536"/>
      <c r="S151" s="1536"/>
      <c r="T151" s="1536"/>
      <c r="U151" s="1536"/>
      <c r="V151" s="1537"/>
      <c r="W151" s="1537"/>
      <c r="X151" s="1536"/>
      <c r="Y151" s="1536"/>
      <c r="Z151" s="1516"/>
      <c r="AA151" s="1516"/>
      <c r="AB151" s="1532"/>
      <c r="AC151" s="1533"/>
      <c r="AD151" s="1534"/>
      <c r="AE151" s="1535"/>
      <c r="AF151" s="1536"/>
      <c r="AG151" s="1536"/>
      <c r="AH151" s="1536"/>
      <c r="AI151" s="1536"/>
      <c r="AJ151" s="1536"/>
      <c r="AK151" s="1536"/>
      <c r="AL151" s="1537"/>
      <c r="AM151" s="1537"/>
      <c r="AN151" s="1537"/>
      <c r="AO151" s="1537"/>
      <c r="AP151" s="1537"/>
      <c r="AQ151" s="1536"/>
      <c r="AR151" s="1536"/>
      <c r="AS151" s="1536"/>
      <c r="AT151" s="1536"/>
      <c r="AU151" s="1536"/>
      <c r="AV151" s="1537"/>
      <c r="AW151" s="1537"/>
      <c r="AX151" s="1536"/>
      <c r="AY151" s="1536"/>
      <c r="AZ151" s="1516"/>
      <c r="BA151" s="1516"/>
      <c r="BB151" s="1516"/>
      <c r="BC151" s="1034"/>
      <c r="BD151" s="1034"/>
      <c r="BE151" s="1034"/>
      <c r="BF151" s="1034"/>
      <c r="BG151" s="1034"/>
      <c r="BH151" s="1034"/>
      <c r="BI151" s="1034"/>
      <c r="BJ151" s="1034"/>
      <c r="BK151" s="1034"/>
      <c r="BL151" s="1034"/>
      <c r="BM151" s="1034"/>
      <c r="BN151" s="1034"/>
      <c r="BO151" s="1034"/>
      <c r="BP151" s="1034"/>
      <c r="BQ151" s="1034"/>
      <c r="BR151" s="1034"/>
      <c r="BS151" s="1034"/>
      <c r="BT151" s="1034"/>
      <c r="BU151" s="1034"/>
      <c r="BV151" s="1034"/>
      <c r="BW151" s="1034"/>
      <c r="BX151" s="1034"/>
      <c r="BY151" s="1034"/>
      <c r="BZ151" s="1034"/>
      <c r="CA151" s="1034"/>
      <c r="CB151" s="1034"/>
      <c r="CC151" s="1034"/>
      <c r="CD151" s="1034"/>
      <c r="CE151" s="1034"/>
      <c r="CF151" s="1034"/>
      <c r="CG151" s="1034"/>
      <c r="CH151" s="1034"/>
      <c r="CI151" s="1034"/>
      <c r="CJ151" s="1034"/>
      <c r="CK151" s="1034"/>
      <c r="CL151" s="1034"/>
      <c r="CM151" s="1034"/>
      <c r="CN151" s="1034"/>
      <c r="CO151" s="1034"/>
      <c r="CP151" s="1034"/>
      <c r="CQ151" s="1034"/>
      <c r="CR151" s="1034"/>
      <c r="CS151" s="1034"/>
      <c r="CT151" s="1034"/>
      <c r="CU151" s="1034"/>
      <c r="CV151" s="1034"/>
      <c r="CW151" s="1034"/>
      <c r="CX151" s="1034"/>
      <c r="CY151" s="1034"/>
      <c r="CZ151" s="1034"/>
      <c r="DA151" s="1034"/>
      <c r="DB151" s="1034"/>
      <c r="DC151" s="1034"/>
      <c r="DD151" s="1034"/>
      <c r="DE151" s="1034"/>
      <c r="DF151" s="1034"/>
      <c r="DG151" s="1034"/>
      <c r="DH151" s="1034"/>
      <c r="DI151" s="1034"/>
      <c r="DJ151" s="1034"/>
      <c r="DK151" s="1034"/>
      <c r="DL151" s="1034"/>
      <c r="DM151" s="1034"/>
      <c r="DN151" s="1034"/>
      <c r="DO151" s="1034"/>
    </row>
    <row r="152" spans="2:119" s="1037" customFormat="1">
      <c r="B152" s="1532"/>
      <c r="C152" s="1533"/>
      <c r="D152" s="1534"/>
      <c r="E152" s="1535"/>
      <c r="F152" s="1536"/>
      <c r="G152" s="1536"/>
      <c r="H152" s="1536"/>
      <c r="I152" s="1536"/>
      <c r="J152" s="1536"/>
      <c r="K152" s="1536"/>
      <c r="L152" s="1537"/>
      <c r="M152" s="1537"/>
      <c r="N152" s="1537"/>
      <c r="O152" s="1537"/>
      <c r="P152" s="1537"/>
      <c r="Q152" s="1536"/>
      <c r="R152" s="1536"/>
      <c r="S152" s="1536"/>
      <c r="T152" s="1536"/>
      <c r="U152" s="1536"/>
      <c r="V152" s="1537"/>
      <c r="W152" s="1537"/>
      <c r="X152" s="1536"/>
      <c r="Y152" s="1536"/>
      <c r="Z152" s="1516"/>
      <c r="AA152" s="1516"/>
      <c r="AB152" s="1532"/>
      <c r="AC152" s="1533"/>
      <c r="AD152" s="1534"/>
      <c r="AE152" s="1535"/>
      <c r="AF152" s="1536"/>
      <c r="AG152" s="1536"/>
      <c r="AH152" s="1536"/>
      <c r="AI152" s="1536"/>
      <c r="AJ152" s="1536"/>
      <c r="AK152" s="1536"/>
      <c r="AL152" s="1537"/>
      <c r="AM152" s="1537"/>
      <c r="AN152" s="1537"/>
      <c r="AO152" s="1537"/>
      <c r="AP152" s="1537"/>
      <c r="AQ152" s="1536"/>
      <c r="AR152" s="1536"/>
      <c r="AS152" s="1536"/>
      <c r="AT152" s="1536"/>
      <c r="AU152" s="1536"/>
      <c r="AV152" s="1537"/>
      <c r="AW152" s="1537"/>
      <c r="AX152" s="1536"/>
      <c r="AY152" s="1536"/>
      <c r="AZ152" s="1516"/>
      <c r="BA152" s="1516"/>
      <c r="BB152" s="1516"/>
      <c r="BC152" s="1034"/>
      <c r="BD152" s="1034"/>
      <c r="BE152" s="1034"/>
      <c r="BF152" s="1034"/>
      <c r="BG152" s="1034"/>
      <c r="BH152" s="1034"/>
      <c r="BI152" s="1034"/>
      <c r="BJ152" s="1034"/>
      <c r="BK152" s="1034"/>
      <c r="BL152" s="1034"/>
      <c r="BM152" s="1034"/>
      <c r="BN152" s="1034"/>
      <c r="BO152" s="1034"/>
      <c r="BP152" s="1034"/>
      <c r="BQ152" s="1034"/>
      <c r="BR152" s="1034"/>
      <c r="BS152" s="1034"/>
      <c r="BT152" s="1034"/>
      <c r="BU152" s="1034"/>
      <c r="BV152" s="1034"/>
      <c r="BW152" s="1034"/>
      <c r="BX152" s="1034"/>
      <c r="BY152" s="1034"/>
      <c r="BZ152" s="1034"/>
      <c r="CA152" s="1034"/>
      <c r="CB152" s="1034"/>
      <c r="CC152" s="1034"/>
      <c r="CD152" s="1034"/>
      <c r="CE152" s="1034"/>
      <c r="CF152" s="1034"/>
      <c r="CG152" s="1034"/>
      <c r="CH152" s="1034"/>
      <c r="CI152" s="1034"/>
      <c r="CJ152" s="1034"/>
      <c r="CK152" s="1034"/>
      <c r="CL152" s="1034"/>
      <c r="CM152" s="1034"/>
      <c r="CN152" s="1034"/>
      <c r="CO152" s="1034"/>
      <c r="CP152" s="1034"/>
      <c r="CQ152" s="1034"/>
      <c r="CR152" s="1034"/>
      <c r="CS152" s="1034"/>
      <c r="CT152" s="1034"/>
      <c r="CU152" s="1034"/>
      <c r="CV152" s="1034"/>
      <c r="CW152" s="1034"/>
      <c r="CX152" s="1034"/>
      <c r="CY152" s="1034"/>
      <c r="CZ152" s="1034"/>
      <c r="DA152" s="1034"/>
      <c r="DB152" s="1034"/>
      <c r="DC152" s="1034"/>
      <c r="DD152" s="1034"/>
      <c r="DE152" s="1034"/>
      <c r="DF152" s="1034"/>
      <c r="DG152" s="1034"/>
      <c r="DH152" s="1034"/>
      <c r="DI152" s="1034"/>
      <c r="DJ152" s="1034"/>
      <c r="DK152" s="1034"/>
      <c r="DL152" s="1034"/>
      <c r="DM152" s="1034"/>
      <c r="DN152" s="1034"/>
      <c r="DO152" s="1034"/>
    </row>
    <row r="153" spans="2:119" s="1037" customFormat="1">
      <c r="B153" s="1532"/>
      <c r="C153" s="1533"/>
      <c r="D153" s="1534"/>
      <c r="E153" s="1535"/>
      <c r="F153" s="1536"/>
      <c r="G153" s="1536"/>
      <c r="H153" s="1536"/>
      <c r="I153" s="1536"/>
      <c r="J153" s="1536"/>
      <c r="K153" s="1536"/>
      <c r="L153" s="1537"/>
      <c r="M153" s="1537"/>
      <c r="N153" s="1537"/>
      <c r="O153" s="1537"/>
      <c r="P153" s="1537"/>
      <c r="Q153" s="1536"/>
      <c r="R153" s="1536"/>
      <c r="S153" s="1536"/>
      <c r="T153" s="1536"/>
      <c r="U153" s="1536"/>
      <c r="V153" s="1537"/>
      <c r="W153" s="1537"/>
      <c r="X153" s="1536"/>
      <c r="Y153" s="1536"/>
      <c r="Z153" s="1516"/>
      <c r="AA153" s="1516"/>
      <c r="AB153" s="1532"/>
      <c r="AC153" s="1533"/>
      <c r="AD153" s="1534"/>
      <c r="AE153" s="1535"/>
      <c r="AF153" s="1536"/>
      <c r="AG153" s="1536"/>
      <c r="AH153" s="1536"/>
      <c r="AI153" s="1536"/>
      <c r="AJ153" s="1536"/>
      <c r="AK153" s="1536"/>
      <c r="AL153" s="1537"/>
      <c r="AM153" s="1537"/>
      <c r="AN153" s="1537"/>
      <c r="AO153" s="1537"/>
      <c r="AP153" s="1537"/>
      <c r="AQ153" s="1536"/>
      <c r="AR153" s="1536"/>
      <c r="AS153" s="1536"/>
      <c r="AT153" s="1536"/>
      <c r="AU153" s="1536"/>
      <c r="AV153" s="1537"/>
      <c r="AW153" s="1537"/>
      <c r="AX153" s="1536"/>
      <c r="AY153" s="1536"/>
      <c r="AZ153" s="1516"/>
      <c r="BA153" s="1516"/>
      <c r="BB153" s="1516"/>
      <c r="BC153" s="1034"/>
      <c r="BD153" s="1034"/>
      <c r="BE153" s="1034"/>
      <c r="BF153" s="1034"/>
      <c r="BG153" s="1034"/>
      <c r="BH153" s="1034"/>
      <c r="BI153" s="1034"/>
      <c r="BJ153" s="1034"/>
      <c r="BK153" s="1034"/>
      <c r="BL153" s="1034"/>
      <c r="BM153" s="1034"/>
      <c r="BN153" s="1034"/>
      <c r="BO153" s="1034"/>
      <c r="BP153" s="1034"/>
      <c r="BQ153" s="1034"/>
      <c r="BR153" s="1034"/>
      <c r="BS153" s="1034"/>
      <c r="BT153" s="1034"/>
      <c r="BU153" s="1034"/>
      <c r="BV153" s="1034"/>
      <c r="BW153" s="1034"/>
      <c r="BX153" s="1034"/>
      <c r="BY153" s="1034"/>
      <c r="BZ153" s="1034"/>
      <c r="CA153" s="1034"/>
      <c r="CB153" s="1034"/>
      <c r="CC153" s="1034"/>
      <c r="CD153" s="1034"/>
      <c r="CE153" s="1034"/>
      <c r="CF153" s="1034"/>
      <c r="CG153" s="1034"/>
      <c r="CH153" s="1034"/>
      <c r="CI153" s="1034"/>
      <c r="CJ153" s="1034"/>
      <c r="CK153" s="1034"/>
      <c r="CL153" s="1034"/>
      <c r="CM153" s="1034"/>
      <c r="CN153" s="1034"/>
      <c r="CO153" s="1034"/>
      <c r="CP153" s="1034"/>
      <c r="CQ153" s="1034"/>
      <c r="CR153" s="1034"/>
      <c r="CS153" s="1034"/>
      <c r="CT153" s="1034"/>
      <c r="CU153" s="1034"/>
      <c r="CV153" s="1034"/>
      <c r="CW153" s="1034"/>
      <c r="CX153" s="1034"/>
      <c r="CY153" s="1034"/>
      <c r="CZ153" s="1034"/>
      <c r="DA153" s="1034"/>
      <c r="DB153" s="1034"/>
      <c r="DC153" s="1034"/>
      <c r="DD153" s="1034"/>
      <c r="DE153" s="1034"/>
      <c r="DF153" s="1034"/>
      <c r="DG153" s="1034"/>
      <c r="DH153" s="1034"/>
      <c r="DI153" s="1034"/>
      <c r="DJ153" s="1034"/>
      <c r="DK153" s="1034"/>
      <c r="DL153" s="1034"/>
      <c r="DM153" s="1034"/>
      <c r="DN153" s="1034"/>
      <c r="DO153" s="1034"/>
    </row>
    <row r="154" spans="2:119" s="1037" customFormat="1">
      <c r="B154" s="1532"/>
      <c r="C154" s="1533"/>
      <c r="D154" s="1534"/>
      <c r="E154" s="1535"/>
      <c r="F154" s="1536"/>
      <c r="G154" s="1536"/>
      <c r="H154" s="1536"/>
      <c r="I154" s="1536"/>
      <c r="J154" s="1536"/>
      <c r="K154" s="1536"/>
      <c r="L154" s="1537"/>
      <c r="M154" s="1537"/>
      <c r="N154" s="1537"/>
      <c r="O154" s="1537"/>
      <c r="P154" s="1537"/>
      <c r="Q154" s="1536"/>
      <c r="R154" s="1536"/>
      <c r="S154" s="1536"/>
      <c r="T154" s="1536"/>
      <c r="U154" s="1536"/>
      <c r="V154" s="1537"/>
      <c r="W154" s="1537"/>
      <c r="X154" s="1536"/>
      <c r="Y154" s="1536"/>
      <c r="Z154" s="1516"/>
      <c r="AA154" s="1516"/>
      <c r="AB154" s="1532"/>
      <c r="AC154" s="1533"/>
      <c r="AD154" s="1534"/>
      <c r="AE154" s="1535"/>
      <c r="AF154" s="1536"/>
      <c r="AG154" s="1536"/>
      <c r="AH154" s="1536"/>
      <c r="AI154" s="1536"/>
      <c r="AJ154" s="1536"/>
      <c r="AK154" s="1536"/>
      <c r="AL154" s="1537"/>
      <c r="AM154" s="1537"/>
      <c r="AN154" s="1537"/>
      <c r="AO154" s="1537"/>
      <c r="AP154" s="1537"/>
      <c r="AQ154" s="1536"/>
      <c r="AR154" s="1536"/>
      <c r="AS154" s="1536"/>
      <c r="AT154" s="1536"/>
      <c r="AU154" s="1536"/>
      <c r="AV154" s="1537"/>
      <c r="AW154" s="1537"/>
      <c r="AX154" s="1536"/>
      <c r="AY154" s="1536"/>
      <c r="AZ154" s="1516"/>
      <c r="BA154" s="1516"/>
      <c r="BB154" s="1516"/>
      <c r="BC154" s="1034"/>
      <c r="BD154" s="1034"/>
      <c r="BE154" s="1034"/>
      <c r="BF154" s="1034"/>
      <c r="BG154" s="1034"/>
      <c r="BH154" s="1034"/>
      <c r="BI154" s="1034"/>
      <c r="BJ154" s="1034"/>
      <c r="BK154" s="1034"/>
      <c r="BL154" s="1034"/>
      <c r="BM154" s="1034"/>
      <c r="BN154" s="1034"/>
      <c r="BO154" s="1034"/>
      <c r="BP154" s="1034"/>
      <c r="BQ154" s="1034"/>
      <c r="BR154" s="1034"/>
      <c r="BS154" s="1034"/>
      <c r="BT154" s="1034"/>
      <c r="BU154" s="1034"/>
      <c r="BV154" s="1034"/>
      <c r="BW154" s="1034"/>
      <c r="BX154" s="1034"/>
      <c r="BY154" s="1034"/>
      <c r="BZ154" s="1034"/>
      <c r="CA154" s="1034"/>
      <c r="CB154" s="1034"/>
      <c r="CC154" s="1034"/>
      <c r="CD154" s="1034"/>
      <c r="CE154" s="1034"/>
      <c r="CF154" s="1034"/>
      <c r="CG154" s="1034"/>
      <c r="CH154" s="1034"/>
      <c r="CI154" s="1034"/>
      <c r="CJ154" s="1034"/>
      <c r="CK154" s="1034"/>
      <c r="CL154" s="1034"/>
      <c r="CM154" s="1034"/>
      <c r="CN154" s="1034"/>
      <c r="CO154" s="1034"/>
      <c r="CP154" s="1034"/>
      <c r="CQ154" s="1034"/>
      <c r="CR154" s="1034"/>
      <c r="CS154" s="1034"/>
      <c r="CT154" s="1034"/>
      <c r="CU154" s="1034"/>
      <c r="CV154" s="1034"/>
      <c r="CW154" s="1034"/>
      <c r="CX154" s="1034"/>
      <c r="CY154" s="1034"/>
      <c r="CZ154" s="1034"/>
      <c r="DA154" s="1034"/>
      <c r="DB154" s="1034"/>
      <c r="DC154" s="1034"/>
      <c r="DD154" s="1034"/>
      <c r="DE154" s="1034"/>
      <c r="DF154" s="1034"/>
      <c r="DG154" s="1034"/>
      <c r="DH154" s="1034"/>
      <c r="DI154" s="1034"/>
      <c r="DJ154" s="1034"/>
      <c r="DK154" s="1034"/>
      <c r="DL154" s="1034"/>
      <c r="DM154" s="1034"/>
      <c r="DN154" s="1034"/>
      <c r="DO154" s="1034"/>
    </row>
    <row r="155" spans="2:119" s="1037" customFormat="1">
      <c r="B155" s="1532"/>
      <c r="C155" s="1533"/>
      <c r="D155" s="1534"/>
      <c r="E155" s="1535"/>
      <c r="F155" s="1536"/>
      <c r="G155" s="1536"/>
      <c r="H155" s="1536"/>
      <c r="I155" s="1536"/>
      <c r="J155" s="1536"/>
      <c r="K155" s="1536"/>
      <c r="L155" s="1537"/>
      <c r="M155" s="1537"/>
      <c r="N155" s="1537"/>
      <c r="O155" s="1537"/>
      <c r="P155" s="1537"/>
      <c r="Q155" s="1536"/>
      <c r="R155" s="1536"/>
      <c r="S155" s="1536"/>
      <c r="T155" s="1536"/>
      <c r="U155" s="1536"/>
      <c r="V155" s="1537"/>
      <c r="W155" s="1537"/>
      <c r="X155" s="1536"/>
      <c r="Y155" s="1536"/>
      <c r="Z155" s="1516"/>
      <c r="AA155" s="1516"/>
      <c r="AB155" s="1532"/>
      <c r="AC155" s="1533"/>
      <c r="AD155" s="1534"/>
      <c r="AE155" s="1535"/>
      <c r="AF155" s="1536"/>
      <c r="AG155" s="1536"/>
      <c r="AH155" s="1536"/>
      <c r="AI155" s="1536"/>
      <c r="AJ155" s="1536"/>
      <c r="AK155" s="1536"/>
      <c r="AL155" s="1537"/>
      <c r="AM155" s="1537"/>
      <c r="AN155" s="1537"/>
      <c r="AO155" s="1537"/>
      <c r="AP155" s="1537"/>
      <c r="AQ155" s="1536"/>
      <c r="AR155" s="1536"/>
      <c r="AS155" s="1536"/>
      <c r="AT155" s="1536"/>
      <c r="AU155" s="1536"/>
      <c r="AV155" s="1537"/>
      <c r="AW155" s="1537"/>
      <c r="AX155" s="1536"/>
      <c r="AY155" s="1536"/>
      <c r="AZ155" s="1516"/>
      <c r="BA155" s="1516"/>
      <c r="BB155" s="1516"/>
      <c r="BC155" s="1034"/>
      <c r="BD155" s="1034"/>
      <c r="BE155" s="1034"/>
      <c r="BF155" s="1034"/>
      <c r="BG155" s="1034"/>
      <c r="BH155" s="1034"/>
      <c r="BI155" s="1034"/>
      <c r="BJ155" s="1034"/>
      <c r="BK155" s="1034"/>
      <c r="BL155" s="1034"/>
      <c r="BM155" s="1034"/>
      <c r="BN155" s="1034"/>
      <c r="BO155" s="1034"/>
      <c r="BP155" s="1034"/>
      <c r="BQ155" s="1034"/>
      <c r="BR155" s="1034"/>
      <c r="BS155" s="1034"/>
      <c r="BT155" s="1034"/>
      <c r="BU155" s="1034"/>
      <c r="BV155" s="1034"/>
      <c r="BW155" s="1034"/>
      <c r="BX155" s="1034"/>
      <c r="BY155" s="1034"/>
      <c r="BZ155" s="1034"/>
      <c r="CA155" s="1034"/>
      <c r="CB155" s="1034"/>
      <c r="CC155" s="1034"/>
      <c r="CD155" s="1034"/>
      <c r="CE155" s="1034"/>
      <c r="CF155" s="1034"/>
      <c r="CG155" s="1034"/>
      <c r="CH155" s="1034"/>
      <c r="CI155" s="1034"/>
      <c r="CJ155" s="1034"/>
      <c r="CK155" s="1034"/>
      <c r="CL155" s="1034"/>
      <c r="CM155" s="1034"/>
      <c r="CN155" s="1034"/>
      <c r="CO155" s="1034"/>
      <c r="CP155" s="1034"/>
      <c r="CQ155" s="1034"/>
      <c r="CR155" s="1034"/>
      <c r="CS155" s="1034"/>
      <c r="CT155" s="1034"/>
      <c r="CU155" s="1034"/>
      <c r="CV155" s="1034"/>
      <c r="CW155" s="1034"/>
      <c r="CX155" s="1034"/>
      <c r="CY155" s="1034"/>
      <c r="CZ155" s="1034"/>
      <c r="DA155" s="1034"/>
      <c r="DB155" s="1034"/>
      <c r="DC155" s="1034"/>
      <c r="DD155" s="1034"/>
      <c r="DE155" s="1034"/>
      <c r="DF155" s="1034"/>
      <c r="DG155" s="1034"/>
      <c r="DH155" s="1034"/>
      <c r="DI155" s="1034"/>
      <c r="DJ155" s="1034"/>
      <c r="DK155" s="1034"/>
      <c r="DL155" s="1034"/>
      <c r="DM155" s="1034"/>
      <c r="DN155" s="1034"/>
      <c r="DO155" s="1034"/>
    </row>
    <row r="156" spans="2:119" s="1037" customFormat="1">
      <c r="B156" s="1532"/>
      <c r="C156" s="1533"/>
      <c r="D156" s="1534"/>
      <c r="E156" s="1535"/>
      <c r="F156" s="1536"/>
      <c r="G156" s="1536"/>
      <c r="H156" s="1536"/>
      <c r="I156" s="1536"/>
      <c r="J156" s="1536"/>
      <c r="K156" s="1536"/>
      <c r="L156" s="1537"/>
      <c r="M156" s="1537"/>
      <c r="N156" s="1537"/>
      <c r="O156" s="1537"/>
      <c r="P156" s="1537"/>
      <c r="Q156" s="1536"/>
      <c r="R156" s="1536"/>
      <c r="S156" s="1536"/>
      <c r="T156" s="1536"/>
      <c r="U156" s="1536"/>
      <c r="V156" s="1537"/>
      <c r="W156" s="1537"/>
      <c r="X156" s="1536"/>
      <c r="Y156" s="1536"/>
      <c r="Z156" s="1516"/>
      <c r="AA156" s="1516"/>
      <c r="AB156" s="1532"/>
      <c r="AC156" s="1533"/>
      <c r="AD156" s="1534"/>
      <c r="AE156" s="1535"/>
      <c r="AF156" s="1536"/>
      <c r="AG156" s="1536"/>
      <c r="AH156" s="1536"/>
      <c r="AI156" s="1536"/>
      <c r="AJ156" s="1536"/>
      <c r="AK156" s="1536"/>
      <c r="AL156" s="1537"/>
      <c r="AM156" s="1537"/>
      <c r="AN156" s="1537"/>
      <c r="AO156" s="1537"/>
      <c r="AP156" s="1537"/>
      <c r="AQ156" s="1536"/>
      <c r="AR156" s="1536"/>
      <c r="AS156" s="1536"/>
      <c r="AT156" s="1536"/>
      <c r="AU156" s="1536"/>
      <c r="AV156" s="1537"/>
      <c r="AW156" s="1537"/>
      <c r="AX156" s="1536"/>
      <c r="AY156" s="1536"/>
      <c r="AZ156" s="1516"/>
      <c r="BA156" s="1516"/>
      <c r="BB156" s="1516"/>
      <c r="BC156" s="1034"/>
      <c r="BD156" s="1034"/>
      <c r="BE156" s="1034"/>
      <c r="BF156" s="1034"/>
      <c r="BG156" s="1034"/>
      <c r="BH156" s="1034"/>
      <c r="BI156" s="1034"/>
      <c r="BJ156" s="1034"/>
      <c r="BK156" s="1034"/>
      <c r="BL156" s="1034"/>
      <c r="BM156" s="1034"/>
      <c r="BN156" s="1034"/>
      <c r="BO156" s="1034"/>
      <c r="BP156" s="1034"/>
      <c r="BQ156" s="1034"/>
      <c r="BR156" s="1034"/>
      <c r="BS156" s="1034"/>
      <c r="BT156" s="1034"/>
      <c r="BU156" s="1034"/>
      <c r="BV156" s="1034"/>
      <c r="BW156" s="1034"/>
      <c r="BX156" s="1034"/>
      <c r="BY156" s="1034"/>
      <c r="BZ156" s="1034"/>
      <c r="CA156" s="1034"/>
      <c r="CB156" s="1034"/>
      <c r="CC156" s="1034"/>
      <c r="CD156" s="1034"/>
      <c r="CE156" s="1034"/>
      <c r="CF156" s="1034"/>
      <c r="CG156" s="1034"/>
      <c r="CH156" s="1034"/>
      <c r="CI156" s="1034"/>
      <c r="CJ156" s="1034"/>
      <c r="CK156" s="1034"/>
      <c r="CL156" s="1034"/>
      <c r="CM156" s="1034"/>
      <c r="CN156" s="1034"/>
      <c r="CO156" s="1034"/>
      <c r="CP156" s="1034"/>
      <c r="CQ156" s="1034"/>
      <c r="CR156" s="1034"/>
      <c r="CS156" s="1034"/>
      <c r="CT156" s="1034"/>
      <c r="CU156" s="1034"/>
      <c r="CV156" s="1034"/>
      <c r="CW156" s="1034"/>
      <c r="CX156" s="1034"/>
      <c r="CY156" s="1034"/>
      <c r="CZ156" s="1034"/>
      <c r="DA156" s="1034"/>
      <c r="DB156" s="1034"/>
      <c r="DC156" s="1034"/>
      <c r="DD156" s="1034"/>
      <c r="DE156" s="1034"/>
      <c r="DF156" s="1034"/>
      <c r="DG156" s="1034"/>
      <c r="DH156" s="1034"/>
      <c r="DI156" s="1034"/>
      <c r="DJ156" s="1034"/>
      <c r="DK156" s="1034"/>
      <c r="DL156" s="1034"/>
      <c r="DM156" s="1034"/>
      <c r="DN156" s="1034"/>
      <c r="DO156" s="1034"/>
    </row>
    <row r="157" spans="2:119" s="1037" customFormat="1">
      <c r="B157" s="1532"/>
      <c r="C157" s="1533"/>
      <c r="D157" s="1534"/>
      <c r="E157" s="1535"/>
      <c r="F157" s="1536"/>
      <c r="G157" s="1536"/>
      <c r="H157" s="1536"/>
      <c r="I157" s="1536"/>
      <c r="J157" s="1536"/>
      <c r="K157" s="1536"/>
      <c r="L157" s="1537"/>
      <c r="M157" s="1537"/>
      <c r="N157" s="1537"/>
      <c r="O157" s="1537"/>
      <c r="P157" s="1537"/>
      <c r="Q157" s="1536"/>
      <c r="R157" s="1536"/>
      <c r="S157" s="1536"/>
      <c r="T157" s="1536"/>
      <c r="U157" s="1536"/>
      <c r="V157" s="1537"/>
      <c r="W157" s="1537"/>
      <c r="X157" s="1536"/>
      <c r="Y157" s="1536"/>
      <c r="Z157" s="1516"/>
      <c r="AA157" s="1516"/>
      <c r="AB157" s="1532"/>
      <c r="AC157" s="1533"/>
      <c r="AD157" s="1534"/>
      <c r="AE157" s="1535"/>
      <c r="AF157" s="1536"/>
      <c r="AG157" s="1536"/>
      <c r="AH157" s="1536"/>
      <c r="AI157" s="1536"/>
      <c r="AJ157" s="1536"/>
      <c r="AK157" s="1536"/>
      <c r="AL157" s="1537"/>
      <c r="AM157" s="1537"/>
      <c r="AN157" s="1537"/>
      <c r="AO157" s="1537"/>
      <c r="AP157" s="1537"/>
      <c r="AQ157" s="1536"/>
      <c r="AR157" s="1536"/>
      <c r="AS157" s="1536"/>
      <c r="AT157" s="1536"/>
      <c r="AU157" s="1536"/>
      <c r="AV157" s="1537"/>
      <c r="AW157" s="1537"/>
      <c r="AX157" s="1536"/>
      <c r="AY157" s="1536"/>
      <c r="AZ157" s="1516"/>
      <c r="BA157" s="1516"/>
      <c r="BB157" s="1516"/>
      <c r="BC157" s="1034"/>
      <c r="BD157" s="1034"/>
      <c r="BE157" s="1034"/>
      <c r="BF157" s="1034"/>
      <c r="BG157" s="1034"/>
      <c r="BH157" s="1034"/>
      <c r="BI157" s="1034"/>
      <c r="BJ157" s="1034"/>
      <c r="BK157" s="1034"/>
      <c r="BL157" s="1034"/>
      <c r="BM157" s="1034"/>
      <c r="BN157" s="1034"/>
      <c r="BO157" s="1034"/>
      <c r="BP157" s="1034"/>
      <c r="BQ157" s="1034"/>
      <c r="BR157" s="1034"/>
      <c r="BS157" s="1034"/>
      <c r="BT157" s="1034"/>
      <c r="BU157" s="1034"/>
      <c r="BV157" s="1034"/>
      <c r="BW157" s="1034"/>
      <c r="BX157" s="1034"/>
      <c r="BY157" s="1034"/>
      <c r="BZ157" s="1034"/>
      <c r="CA157" s="1034"/>
      <c r="CB157" s="1034"/>
      <c r="CC157" s="1034"/>
      <c r="CD157" s="1034"/>
      <c r="CE157" s="1034"/>
      <c r="CF157" s="1034"/>
      <c r="CG157" s="1034"/>
      <c r="CH157" s="1034"/>
      <c r="CI157" s="1034"/>
      <c r="CJ157" s="1034"/>
      <c r="CK157" s="1034"/>
      <c r="CL157" s="1034"/>
      <c r="CM157" s="1034"/>
      <c r="CN157" s="1034"/>
      <c r="CO157" s="1034"/>
      <c r="CP157" s="1034"/>
      <c r="CQ157" s="1034"/>
      <c r="CR157" s="1034"/>
      <c r="CS157" s="1034"/>
      <c r="CT157" s="1034"/>
      <c r="CU157" s="1034"/>
      <c r="CV157" s="1034"/>
      <c r="CW157" s="1034"/>
      <c r="CX157" s="1034"/>
      <c r="CY157" s="1034"/>
      <c r="CZ157" s="1034"/>
      <c r="DA157" s="1034"/>
      <c r="DB157" s="1034"/>
      <c r="DC157" s="1034"/>
      <c r="DD157" s="1034"/>
      <c r="DE157" s="1034"/>
      <c r="DF157" s="1034"/>
      <c r="DG157" s="1034"/>
      <c r="DH157" s="1034"/>
      <c r="DI157" s="1034"/>
      <c r="DJ157" s="1034"/>
      <c r="DK157" s="1034"/>
      <c r="DL157" s="1034"/>
      <c r="DM157" s="1034"/>
      <c r="DN157" s="1034"/>
      <c r="DO157" s="1034"/>
    </row>
    <row r="158" spans="2:119" s="1037" customFormat="1">
      <c r="B158" s="1539"/>
      <c r="C158" s="1533"/>
      <c r="D158" s="1534"/>
      <c r="E158" s="1535"/>
      <c r="F158" s="1536"/>
      <c r="G158" s="1536"/>
      <c r="H158" s="1536"/>
      <c r="I158" s="1536"/>
      <c r="J158" s="1536"/>
      <c r="K158" s="1536"/>
      <c r="L158" s="1537"/>
      <c r="M158" s="1537"/>
      <c r="N158" s="1537"/>
      <c r="O158" s="1537"/>
      <c r="P158" s="1537"/>
      <c r="Q158" s="1536"/>
      <c r="R158" s="1536"/>
      <c r="S158" s="1536"/>
      <c r="T158" s="1536"/>
      <c r="U158" s="1536"/>
      <c r="V158" s="1537"/>
      <c r="W158" s="1537"/>
      <c r="X158" s="1536"/>
      <c r="Y158" s="1536"/>
      <c r="Z158" s="1516"/>
      <c r="AA158" s="1516"/>
      <c r="AB158" s="1539"/>
      <c r="AC158" s="1533"/>
      <c r="AD158" s="1534"/>
      <c r="AE158" s="1535"/>
      <c r="AF158" s="1536"/>
      <c r="AG158" s="1536"/>
      <c r="AH158" s="1536"/>
      <c r="AI158" s="1536"/>
      <c r="AJ158" s="1536"/>
      <c r="AK158" s="1536"/>
      <c r="AL158" s="1537"/>
      <c r="AM158" s="1537"/>
      <c r="AN158" s="1537"/>
      <c r="AO158" s="1537"/>
      <c r="AP158" s="1537"/>
      <c r="AQ158" s="1536"/>
      <c r="AR158" s="1536"/>
      <c r="AS158" s="1536"/>
      <c r="AT158" s="1536"/>
      <c r="AU158" s="1536"/>
      <c r="AV158" s="1537"/>
      <c r="AW158" s="1537"/>
      <c r="AX158" s="1536"/>
      <c r="AY158" s="1536"/>
      <c r="AZ158" s="1516"/>
      <c r="BA158" s="1516"/>
      <c r="BB158" s="1516"/>
      <c r="BC158" s="1034"/>
      <c r="BD158" s="1034"/>
      <c r="BE158" s="1034"/>
      <c r="BF158" s="1034"/>
      <c r="BG158" s="1034"/>
      <c r="BH158" s="1034"/>
      <c r="BI158" s="1034"/>
      <c r="BJ158" s="1034"/>
      <c r="BK158" s="1034"/>
      <c r="BL158" s="1034"/>
      <c r="BM158" s="1034"/>
      <c r="BN158" s="1034"/>
      <c r="BO158" s="1034"/>
      <c r="BP158" s="1034"/>
      <c r="BQ158" s="1034"/>
      <c r="BR158" s="1034"/>
      <c r="BS158" s="1034"/>
      <c r="BT158" s="1034"/>
      <c r="BU158" s="1034"/>
      <c r="BV158" s="1034"/>
      <c r="BW158" s="1034"/>
      <c r="BX158" s="1034"/>
      <c r="BY158" s="1034"/>
      <c r="BZ158" s="1034"/>
      <c r="CA158" s="1034"/>
      <c r="CB158" s="1034"/>
      <c r="CC158" s="1034"/>
      <c r="CD158" s="1034"/>
      <c r="CE158" s="1034"/>
      <c r="CF158" s="1034"/>
      <c r="CG158" s="1034"/>
      <c r="CH158" s="1034"/>
      <c r="CI158" s="1034"/>
      <c r="CJ158" s="1034"/>
      <c r="CK158" s="1034"/>
      <c r="CL158" s="1034"/>
      <c r="CM158" s="1034"/>
      <c r="CN158" s="1034"/>
      <c r="CO158" s="1034"/>
      <c r="CP158" s="1034"/>
      <c r="CQ158" s="1034"/>
      <c r="CR158" s="1034"/>
      <c r="CS158" s="1034"/>
      <c r="CT158" s="1034"/>
      <c r="CU158" s="1034"/>
      <c r="CV158" s="1034"/>
      <c r="CW158" s="1034"/>
      <c r="CX158" s="1034"/>
      <c r="CY158" s="1034"/>
      <c r="CZ158" s="1034"/>
      <c r="DA158" s="1034"/>
      <c r="DB158" s="1034"/>
      <c r="DC158" s="1034"/>
      <c r="DD158" s="1034"/>
      <c r="DE158" s="1034"/>
      <c r="DF158" s="1034"/>
      <c r="DG158" s="1034"/>
      <c r="DH158" s="1034"/>
      <c r="DI158" s="1034"/>
      <c r="DJ158" s="1034"/>
      <c r="DK158" s="1034"/>
      <c r="DL158" s="1034"/>
      <c r="DM158" s="1034"/>
      <c r="DN158" s="1034"/>
      <c r="DO158" s="1034"/>
    </row>
    <row r="159" spans="2:119" s="1037" customFormat="1">
      <c r="B159" s="1532"/>
      <c r="C159" s="1533"/>
      <c r="D159" s="1534"/>
      <c r="E159" s="1535"/>
      <c r="F159" s="1536"/>
      <c r="G159" s="1536"/>
      <c r="H159" s="1536"/>
      <c r="I159" s="1536"/>
      <c r="J159" s="1536"/>
      <c r="K159" s="1536"/>
      <c r="L159" s="1537"/>
      <c r="M159" s="1537"/>
      <c r="N159" s="1537"/>
      <c r="O159" s="1537"/>
      <c r="P159" s="1537"/>
      <c r="Q159" s="1536"/>
      <c r="R159" s="1536"/>
      <c r="S159" s="1536"/>
      <c r="T159" s="1536"/>
      <c r="U159" s="1536"/>
      <c r="V159" s="1537"/>
      <c r="W159" s="1537"/>
      <c r="X159" s="1536"/>
      <c r="Y159" s="1536"/>
      <c r="Z159" s="1516"/>
      <c r="AA159" s="1516"/>
      <c r="AB159" s="1532"/>
      <c r="AC159" s="1533"/>
      <c r="AD159" s="1534"/>
      <c r="AE159" s="1535"/>
      <c r="AF159" s="1536"/>
      <c r="AG159" s="1536"/>
      <c r="AH159" s="1536"/>
      <c r="AI159" s="1536"/>
      <c r="AJ159" s="1536"/>
      <c r="AK159" s="1536"/>
      <c r="AL159" s="1537"/>
      <c r="AM159" s="1537"/>
      <c r="AN159" s="1537"/>
      <c r="AO159" s="1537"/>
      <c r="AP159" s="1537"/>
      <c r="AQ159" s="1536"/>
      <c r="AR159" s="1536"/>
      <c r="AS159" s="1536"/>
      <c r="AT159" s="1536"/>
      <c r="AU159" s="1536"/>
      <c r="AV159" s="1537"/>
      <c r="AW159" s="1537"/>
      <c r="AX159" s="1536"/>
      <c r="AY159" s="1536"/>
      <c r="AZ159" s="1516"/>
      <c r="BA159" s="1516"/>
      <c r="BB159" s="1516"/>
      <c r="BC159" s="1034"/>
      <c r="BD159" s="1034"/>
      <c r="BE159" s="1034"/>
      <c r="BF159" s="1034"/>
      <c r="BG159" s="1034"/>
      <c r="BH159" s="1034"/>
      <c r="BI159" s="1034"/>
      <c r="BJ159" s="1034"/>
      <c r="BK159" s="1034"/>
      <c r="BL159" s="1034"/>
      <c r="BM159" s="1034"/>
      <c r="BN159" s="1034"/>
      <c r="BO159" s="1034"/>
      <c r="BP159" s="1034"/>
      <c r="BQ159" s="1034"/>
      <c r="BR159" s="1034"/>
      <c r="BS159" s="1034"/>
      <c r="BT159" s="1034"/>
      <c r="BU159" s="1034"/>
      <c r="BV159" s="1034"/>
      <c r="BW159" s="1034"/>
      <c r="BX159" s="1034"/>
      <c r="BY159" s="1034"/>
      <c r="BZ159" s="1034"/>
      <c r="CA159" s="1034"/>
      <c r="CB159" s="1034"/>
      <c r="CC159" s="1034"/>
      <c r="CD159" s="1034"/>
      <c r="CE159" s="1034"/>
      <c r="CF159" s="1034"/>
      <c r="CG159" s="1034"/>
      <c r="CH159" s="1034"/>
      <c r="CI159" s="1034"/>
      <c r="CJ159" s="1034"/>
      <c r="CK159" s="1034"/>
      <c r="CL159" s="1034"/>
      <c r="CM159" s="1034"/>
      <c r="CN159" s="1034"/>
      <c r="CO159" s="1034"/>
      <c r="CP159" s="1034"/>
      <c r="CQ159" s="1034"/>
      <c r="CR159" s="1034"/>
      <c r="CS159" s="1034"/>
      <c r="CT159" s="1034"/>
      <c r="CU159" s="1034"/>
      <c r="CV159" s="1034"/>
      <c r="CW159" s="1034"/>
      <c r="CX159" s="1034"/>
      <c r="CY159" s="1034"/>
      <c r="CZ159" s="1034"/>
      <c r="DA159" s="1034"/>
      <c r="DB159" s="1034"/>
      <c r="DC159" s="1034"/>
      <c r="DD159" s="1034"/>
      <c r="DE159" s="1034"/>
      <c r="DF159" s="1034"/>
      <c r="DG159" s="1034"/>
      <c r="DH159" s="1034"/>
      <c r="DI159" s="1034"/>
      <c r="DJ159" s="1034"/>
      <c r="DK159" s="1034"/>
      <c r="DL159" s="1034"/>
      <c r="DM159" s="1034"/>
      <c r="DN159" s="1034"/>
      <c r="DO159" s="1034"/>
    </row>
    <row r="160" spans="2:119" s="1037" customFormat="1">
      <c r="B160" s="1540"/>
      <c r="C160" s="1533"/>
      <c r="D160" s="1534"/>
      <c r="E160" s="1541"/>
      <c r="F160" s="1536"/>
      <c r="G160" s="1536"/>
      <c r="H160" s="1536"/>
      <c r="I160" s="1536"/>
      <c r="J160" s="1536"/>
      <c r="K160" s="1536"/>
      <c r="L160" s="1537"/>
      <c r="M160" s="1537"/>
      <c r="N160" s="1537"/>
      <c r="O160" s="1537"/>
      <c r="P160" s="1537"/>
      <c r="Q160" s="1536"/>
      <c r="R160" s="1536"/>
      <c r="S160" s="1536"/>
      <c r="T160" s="1536"/>
      <c r="U160" s="1536"/>
      <c r="V160" s="1537"/>
      <c r="W160" s="1537"/>
      <c r="X160" s="1536"/>
      <c r="Y160" s="1536"/>
      <c r="Z160" s="1516"/>
      <c r="AA160" s="1516"/>
      <c r="AB160" s="1540"/>
      <c r="AC160" s="1533"/>
      <c r="AD160" s="1534"/>
      <c r="AE160" s="1541"/>
      <c r="AF160" s="1536"/>
      <c r="AG160" s="1536"/>
      <c r="AH160" s="1536"/>
      <c r="AI160" s="1536"/>
      <c r="AJ160" s="1536"/>
      <c r="AK160" s="1536"/>
      <c r="AL160" s="1537"/>
      <c r="AM160" s="1537"/>
      <c r="AN160" s="1537"/>
      <c r="AO160" s="1537"/>
      <c r="AP160" s="1537"/>
      <c r="AQ160" s="1536"/>
      <c r="AR160" s="1536"/>
      <c r="AS160" s="1536"/>
      <c r="AT160" s="1536"/>
      <c r="AU160" s="1536"/>
      <c r="AV160" s="1537"/>
      <c r="AW160" s="1537"/>
      <c r="AX160" s="1536"/>
      <c r="AY160" s="1536"/>
      <c r="AZ160" s="1516"/>
      <c r="BA160" s="1516"/>
      <c r="BB160" s="1516"/>
      <c r="BC160" s="1034"/>
      <c r="BD160" s="1034"/>
      <c r="BE160" s="1034"/>
      <c r="BF160" s="1034"/>
      <c r="BG160" s="1034"/>
      <c r="BH160" s="1034"/>
      <c r="BI160" s="1034"/>
      <c r="BJ160" s="1034"/>
      <c r="BK160" s="1034"/>
      <c r="BL160" s="1034"/>
      <c r="BM160" s="1034"/>
      <c r="BN160" s="1034"/>
      <c r="BO160" s="1034"/>
      <c r="BP160" s="1034"/>
      <c r="BQ160" s="1034"/>
      <c r="BR160" s="1034"/>
      <c r="BS160" s="1034"/>
      <c r="BT160" s="1034"/>
      <c r="BU160" s="1034"/>
      <c r="BV160" s="1034"/>
      <c r="BW160" s="1034"/>
      <c r="BX160" s="1034"/>
      <c r="BY160" s="1034"/>
      <c r="BZ160" s="1034"/>
      <c r="CA160" s="1034"/>
      <c r="CB160" s="1034"/>
      <c r="CC160" s="1034"/>
      <c r="CD160" s="1034"/>
      <c r="CE160" s="1034"/>
      <c r="CF160" s="1034"/>
      <c r="CG160" s="1034"/>
      <c r="CH160" s="1034"/>
      <c r="CI160" s="1034"/>
      <c r="CJ160" s="1034"/>
      <c r="CK160" s="1034"/>
      <c r="CL160" s="1034"/>
      <c r="CM160" s="1034"/>
      <c r="CN160" s="1034"/>
      <c r="CO160" s="1034"/>
      <c r="CP160" s="1034"/>
      <c r="CQ160" s="1034"/>
      <c r="CR160" s="1034"/>
      <c r="CS160" s="1034"/>
      <c r="CT160" s="1034"/>
      <c r="CU160" s="1034"/>
      <c r="CV160" s="1034"/>
      <c r="CW160" s="1034"/>
      <c r="CX160" s="1034"/>
      <c r="CY160" s="1034"/>
      <c r="CZ160" s="1034"/>
      <c r="DA160" s="1034"/>
      <c r="DB160" s="1034"/>
      <c r="DC160" s="1034"/>
      <c r="DD160" s="1034"/>
      <c r="DE160" s="1034"/>
      <c r="DF160" s="1034"/>
      <c r="DG160" s="1034"/>
      <c r="DH160" s="1034"/>
      <c r="DI160" s="1034"/>
      <c r="DJ160" s="1034"/>
      <c r="DK160" s="1034"/>
      <c r="DL160" s="1034"/>
      <c r="DM160" s="1034"/>
      <c r="DN160" s="1034"/>
      <c r="DO160" s="1034"/>
    </row>
    <row r="161" spans="2:119" s="1037" customFormat="1">
      <c r="B161" s="1540"/>
      <c r="C161" s="1533"/>
      <c r="D161" s="1534"/>
      <c r="E161" s="1535"/>
      <c r="F161" s="1536"/>
      <c r="G161" s="1536"/>
      <c r="H161" s="1536"/>
      <c r="I161" s="1536"/>
      <c r="J161" s="1536"/>
      <c r="K161" s="1536"/>
      <c r="L161" s="1537"/>
      <c r="M161" s="1537"/>
      <c r="N161" s="1537"/>
      <c r="O161" s="1537"/>
      <c r="P161" s="1537"/>
      <c r="Q161" s="1536"/>
      <c r="R161" s="1536"/>
      <c r="S161" s="1536"/>
      <c r="T161" s="1536"/>
      <c r="U161" s="1536"/>
      <c r="V161" s="1537"/>
      <c r="W161" s="1537"/>
      <c r="X161" s="1536"/>
      <c r="Y161" s="1536"/>
      <c r="Z161" s="1516"/>
      <c r="AA161" s="1516"/>
      <c r="AB161" s="1540"/>
      <c r="AC161" s="1533"/>
      <c r="AD161" s="1534"/>
      <c r="AE161" s="1535"/>
      <c r="AF161" s="1536"/>
      <c r="AG161" s="1536"/>
      <c r="AH161" s="1536"/>
      <c r="AI161" s="1536"/>
      <c r="AJ161" s="1536"/>
      <c r="AK161" s="1536"/>
      <c r="AL161" s="1537"/>
      <c r="AM161" s="1537"/>
      <c r="AN161" s="1537"/>
      <c r="AO161" s="1537"/>
      <c r="AP161" s="1537"/>
      <c r="AQ161" s="1536"/>
      <c r="AR161" s="1536"/>
      <c r="AS161" s="1536"/>
      <c r="AT161" s="1536"/>
      <c r="AU161" s="1536"/>
      <c r="AV161" s="1537"/>
      <c r="AW161" s="1537"/>
      <c r="AX161" s="1536"/>
      <c r="AY161" s="1536"/>
      <c r="AZ161" s="1516"/>
      <c r="BA161" s="1516"/>
      <c r="BB161" s="1516"/>
      <c r="BC161" s="1034"/>
      <c r="BD161" s="1034"/>
      <c r="BE161" s="1034"/>
      <c r="BF161" s="1034"/>
      <c r="BG161" s="1034"/>
      <c r="BH161" s="1034"/>
      <c r="BI161" s="1034"/>
      <c r="BJ161" s="1034"/>
      <c r="BK161" s="1034"/>
      <c r="BL161" s="1034"/>
      <c r="BM161" s="1034"/>
      <c r="BN161" s="1034"/>
      <c r="BO161" s="1034"/>
      <c r="BP161" s="1034"/>
      <c r="BQ161" s="1034"/>
      <c r="BR161" s="1034"/>
      <c r="BS161" s="1034"/>
      <c r="BT161" s="1034"/>
      <c r="BU161" s="1034"/>
      <c r="BV161" s="1034"/>
      <c r="BW161" s="1034"/>
      <c r="BX161" s="1034"/>
      <c r="BY161" s="1034"/>
      <c r="BZ161" s="1034"/>
      <c r="CA161" s="1034"/>
      <c r="CB161" s="1034"/>
      <c r="CC161" s="1034"/>
      <c r="CD161" s="1034"/>
      <c r="CE161" s="1034"/>
      <c r="CF161" s="1034"/>
      <c r="CG161" s="1034"/>
      <c r="CH161" s="1034"/>
      <c r="CI161" s="1034"/>
      <c r="CJ161" s="1034"/>
      <c r="CK161" s="1034"/>
      <c r="CL161" s="1034"/>
      <c r="CM161" s="1034"/>
      <c r="CN161" s="1034"/>
      <c r="CO161" s="1034"/>
      <c r="CP161" s="1034"/>
      <c r="CQ161" s="1034"/>
      <c r="CR161" s="1034"/>
      <c r="CS161" s="1034"/>
      <c r="CT161" s="1034"/>
      <c r="CU161" s="1034"/>
      <c r="CV161" s="1034"/>
      <c r="CW161" s="1034"/>
      <c r="CX161" s="1034"/>
      <c r="CY161" s="1034"/>
      <c r="CZ161" s="1034"/>
      <c r="DA161" s="1034"/>
      <c r="DB161" s="1034"/>
      <c r="DC161" s="1034"/>
      <c r="DD161" s="1034"/>
      <c r="DE161" s="1034"/>
      <c r="DF161" s="1034"/>
      <c r="DG161" s="1034"/>
      <c r="DH161" s="1034"/>
      <c r="DI161" s="1034"/>
      <c r="DJ161" s="1034"/>
      <c r="DK161" s="1034"/>
      <c r="DL161" s="1034"/>
      <c r="DM161" s="1034"/>
      <c r="DN161" s="1034"/>
      <c r="DO161" s="1034"/>
    </row>
    <row r="162" spans="2:119" s="1037" customFormat="1">
      <c r="B162" s="1540"/>
      <c r="C162" s="1533"/>
      <c r="D162" s="1534"/>
      <c r="E162" s="1535"/>
      <c r="F162" s="1536"/>
      <c r="G162" s="1536"/>
      <c r="H162" s="1536"/>
      <c r="I162" s="1536"/>
      <c r="J162" s="1536"/>
      <c r="K162" s="1536"/>
      <c r="L162" s="1537"/>
      <c r="M162" s="1537"/>
      <c r="N162" s="1537"/>
      <c r="O162" s="1537"/>
      <c r="P162" s="1537"/>
      <c r="Q162" s="1536"/>
      <c r="R162" s="1536"/>
      <c r="S162" s="1536"/>
      <c r="T162" s="1536"/>
      <c r="U162" s="1536"/>
      <c r="V162" s="1537"/>
      <c r="W162" s="1537"/>
      <c r="X162" s="1536"/>
      <c r="Y162" s="1536"/>
      <c r="Z162" s="1516"/>
      <c r="AA162" s="1516"/>
      <c r="AB162" s="1540"/>
      <c r="AC162" s="1533"/>
      <c r="AD162" s="1534"/>
      <c r="AE162" s="1535"/>
      <c r="AF162" s="1536"/>
      <c r="AG162" s="1536"/>
      <c r="AH162" s="1536"/>
      <c r="AI162" s="1536"/>
      <c r="AJ162" s="1536"/>
      <c r="AK162" s="1536"/>
      <c r="AL162" s="1537"/>
      <c r="AM162" s="1537"/>
      <c r="AN162" s="1537"/>
      <c r="AO162" s="1537"/>
      <c r="AP162" s="1537"/>
      <c r="AQ162" s="1536"/>
      <c r="AR162" s="1536"/>
      <c r="AS162" s="1536"/>
      <c r="AT162" s="1536"/>
      <c r="AU162" s="1536"/>
      <c r="AV162" s="1537"/>
      <c r="AW162" s="1537"/>
      <c r="AX162" s="1536"/>
      <c r="AY162" s="1536"/>
      <c r="AZ162" s="1516"/>
      <c r="BA162" s="1516"/>
      <c r="BB162" s="1516"/>
      <c r="BC162" s="1034"/>
      <c r="BD162" s="1034"/>
      <c r="BE162" s="1034"/>
      <c r="BF162" s="1034"/>
      <c r="BG162" s="1034"/>
      <c r="BH162" s="1034"/>
      <c r="BI162" s="1034"/>
      <c r="BJ162" s="1034"/>
      <c r="BK162" s="1034"/>
      <c r="BL162" s="1034"/>
      <c r="BM162" s="1034"/>
      <c r="BN162" s="1034"/>
      <c r="BO162" s="1034"/>
      <c r="BP162" s="1034"/>
      <c r="BQ162" s="1034"/>
      <c r="BR162" s="1034"/>
      <c r="BS162" s="1034"/>
      <c r="BT162" s="1034"/>
      <c r="BU162" s="1034"/>
      <c r="BV162" s="1034"/>
      <c r="BW162" s="1034"/>
      <c r="BX162" s="1034"/>
      <c r="BY162" s="1034"/>
      <c r="BZ162" s="1034"/>
      <c r="CA162" s="1034"/>
      <c r="CB162" s="1034"/>
      <c r="CC162" s="1034"/>
      <c r="CD162" s="1034"/>
      <c r="CE162" s="1034"/>
      <c r="CF162" s="1034"/>
      <c r="CG162" s="1034"/>
      <c r="CH162" s="1034"/>
      <c r="CI162" s="1034"/>
      <c r="CJ162" s="1034"/>
      <c r="CK162" s="1034"/>
      <c r="CL162" s="1034"/>
      <c r="CM162" s="1034"/>
      <c r="CN162" s="1034"/>
      <c r="CO162" s="1034"/>
      <c r="CP162" s="1034"/>
      <c r="CQ162" s="1034"/>
      <c r="CR162" s="1034"/>
      <c r="CS162" s="1034"/>
      <c r="CT162" s="1034"/>
      <c r="CU162" s="1034"/>
      <c r="CV162" s="1034"/>
      <c r="CW162" s="1034"/>
      <c r="CX162" s="1034"/>
      <c r="CY162" s="1034"/>
      <c r="CZ162" s="1034"/>
      <c r="DA162" s="1034"/>
      <c r="DB162" s="1034"/>
      <c r="DC162" s="1034"/>
      <c r="DD162" s="1034"/>
      <c r="DE162" s="1034"/>
      <c r="DF162" s="1034"/>
      <c r="DG162" s="1034"/>
      <c r="DH162" s="1034"/>
      <c r="DI162" s="1034"/>
      <c r="DJ162" s="1034"/>
      <c r="DK162" s="1034"/>
      <c r="DL162" s="1034"/>
      <c r="DM162" s="1034"/>
      <c r="DN162" s="1034"/>
      <c r="DO162" s="1034"/>
    </row>
    <row r="163" spans="2:119" s="1037" customFormat="1">
      <c r="B163" s="1532"/>
      <c r="C163" s="1533"/>
      <c r="D163" s="1534"/>
      <c r="E163" s="1535"/>
      <c r="F163" s="1536"/>
      <c r="G163" s="1536"/>
      <c r="H163" s="1536"/>
      <c r="I163" s="1536"/>
      <c r="J163" s="1536"/>
      <c r="K163" s="1536"/>
      <c r="L163" s="1537"/>
      <c r="M163" s="1537"/>
      <c r="N163" s="1537"/>
      <c r="O163" s="1537"/>
      <c r="P163" s="1537"/>
      <c r="Q163" s="1536"/>
      <c r="R163" s="1536"/>
      <c r="S163" s="1536"/>
      <c r="T163" s="1536"/>
      <c r="U163" s="1536"/>
      <c r="V163" s="1537"/>
      <c r="W163" s="1537"/>
      <c r="X163" s="1536"/>
      <c r="Y163" s="1536"/>
      <c r="Z163" s="1516"/>
      <c r="AA163" s="1516"/>
      <c r="AB163" s="1532"/>
      <c r="AC163" s="1533"/>
      <c r="AD163" s="1534"/>
      <c r="AE163" s="1535"/>
      <c r="AF163" s="1536"/>
      <c r="AG163" s="1536"/>
      <c r="AH163" s="1536"/>
      <c r="AI163" s="1536"/>
      <c r="AJ163" s="1536"/>
      <c r="AK163" s="1536"/>
      <c r="AL163" s="1537"/>
      <c r="AM163" s="1537"/>
      <c r="AN163" s="1537"/>
      <c r="AO163" s="1537"/>
      <c r="AP163" s="1537"/>
      <c r="AQ163" s="1536"/>
      <c r="AR163" s="1536"/>
      <c r="AS163" s="1536"/>
      <c r="AT163" s="1536"/>
      <c r="AU163" s="1536"/>
      <c r="AV163" s="1537"/>
      <c r="AW163" s="1537"/>
      <c r="AX163" s="1536"/>
      <c r="AY163" s="1536"/>
      <c r="AZ163" s="1516"/>
      <c r="BA163" s="1516"/>
      <c r="BB163" s="1516"/>
      <c r="BC163" s="1034"/>
      <c r="BD163" s="1034"/>
      <c r="BE163" s="1034"/>
      <c r="BF163" s="1034"/>
      <c r="BG163" s="1034"/>
      <c r="BH163" s="1034"/>
      <c r="BI163" s="1034"/>
      <c r="BJ163" s="1034"/>
      <c r="BK163" s="1034"/>
      <c r="BL163" s="1034"/>
      <c r="BM163" s="1034"/>
      <c r="BN163" s="1034"/>
      <c r="BO163" s="1034"/>
      <c r="BP163" s="1034"/>
      <c r="BQ163" s="1034"/>
      <c r="BR163" s="1034"/>
      <c r="BS163" s="1034"/>
      <c r="BT163" s="1034"/>
      <c r="BU163" s="1034"/>
      <c r="BV163" s="1034"/>
      <c r="BW163" s="1034"/>
      <c r="BX163" s="1034"/>
      <c r="BY163" s="1034"/>
      <c r="BZ163" s="1034"/>
      <c r="CA163" s="1034"/>
      <c r="CB163" s="1034"/>
      <c r="CC163" s="1034"/>
      <c r="CD163" s="1034"/>
      <c r="CE163" s="1034"/>
      <c r="CF163" s="1034"/>
      <c r="CG163" s="1034"/>
      <c r="CH163" s="1034"/>
      <c r="CI163" s="1034"/>
      <c r="CJ163" s="1034"/>
      <c r="CK163" s="1034"/>
      <c r="CL163" s="1034"/>
      <c r="CM163" s="1034"/>
      <c r="CN163" s="1034"/>
      <c r="CO163" s="1034"/>
      <c r="CP163" s="1034"/>
      <c r="CQ163" s="1034"/>
      <c r="CR163" s="1034"/>
      <c r="CS163" s="1034"/>
      <c r="CT163" s="1034"/>
      <c r="CU163" s="1034"/>
      <c r="CV163" s="1034"/>
      <c r="CW163" s="1034"/>
      <c r="CX163" s="1034"/>
      <c r="CY163" s="1034"/>
      <c r="CZ163" s="1034"/>
      <c r="DA163" s="1034"/>
      <c r="DB163" s="1034"/>
      <c r="DC163" s="1034"/>
      <c r="DD163" s="1034"/>
      <c r="DE163" s="1034"/>
      <c r="DF163" s="1034"/>
      <c r="DG163" s="1034"/>
      <c r="DH163" s="1034"/>
      <c r="DI163" s="1034"/>
      <c r="DJ163" s="1034"/>
      <c r="DK163" s="1034"/>
      <c r="DL163" s="1034"/>
      <c r="DM163" s="1034"/>
      <c r="DN163" s="1034"/>
      <c r="DO163" s="1034"/>
    </row>
    <row r="164" spans="2:119" s="1037" customFormat="1">
      <c r="B164" s="1532"/>
      <c r="C164" s="1533"/>
      <c r="D164" s="1534"/>
      <c r="E164" s="1535"/>
      <c r="F164" s="1536"/>
      <c r="G164" s="1536"/>
      <c r="H164" s="1536"/>
      <c r="I164" s="1536"/>
      <c r="J164" s="1536"/>
      <c r="K164" s="1536"/>
      <c r="L164" s="1537"/>
      <c r="M164" s="1537"/>
      <c r="N164" s="1537"/>
      <c r="O164" s="1537"/>
      <c r="P164" s="1537"/>
      <c r="Q164" s="1536"/>
      <c r="R164" s="1536"/>
      <c r="S164" s="1536"/>
      <c r="T164" s="1536"/>
      <c r="U164" s="1536"/>
      <c r="V164" s="1537"/>
      <c r="W164" s="1537"/>
      <c r="X164" s="1536"/>
      <c r="Y164" s="1536"/>
      <c r="Z164" s="1516"/>
      <c r="AA164" s="1516"/>
      <c r="AB164" s="1532"/>
      <c r="AC164" s="1533"/>
      <c r="AD164" s="1534"/>
      <c r="AE164" s="1535"/>
      <c r="AF164" s="1536"/>
      <c r="AG164" s="1536"/>
      <c r="AH164" s="1536"/>
      <c r="AI164" s="1536"/>
      <c r="AJ164" s="1536"/>
      <c r="AK164" s="1536"/>
      <c r="AL164" s="1537"/>
      <c r="AM164" s="1537"/>
      <c r="AN164" s="1537"/>
      <c r="AO164" s="1537"/>
      <c r="AP164" s="1537"/>
      <c r="AQ164" s="1536"/>
      <c r="AR164" s="1536"/>
      <c r="AS164" s="1536"/>
      <c r="AT164" s="1536"/>
      <c r="AU164" s="1536"/>
      <c r="AV164" s="1537"/>
      <c r="AW164" s="1537"/>
      <c r="AX164" s="1536"/>
      <c r="AY164" s="1536"/>
      <c r="AZ164" s="1516"/>
      <c r="BA164" s="1516"/>
      <c r="BB164" s="1516"/>
      <c r="BC164" s="1034"/>
      <c r="BD164" s="1034"/>
      <c r="BE164" s="1034"/>
      <c r="BF164" s="1034"/>
      <c r="BG164" s="1034"/>
      <c r="BH164" s="1034"/>
      <c r="BI164" s="1034"/>
      <c r="BJ164" s="1034"/>
      <c r="BK164" s="1034"/>
      <c r="BL164" s="1034"/>
      <c r="BM164" s="1034"/>
      <c r="BN164" s="1034"/>
      <c r="BO164" s="1034"/>
      <c r="BP164" s="1034"/>
      <c r="BQ164" s="1034"/>
      <c r="BR164" s="1034"/>
      <c r="BS164" s="1034"/>
      <c r="BT164" s="1034"/>
      <c r="BU164" s="1034"/>
      <c r="BV164" s="1034"/>
      <c r="BW164" s="1034"/>
      <c r="BX164" s="1034"/>
      <c r="BY164" s="1034"/>
      <c r="BZ164" s="1034"/>
      <c r="CA164" s="1034"/>
      <c r="CB164" s="1034"/>
      <c r="CC164" s="1034"/>
      <c r="CD164" s="1034"/>
      <c r="CE164" s="1034"/>
      <c r="CF164" s="1034"/>
      <c r="CG164" s="1034"/>
      <c r="CH164" s="1034"/>
      <c r="CI164" s="1034"/>
      <c r="CJ164" s="1034"/>
      <c r="CK164" s="1034"/>
      <c r="CL164" s="1034"/>
      <c r="CM164" s="1034"/>
      <c r="CN164" s="1034"/>
      <c r="CO164" s="1034"/>
      <c r="CP164" s="1034"/>
      <c r="CQ164" s="1034"/>
      <c r="CR164" s="1034"/>
      <c r="CS164" s="1034"/>
      <c r="CT164" s="1034"/>
      <c r="CU164" s="1034"/>
      <c r="CV164" s="1034"/>
      <c r="CW164" s="1034"/>
      <c r="CX164" s="1034"/>
      <c r="CY164" s="1034"/>
      <c r="CZ164" s="1034"/>
      <c r="DA164" s="1034"/>
      <c r="DB164" s="1034"/>
      <c r="DC164" s="1034"/>
      <c r="DD164" s="1034"/>
      <c r="DE164" s="1034"/>
      <c r="DF164" s="1034"/>
      <c r="DG164" s="1034"/>
      <c r="DH164" s="1034"/>
      <c r="DI164" s="1034"/>
      <c r="DJ164" s="1034"/>
      <c r="DK164" s="1034"/>
      <c r="DL164" s="1034"/>
      <c r="DM164" s="1034"/>
      <c r="DN164" s="1034"/>
      <c r="DO164" s="1034"/>
    </row>
    <row r="165" spans="2:119" s="1037" customFormat="1">
      <c r="B165" s="1539"/>
      <c r="C165" s="1533"/>
      <c r="D165" s="1534"/>
      <c r="E165" s="1535"/>
      <c r="F165" s="1536"/>
      <c r="G165" s="1536"/>
      <c r="H165" s="1536"/>
      <c r="I165" s="1536"/>
      <c r="J165" s="1536"/>
      <c r="K165" s="1536"/>
      <c r="L165" s="1537"/>
      <c r="M165" s="1537"/>
      <c r="N165" s="1537"/>
      <c r="O165" s="1537"/>
      <c r="P165" s="1537"/>
      <c r="Q165" s="1536"/>
      <c r="R165" s="1536"/>
      <c r="S165" s="1536"/>
      <c r="T165" s="1536"/>
      <c r="U165" s="1536"/>
      <c r="V165" s="1537"/>
      <c r="W165" s="1537"/>
      <c r="X165" s="1536"/>
      <c r="Y165" s="1536"/>
      <c r="Z165" s="1516"/>
      <c r="AA165" s="1516"/>
      <c r="AB165" s="1539"/>
      <c r="AC165" s="1533"/>
      <c r="AD165" s="1534"/>
      <c r="AE165" s="1535"/>
      <c r="AF165" s="1536"/>
      <c r="AG165" s="1536"/>
      <c r="AH165" s="1536"/>
      <c r="AI165" s="1536"/>
      <c r="AJ165" s="1536"/>
      <c r="AK165" s="1536"/>
      <c r="AL165" s="1537"/>
      <c r="AM165" s="1537"/>
      <c r="AN165" s="1537"/>
      <c r="AO165" s="1537"/>
      <c r="AP165" s="1537"/>
      <c r="AQ165" s="1536"/>
      <c r="AR165" s="1536"/>
      <c r="AS165" s="1536"/>
      <c r="AT165" s="1536"/>
      <c r="AU165" s="1536"/>
      <c r="AV165" s="1537"/>
      <c r="AW165" s="1537"/>
      <c r="AX165" s="1536"/>
      <c r="AY165" s="1536"/>
      <c r="AZ165" s="1516"/>
      <c r="BA165" s="1516"/>
      <c r="BB165" s="1516"/>
      <c r="BC165" s="1034"/>
      <c r="BD165" s="1034"/>
      <c r="BE165" s="1034"/>
      <c r="BF165" s="1034"/>
      <c r="BG165" s="1034"/>
      <c r="BH165" s="1034"/>
      <c r="BI165" s="1034"/>
      <c r="BJ165" s="1034"/>
      <c r="BK165" s="1034"/>
      <c r="BL165" s="1034"/>
      <c r="BM165" s="1034"/>
      <c r="BN165" s="1034"/>
      <c r="BO165" s="1034"/>
      <c r="BP165" s="1034"/>
      <c r="BQ165" s="1034"/>
      <c r="BR165" s="1034"/>
      <c r="BS165" s="1034"/>
      <c r="BT165" s="1034"/>
      <c r="BU165" s="1034"/>
      <c r="BV165" s="1034"/>
      <c r="BW165" s="1034"/>
      <c r="BX165" s="1034"/>
      <c r="BY165" s="1034"/>
      <c r="BZ165" s="1034"/>
      <c r="CA165" s="1034"/>
      <c r="CB165" s="1034"/>
      <c r="CC165" s="1034"/>
      <c r="CD165" s="1034"/>
      <c r="CE165" s="1034"/>
      <c r="CF165" s="1034"/>
      <c r="CG165" s="1034"/>
      <c r="CH165" s="1034"/>
      <c r="CI165" s="1034"/>
      <c r="CJ165" s="1034"/>
      <c r="CK165" s="1034"/>
      <c r="CL165" s="1034"/>
      <c r="CM165" s="1034"/>
      <c r="CN165" s="1034"/>
      <c r="CO165" s="1034"/>
      <c r="CP165" s="1034"/>
      <c r="CQ165" s="1034"/>
      <c r="CR165" s="1034"/>
      <c r="CS165" s="1034"/>
      <c r="CT165" s="1034"/>
      <c r="CU165" s="1034"/>
      <c r="CV165" s="1034"/>
      <c r="CW165" s="1034"/>
      <c r="CX165" s="1034"/>
      <c r="CY165" s="1034"/>
      <c r="CZ165" s="1034"/>
      <c r="DA165" s="1034"/>
      <c r="DB165" s="1034"/>
      <c r="DC165" s="1034"/>
      <c r="DD165" s="1034"/>
      <c r="DE165" s="1034"/>
      <c r="DF165" s="1034"/>
      <c r="DG165" s="1034"/>
      <c r="DH165" s="1034"/>
      <c r="DI165" s="1034"/>
      <c r="DJ165" s="1034"/>
      <c r="DK165" s="1034"/>
      <c r="DL165" s="1034"/>
      <c r="DM165" s="1034"/>
      <c r="DN165" s="1034"/>
      <c r="DO165" s="1034"/>
    </row>
    <row r="166" spans="2:119" s="1037" customFormat="1">
      <c r="B166" s="1532"/>
      <c r="C166" s="1542"/>
      <c r="D166" s="1534"/>
      <c r="E166" s="1535"/>
      <c r="F166" s="1536"/>
      <c r="G166" s="1536"/>
      <c r="H166" s="1536"/>
      <c r="I166" s="1536"/>
      <c r="J166" s="1536"/>
      <c r="K166" s="1536"/>
      <c r="L166" s="1537"/>
      <c r="M166" s="1537"/>
      <c r="N166" s="1537"/>
      <c r="O166" s="1537"/>
      <c r="P166" s="1537"/>
      <c r="Q166" s="1536"/>
      <c r="R166" s="1536"/>
      <c r="S166" s="1536"/>
      <c r="T166" s="1536"/>
      <c r="U166" s="1536"/>
      <c r="V166" s="1537"/>
      <c r="W166" s="1537"/>
      <c r="X166" s="1536"/>
      <c r="Y166" s="1536"/>
      <c r="Z166" s="1516"/>
      <c r="AA166" s="1516"/>
      <c r="AB166" s="1532"/>
      <c r="AC166" s="1542"/>
      <c r="AD166" s="1534"/>
      <c r="AE166" s="1535"/>
      <c r="AF166" s="1536"/>
      <c r="AG166" s="1536"/>
      <c r="AH166" s="1536"/>
      <c r="AI166" s="1536"/>
      <c r="AJ166" s="1536"/>
      <c r="AK166" s="1536"/>
      <c r="AL166" s="1537"/>
      <c r="AM166" s="1537"/>
      <c r="AN166" s="1537"/>
      <c r="AO166" s="1537"/>
      <c r="AP166" s="1537"/>
      <c r="AQ166" s="1536"/>
      <c r="AR166" s="1536"/>
      <c r="AS166" s="1536"/>
      <c r="AT166" s="1536"/>
      <c r="AU166" s="1536"/>
      <c r="AV166" s="1537"/>
      <c r="AW166" s="1537"/>
      <c r="AX166" s="1536"/>
      <c r="AY166" s="1536"/>
      <c r="AZ166" s="1516"/>
      <c r="BA166" s="1516"/>
      <c r="BB166" s="1516"/>
      <c r="BC166" s="1034"/>
      <c r="BD166" s="1034"/>
      <c r="BE166" s="1034"/>
      <c r="BF166" s="1034"/>
      <c r="BG166" s="1034"/>
      <c r="BH166" s="1034"/>
      <c r="BI166" s="1034"/>
      <c r="BJ166" s="1034"/>
      <c r="BK166" s="1034"/>
      <c r="BL166" s="1034"/>
      <c r="BM166" s="1034"/>
      <c r="BN166" s="1034"/>
      <c r="BO166" s="1034"/>
      <c r="BP166" s="1034"/>
      <c r="BQ166" s="1034"/>
      <c r="BR166" s="1034"/>
      <c r="BS166" s="1034"/>
      <c r="BT166" s="1034"/>
      <c r="BU166" s="1034"/>
      <c r="BV166" s="1034"/>
      <c r="BW166" s="1034"/>
      <c r="BX166" s="1034"/>
      <c r="BY166" s="1034"/>
      <c r="BZ166" s="1034"/>
      <c r="CA166" s="1034"/>
      <c r="CB166" s="1034"/>
      <c r="CC166" s="1034"/>
      <c r="CD166" s="1034"/>
      <c r="CE166" s="1034"/>
      <c r="CF166" s="1034"/>
      <c r="CG166" s="1034"/>
      <c r="CH166" s="1034"/>
      <c r="CI166" s="1034"/>
      <c r="CJ166" s="1034"/>
      <c r="CK166" s="1034"/>
      <c r="CL166" s="1034"/>
      <c r="CM166" s="1034"/>
      <c r="CN166" s="1034"/>
      <c r="CO166" s="1034"/>
      <c r="CP166" s="1034"/>
      <c r="CQ166" s="1034"/>
      <c r="CR166" s="1034"/>
      <c r="CS166" s="1034"/>
      <c r="CT166" s="1034"/>
      <c r="CU166" s="1034"/>
      <c r="CV166" s="1034"/>
      <c r="CW166" s="1034"/>
      <c r="CX166" s="1034"/>
      <c r="CY166" s="1034"/>
      <c r="CZ166" s="1034"/>
      <c r="DA166" s="1034"/>
      <c r="DB166" s="1034"/>
      <c r="DC166" s="1034"/>
      <c r="DD166" s="1034"/>
      <c r="DE166" s="1034"/>
      <c r="DF166" s="1034"/>
      <c r="DG166" s="1034"/>
      <c r="DH166" s="1034"/>
      <c r="DI166" s="1034"/>
      <c r="DJ166" s="1034"/>
      <c r="DK166" s="1034"/>
      <c r="DL166" s="1034"/>
      <c r="DM166" s="1034"/>
      <c r="DN166" s="1034"/>
      <c r="DO166" s="1034"/>
    </row>
    <row r="167" spans="2:119" s="1037" customFormat="1">
      <c r="B167" s="1532"/>
      <c r="C167" s="1543"/>
      <c r="D167" s="1534"/>
      <c r="E167" s="1535"/>
      <c r="F167" s="1536"/>
      <c r="G167" s="1536"/>
      <c r="H167" s="1536"/>
      <c r="I167" s="1536"/>
      <c r="J167" s="1536"/>
      <c r="K167" s="1536"/>
      <c r="L167" s="1537"/>
      <c r="M167" s="1537"/>
      <c r="N167" s="1537"/>
      <c r="O167" s="1537"/>
      <c r="P167" s="1537"/>
      <c r="Q167" s="1536"/>
      <c r="R167" s="1536"/>
      <c r="S167" s="1536"/>
      <c r="T167" s="1536"/>
      <c r="U167" s="1536"/>
      <c r="V167" s="1537"/>
      <c r="W167" s="1537"/>
      <c r="X167" s="1536"/>
      <c r="Y167" s="1536"/>
      <c r="Z167" s="1516"/>
      <c r="AA167" s="1516"/>
      <c r="AB167" s="1532"/>
      <c r="AC167" s="1543"/>
      <c r="AD167" s="1534"/>
      <c r="AE167" s="1535"/>
      <c r="AF167" s="1536"/>
      <c r="AG167" s="1536"/>
      <c r="AH167" s="1536"/>
      <c r="AI167" s="1536"/>
      <c r="AJ167" s="1536"/>
      <c r="AK167" s="1536"/>
      <c r="AL167" s="1537"/>
      <c r="AM167" s="1537"/>
      <c r="AN167" s="1537"/>
      <c r="AO167" s="1537"/>
      <c r="AP167" s="1537"/>
      <c r="AQ167" s="1536"/>
      <c r="AR167" s="1536"/>
      <c r="AS167" s="1536"/>
      <c r="AT167" s="1536"/>
      <c r="AU167" s="1536"/>
      <c r="AV167" s="1537"/>
      <c r="AW167" s="1537"/>
      <c r="AX167" s="1536"/>
      <c r="AY167" s="1536"/>
      <c r="AZ167" s="1516"/>
      <c r="BA167" s="1516"/>
      <c r="BB167" s="1516"/>
      <c r="BC167" s="1034"/>
      <c r="BD167" s="1034"/>
      <c r="BE167" s="1034"/>
      <c r="BF167" s="1034"/>
      <c r="BG167" s="1034"/>
      <c r="BH167" s="1034"/>
      <c r="BI167" s="1034"/>
      <c r="BJ167" s="1034"/>
      <c r="BK167" s="1034"/>
      <c r="BL167" s="1034"/>
      <c r="BM167" s="1034"/>
      <c r="BN167" s="1034"/>
      <c r="BO167" s="1034"/>
      <c r="BP167" s="1034"/>
      <c r="BQ167" s="1034"/>
      <c r="BR167" s="1034"/>
      <c r="BS167" s="1034"/>
      <c r="BT167" s="1034"/>
      <c r="BU167" s="1034"/>
      <c r="BV167" s="1034"/>
      <c r="BW167" s="1034"/>
      <c r="BX167" s="1034"/>
      <c r="BY167" s="1034"/>
      <c r="BZ167" s="1034"/>
      <c r="CA167" s="1034"/>
      <c r="CB167" s="1034"/>
      <c r="CC167" s="1034"/>
      <c r="CD167" s="1034"/>
      <c r="CE167" s="1034"/>
      <c r="CF167" s="1034"/>
      <c r="CG167" s="1034"/>
      <c r="CH167" s="1034"/>
      <c r="CI167" s="1034"/>
      <c r="CJ167" s="1034"/>
      <c r="CK167" s="1034"/>
      <c r="CL167" s="1034"/>
      <c r="CM167" s="1034"/>
      <c r="CN167" s="1034"/>
      <c r="CO167" s="1034"/>
      <c r="CP167" s="1034"/>
      <c r="CQ167" s="1034"/>
      <c r="CR167" s="1034"/>
      <c r="CS167" s="1034"/>
      <c r="CT167" s="1034"/>
      <c r="CU167" s="1034"/>
      <c r="CV167" s="1034"/>
      <c r="CW167" s="1034"/>
      <c r="CX167" s="1034"/>
      <c r="CY167" s="1034"/>
      <c r="CZ167" s="1034"/>
      <c r="DA167" s="1034"/>
      <c r="DB167" s="1034"/>
      <c r="DC167" s="1034"/>
      <c r="DD167" s="1034"/>
      <c r="DE167" s="1034"/>
      <c r="DF167" s="1034"/>
      <c r="DG167" s="1034"/>
      <c r="DH167" s="1034"/>
      <c r="DI167" s="1034"/>
      <c r="DJ167" s="1034"/>
      <c r="DK167" s="1034"/>
      <c r="DL167" s="1034"/>
      <c r="DM167" s="1034"/>
      <c r="DN167" s="1034"/>
      <c r="DO167" s="1034"/>
    </row>
    <row r="168" spans="2:119" s="1037" customFormat="1">
      <c r="B168" s="1532"/>
      <c r="C168" s="1542"/>
      <c r="D168" s="1534"/>
      <c r="E168" s="1535"/>
      <c r="F168" s="1536"/>
      <c r="G168" s="1536"/>
      <c r="H168" s="1536"/>
      <c r="I168" s="1536"/>
      <c r="J168" s="1536"/>
      <c r="K168" s="1536"/>
      <c r="L168" s="1537"/>
      <c r="M168" s="1537"/>
      <c r="N168" s="1537"/>
      <c r="O168" s="1537"/>
      <c r="P168" s="1537"/>
      <c r="Q168" s="1536"/>
      <c r="R168" s="1536"/>
      <c r="S168" s="1536"/>
      <c r="T168" s="1536"/>
      <c r="U168" s="1536"/>
      <c r="V168" s="1537"/>
      <c r="W168" s="1537"/>
      <c r="X168" s="1536"/>
      <c r="Y168" s="1536"/>
      <c r="Z168" s="1516"/>
      <c r="AA168" s="1516"/>
      <c r="AB168" s="1532"/>
      <c r="AC168" s="1542"/>
      <c r="AD168" s="1534"/>
      <c r="AE168" s="1535"/>
      <c r="AF168" s="1536"/>
      <c r="AG168" s="1536"/>
      <c r="AH168" s="1536"/>
      <c r="AI168" s="1536"/>
      <c r="AJ168" s="1536"/>
      <c r="AK168" s="1536"/>
      <c r="AL168" s="1537"/>
      <c r="AM168" s="1537"/>
      <c r="AN168" s="1537"/>
      <c r="AO168" s="1537"/>
      <c r="AP168" s="1537"/>
      <c r="AQ168" s="1536"/>
      <c r="AR168" s="1536"/>
      <c r="AS168" s="1536"/>
      <c r="AT168" s="1536"/>
      <c r="AU168" s="1536"/>
      <c r="AV168" s="1537"/>
      <c r="AW168" s="1537"/>
      <c r="AX168" s="1536"/>
      <c r="AY168" s="1536"/>
      <c r="AZ168" s="1516"/>
      <c r="BA168" s="1516"/>
      <c r="BB168" s="1516"/>
      <c r="BC168" s="1034"/>
      <c r="BD168" s="1034"/>
      <c r="BE168" s="1034"/>
      <c r="BF168" s="1034"/>
      <c r="BG168" s="1034"/>
      <c r="BH168" s="1034"/>
      <c r="BI168" s="1034"/>
      <c r="BJ168" s="1034"/>
      <c r="BK168" s="1034"/>
      <c r="BL168" s="1034"/>
      <c r="BM168" s="1034"/>
      <c r="BN168" s="1034"/>
      <c r="BO168" s="1034"/>
      <c r="BP168" s="1034"/>
      <c r="BQ168" s="1034"/>
      <c r="BR168" s="1034"/>
      <c r="BS168" s="1034"/>
      <c r="BT168" s="1034"/>
      <c r="BU168" s="1034"/>
      <c r="BV168" s="1034"/>
      <c r="BW168" s="1034"/>
      <c r="BX168" s="1034"/>
      <c r="BY168" s="1034"/>
      <c r="BZ168" s="1034"/>
      <c r="CA168" s="1034"/>
      <c r="CB168" s="1034"/>
      <c r="CC168" s="1034"/>
      <c r="CD168" s="1034"/>
      <c r="CE168" s="1034"/>
      <c r="CF168" s="1034"/>
      <c r="CG168" s="1034"/>
      <c r="CH168" s="1034"/>
      <c r="CI168" s="1034"/>
      <c r="CJ168" s="1034"/>
      <c r="CK168" s="1034"/>
      <c r="CL168" s="1034"/>
      <c r="CM168" s="1034"/>
      <c r="CN168" s="1034"/>
      <c r="CO168" s="1034"/>
      <c r="CP168" s="1034"/>
      <c r="CQ168" s="1034"/>
      <c r="CR168" s="1034"/>
      <c r="CS168" s="1034"/>
      <c r="CT168" s="1034"/>
      <c r="CU168" s="1034"/>
      <c r="CV168" s="1034"/>
      <c r="CW168" s="1034"/>
      <c r="CX168" s="1034"/>
      <c r="CY168" s="1034"/>
      <c r="CZ168" s="1034"/>
      <c r="DA168" s="1034"/>
      <c r="DB168" s="1034"/>
      <c r="DC168" s="1034"/>
      <c r="DD168" s="1034"/>
      <c r="DE168" s="1034"/>
      <c r="DF168" s="1034"/>
      <c r="DG168" s="1034"/>
      <c r="DH168" s="1034"/>
      <c r="DI168" s="1034"/>
      <c r="DJ168" s="1034"/>
      <c r="DK168" s="1034"/>
      <c r="DL168" s="1034"/>
      <c r="DM168" s="1034"/>
      <c r="DN168" s="1034"/>
      <c r="DO168" s="1034"/>
    </row>
    <row r="169" spans="2:119" s="1037" customFormat="1">
      <c r="B169" s="1532"/>
      <c r="C169" s="1533"/>
      <c r="D169" s="1534"/>
      <c r="E169" s="1535"/>
      <c r="F169" s="1536"/>
      <c r="G169" s="1536"/>
      <c r="H169" s="1536"/>
      <c r="I169" s="1536"/>
      <c r="J169" s="1536"/>
      <c r="K169" s="1536"/>
      <c r="L169" s="1537"/>
      <c r="M169" s="1537"/>
      <c r="N169" s="1537"/>
      <c r="O169" s="1537"/>
      <c r="P169" s="1537"/>
      <c r="Q169" s="1536"/>
      <c r="R169" s="1536"/>
      <c r="S169" s="1536"/>
      <c r="T169" s="1536"/>
      <c r="U169" s="1536"/>
      <c r="V169" s="1537"/>
      <c r="W169" s="1537"/>
      <c r="X169" s="1536"/>
      <c r="Y169" s="1536"/>
      <c r="Z169" s="1516"/>
      <c r="AA169" s="1516"/>
      <c r="AB169" s="1532"/>
      <c r="AC169" s="1533"/>
      <c r="AD169" s="1534"/>
      <c r="AE169" s="1535"/>
      <c r="AF169" s="1536"/>
      <c r="AG169" s="1536"/>
      <c r="AH169" s="1536"/>
      <c r="AI169" s="1536"/>
      <c r="AJ169" s="1536"/>
      <c r="AK169" s="1536"/>
      <c r="AL169" s="1537"/>
      <c r="AM169" s="1537"/>
      <c r="AN169" s="1537"/>
      <c r="AO169" s="1537"/>
      <c r="AP169" s="1537"/>
      <c r="AQ169" s="1536"/>
      <c r="AR169" s="1536"/>
      <c r="AS169" s="1536"/>
      <c r="AT169" s="1536"/>
      <c r="AU169" s="1536"/>
      <c r="AV169" s="1537"/>
      <c r="AW169" s="1537"/>
      <c r="AX169" s="1536"/>
      <c r="AY169" s="1536"/>
      <c r="AZ169" s="1516"/>
      <c r="BA169" s="1516"/>
      <c r="BB169" s="1516"/>
      <c r="BC169" s="1034"/>
      <c r="BD169" s="1034"/>
      <c r="BE169" s="1034"/>
      <c r="BF169" s="1034"/>
      <c r="BG169" s="1034"/>
      <c r="BH169" s="1034"/>
      <c r="BI169" s="1034"/>
      <c r="BJ169" s="1034"/>
      <c r="BK169" s="1034"/>
      <c r="BL169" s="1034"/>
      <c r="BM169" s="1034"/>
      <c r="BN169" s="1034"/>
      <c r="BO169" s="1034"/>
      <c r="BP169" s="1034"/>
      <c r="BQ169" s="1034"/>
      <c r="BR169" s="1034"/>
      <c r="BS169" s="1034"/>
      <c r="BT169" s="1034"/>
      <c r="BU169" s="1034"/>
      <c r="BV169" s="1034"/>
      <c r="BW169" s="1034"/>
      <c r="BX169" s="1034"/>
      <c r="BY169" s="1034"/>
      <c r="BZ169" s="1034"/>
      <c r="CA169" s="1034"/>
      <c r="CB169" s="1034"/>
      <c r="CC169" s="1034"/>
      <c r="CD169" s="1034"/>
      <c r="CE169" s="1034"/>
      <c r="CF169" s="1034"/>
      <c r="CG169" s="1034"/>
      <c r="CH169" s="1034"/>
      <c r="CI169" s="1034"/>
      <c r="CJ169" s="1034"/>
      <c r="CK169" s="1034"/>
      <c r="CL169" s="1034"/>
      <c r="CM169" s="1034"/>
      <c r="CN169" s="1034"/>
      <c r="CO169" s="1034"/>
      <c r="CP169" s="1034"/>
      <c r="CQ169" s="1034"/>
      <c r="CR169" s="1034"/>
      <c r="CS169" s="1034"/>
      <c r="CT169" s="1034"/>
      <c r="CU169" s="1034"/>
      <c r="CV169" s="1034"/>
      <c r="CW169" s="1034"/>
      <c r="CX169" s="1034"/>
      <c r="CY169" s="1034"/>
      <c r="CZ169" s="1034"/>
      <c r="DA169" s="1034"/>
      <c r="DB169" s="1034"/>
      <c r="DC169" s="1034"/>
      <c r="DD169" s="1034"/>
      <c r="DE169" s="1034"/>
      <c r="DF169" s="1034"/>
      <c r="DG169" s="1034"/>
      <c r="DH169" s="1034"/>
      <c r="DI169" s="1034"/>
      <c r="DJ169" s="1034"/>
      <c r="DK169" s="1034"/>
      <c r="DL169" s="1034"/>
      <c r="DM169" s="1034"/>
      <c r="DN169" s="1034"/>
      <c r="DO169" s="1034"/>
    </row>
    <row r="170" spans="2:119" s="1037" customFormat="1">
      <c r="B170" s="1539"/>
      <c r="C170" s="1533"/>
      <c r="D170" s="1534"/>
      <c r="E170" s="1535"/>
      <c r="F170" s="1536"/>
      <c r="G170" s="1536"/>
      <c r="H170" s="1536"/>
      <c r="I170" s="1536"/>
      <c r="J170" s="1536"/>
      <c r="K170" s="1536"/>
      <c r="L170" s="1537"/>
      <c r="M170" s="1537"/>
      <c r="N170" s="1537"/>
      <c r="O170" s="1537"/>
      <c r="P170" s="1537"/>
      <c r="Q170" s="1536"/>
      <c r="R170" s="1536"/>
      <c r="S170" s="1536"/>
      <c r="T170" s="1536"/>
      <c r="U170" s="1536"/>
      <c r="V170" s="1537"/>
      <c r="W170" s="1537"/>
      <c r="X170" s="1536"/>
      <c r="Y170" s="1536"/>
      <c r="Z170" s="1516"/>
      <c r="AA170" s="1516"/>
      <c r="AB170" s="1539"/>
      <c r="AC170" s="1533"/>
      <c r="AD170" s="1534"/>
      <c r="AE170" s="1535"/>
      <c r="AF170" s="1536"/>
      <c r="AG170" s="1536"/>
      <c r="AH170" s="1536"/>
      <c r="AI170" s="1536"/>
      <c r="AJ170" s="1536"/>
      <c r="AK170" s="1536"/>
      <c r="AL170" s="1537"/>
      <c r="AM170" s="1537"/>
      <c r="AN170" s="1537"/>
      <c r="AO170" s="1537"/>
      <c r="AP170" s="1537"/>
      <c r="AQ170" s="1536"/>
      <c r="AR170" s="1536"/>
      <c r="AS170" s="1536"/>
      <c r="AT170" s="1536"/>
      <c r="AU170" s="1536"/>
      <c r="AV170" s="1537"/>
      <c r="AW170" s="1537"/>
      <c r="AX170" s="1536"/>
      <c r="AY170" s="1536"/>
      <c r="AZ170" s="1516"/>
      <c r="BA170" s="1516"/>
      <c r="BB170" s="1516"/>
      <c r="BC170" s="1034"/>
      <c r="BD170" s="1034"/>
      <c r="BE170" s="1034"/>
      <c r="BF170" s="1034"/>
      <c r="BG170" s="1034"/>
      <c r="BH170" s="1034"/>
      <c r="BI170" s="1034"/>
      <c r="BJ170" s="1034"/>
      <c r="BK170" s="1034"/>
      <c r="BL170" s="1034"/>
      <c r="BM170" s="1034"/>
      <c r="BN170" s="1034"/>
      <c r="BO170" s="1034"/>
      <c r="BP170" s="1034"/>
      <c r="BQ170" s="1034"/>
      <c r="BR170" s="1034"/>
      <c r="BS170" s="1034"/>
      <c r="BT170" s="1034"/>
      <c r="BU170" s="1034"/>
      <c r="BV170" s="1034"/>
      <c r="BW170" s="1034"/>
      <c r="BX170" s="1034"/>
      <c r="BY170" s="1034"/>
      <c r="BZ170" s="1034"/>
      <c r="CA170" s="1034"/>
      <c r="CB170" s="1034"/>
      <c r="CC170" s="1034"/>
      <c r="CD170" s="1034"/>
      <c r="CE170" s="1034"/>
      <c r="CF170" s="1034"/>
      <c r="CG170" s="1034"/>
      <c r="CH170" s="1034"/>
      <c r="CI170" s="1034"/>
      <c r="CJ170" s="1034"/>
      <c r="CK170" s="1034"/>
      <c r="CL170" s="1034"/>
      <c r="CM170" s="1034"/>
      <c r="CN170" s="1034"/>
      <c r="CO170" s="1034"/>
      <c r="CP170" s="1034"/>
      <c r="CQ170" s="1034"/>
      <c r="CR170" s="1034"/>
      <c r="CS170" s="1034"/>
      <c r="CT170" s="1034"/>
      <c r="CU170" s="1034"/>
      <c r="CV170" s="1034"/>
      <c r="CW170" s="1034"/>
      <c r="CX170" s="1034"/>
      <c r="CY170" s="1034"/>
      <c r="CZ170" s="1034"/>
      <c r="DA170" s="1034"/>
      <c r="DB170" s="1034"/>
      <c r="DC170" s="1034"/>
      <c r="DD170" s="1034"/>
      <c r="DE170" s="1034"/>
      <c r="DF170" s="1034"/>
      <c r="DG170" s="1034"/>
      <c r="DH170" s="1034"/>
      <c r="DI170" s="1034"/>
      <c r="DJ170" s="1034"/>
      <c r="DK170" s="1034"/>
      <c r="DL170" s="1034"/>
      <c r="DM170" s="1034"/>
      <c r="DN170" s="1034"/>
      <c r="DO170" s="1034"/>
    </row>
    <row r="171" spans="2:119" s="1037" customFormat="1">
      <c r="B171" s="1532"/>
      <c r="C171" s="1542"/>
      <c r="D171" s="1534"/>
      <c r="E171" s="1535"/>
      <c r="F171" s="1536"/>
      <c r="G171" s="1536"/>
      <c r="H171" s="1536"/>
      <c r="I171" s="1536"/>
      <c r="J171" s="1536"/>
      <c r="K171" s="1536"/>
      <c r="L171" s="1537"/>
      <c r="M171" s="1537"/>
      <c r="N171" s="1537"/>
      <c r="O171" s="1537"/>
      <c r="P171" s="1537"/>
      <c r="Q171" s="1536"/>
      <c r="R171" s="1536"/>
      <c r="S171" s="1536"/>
      <c r="T171" s="1536"/>
      <c r="U171" s="1536"/>
      <c r="V171" s="1537"/>
      <c r="W171" s="1537"/>
      <c r="X171" s="1536"/>
      <c r="Y171" s="1536"/>
      <c r="Z171" s="1516"/>
      <c r="AA171" s="1516"/>
      <c r="AB171" s="1532"/>
      <c r="AC171" s="1542"/>
      <c r="AD171" s="1534"/>
      <c r="AE171" s="1535"/>
      <c r="AF171" s="1536"/>
      <c r="AG171" s="1536"/>
      <c r="AH171" s="1536"/>
      <c r="AI171" s="1536"/>
      <c r="AJ171" s="1536"/>
      <c r="AK171" s="1536"/>
      <c r="AL171" s="1537"/>
      <c r="AM171" s="1537"/>
      <c r="AN171" s="1537"/>
      <c r="AO171" s="1537"/>
      <c r="AP171" s="1537"/>
      <c r="AQ171" s="1536"/>
      <c r="AR171" s="1536"/>
      <c r="AS171" s="1536"/>
      <c r="AT171" s="1536"/>
      <c r="AU171" s="1536"/>
      <c r="AV171" s="1537"/>
      <c r="AW171" s="1537"/>
      <c r="AX171" s="1536"/>
      <c r="AY171" s="1536"/>
      <c r="AZ171" s="1516"/>
      <c r="BA171" s="1516"/>
      <c r="BB171" s="1516"/>
      <c r="BC171" s="1034"/>
      <c r="BD171" s="1034"/>
      <c r="BE171" s="1034"/>
      <c r="BF171" s="1034"/>
      <c r="BG171" s="1034"/>
      <c r="BH171" s="1034"/>
      <c r="BI171" s="1034"/>
      <c r="BJ171" s="1034"/>
      <c r="BK171" s="1034"/>
      <c r="BL171" s="1034"/>
      <c r="BM171" s="1034"/>
      <c r="BN171" s="1034"/>
      <c r="BO171" s="1034"/>
      <c r="BP171" s="1034"/>
      <c r="BQ171" s="1034"/>
      <c r="BR171" s="1034"/>
      <c r="BS171" s="1034"/>
      <c r="BT171" s="1034"/>
      <c r="BU171" s="1034"/>
      <c r="BV171" s="1034"/>
      <c r="BW171" s="1034"/>
      <c r="BX171" s="1034"/>
      <c r="BY171" s="1034"/>
      <c r="BZ171" s="1034"/>
      <c r="CA171" s="1034"/>
      <c r="CB171" s="1034"/>
      <c r="CC171" s="1034"/>
      <c r="CD171" s="1034"/>
      <c r="CE171" s="1034"/>
      <c r="CF171" s="1034"/>
      <c r="CG171" s="1034"/>
      <c r="CH171" s="1034"/>
      <c r="CI171" s="1034"/>
      <c r="CJ171" s="1034"/>
      <c r="CK171" s="1034"/>
      <c r="CL171" s="1034"/>
      <c r="CM171" s="1034"/>
      <c r="CN171" s="1034"/>
      <c r="CO171" s="1034"/>
      <c r="CP171" s="1034"/>
      <c r="CQ171" s="1034"/>
      <c r="CR171" s="1034"/>
      <c r="CS171" s="1034"/>
      <c r="CT171" s="1034"/>
      <c r="CU171" s="1034"/>
      <c r="CV171" s="1034"/>
      <c r="CW171" s="1034"/>
      <c r="CX171" s="1034"/>
      <c r="CY171" s="1034"/>
      <c r="CZ171" s="1034"/>
      <c r="DA171" s="1034"/>
      <c r="DB171" s="1034"/>
      <c r="DC171" s="1034"/>
      <c r="DD171" s="1034"/>
      <c r="DE171" s="1034"/>
      <c r="DF171" s="1034"/>
      <c r="DG171" s="1034"/>
      <c r="DH171" s="1034"/>
      <c r="DI171" s="1034"/>
      <c r="DJ171" s="1034"/>
      <c r="DK171" s="1034"/>
      <c r="DL171" s="1034"/>
      <c r="DM171" s="1034"/>
      <c r="DN171" s="1034"/>
      <c r="DO171" s="1034"/>
    </row>
    <row r="172" spans="2:119" s="1037" customFormat="1">
      <c r="B172" s="1540"/>
      <c r="C172" s="1533"/>
      <c r="D172" s="1534"/>
      <c r="E172" s="1541"/>
      <c r="F172" s="1536"/>
      <c r="G172" s="1536"/>
      <c r="H172" s="1536"/>
      <c r="I172" s="1536"/>
      <c r="J172" s="1536"/>
      <c r="K172" s="1536"/>
      <c r="L172" s="1537"/>
      <c r="M172" s="1537"/>
      <c r="N172" s="1537"/>
      <c r="O172" s="1537"/>
      <c r="P172" s="1537"/>
      <c r="Q172" s="1536"/>
      <c r="R172" s="1536"/>
      <c r="S172" s="1536"/>
      <c r="T172" s="1536"/>
      <c r="U172" s="1536"/>
      <c r="V172" s="1537"/>
      <c r="W172" s="1537"/>
      <c r="X172" s="1536"/>
      <c r="Y172" s="1536"/>
      <c r="Z172" s="1516"/>
      <c r="AA172" s="1516"/>
      <c r="AB172" s="1540"/>
      <c r="AC172" s="1533"/>
      <c r="AD172" s="1534"/>
      <c r="AE172" s="1541"/>
      <c r="AF172" s="1536"/>
      <c r="AG172" s="1536"/>
      <c r="AH172" s="1536"/>
      <c r="AI172" s="1536"/>
      <c r="AJ172" s="1536"/>
      <c r="AK172" s="1536"/>
      <c r="AL172" s="1537"/>
      <c r="AM172" s="1537"/>
      <c r="AN172" s="1537"/>
      <c r="AO172" s="1537"/>
      <c r="AP172" s="1537"/>
      <c r="AQ172" s="1536"/>
      <c r="AR172" s="1536"/>
      <c r="AS172" s="1536"/>
      <c r="AT172" s="1536"/>
      <c r="AU172" s="1536"/>
      <c r="AV172" s="1537"/>
      <c r="AW172" s="1537"/>
      <c r="AX172" s="1536"/>
      <c r="AY172" s="1536"/>
      <c r="AZ172" s="1516"/>
      <c r="BA172" s="1516"/>
      <c r="BB172" s="1516"/>
      <c r="BC172" s="1034"/>
      <c r="BD172" s="1034"/>
      <c r="BE172" s="1034"/>
      <c r="BF172" s="1034"/>
      <c r="BG172" s="1034"/>
      <c r="BH172" s="1034"/>
      <c r="BI172" s="1034"/>
      <c r="BJ172" s="1034"/>
      <c r="BK172" s="1034"/>
      <c r="BL172" s="1034"/>
      <c r="BM172" s="1034"/>
      <c r="BN172" s="1034"/>
      <c r="BO172" s="1034"/>
      <c r="BP172" s="1034"/>
      <c r="BQ172" s="1034"/>
      <c r="BR172" s="1034"/>
      <c r="BS172" s="1034"/>
      <c r="BT172" s="1034"/>
      <c r="BU172" s="1034"/>
      <c r="BV172" s="1034"/>
      <c r="BW172" s="1034"/>
      <c r="BX172" s="1034"/>
      <c r="BY172" s="1034"/>
      <c r="BZ172" s="1034"/>
      <c r="CA172" s="1034"/>
      <c r="CB172" s="1034"/>
      <c r="CC172" s="1034"/>
      <c r="CD172" s="1034"/>
      <c r="CE172" s="1034"/>
      <c r="CF172" s="1034"/>
      <c r="CG172" s="1034"/>
      <c r="CH172" s="1034"/>
      <c r="CI172" s="1034"/>
      <c r="CJ172" s="1034"/>
      <c r="CK172" s="1034"/>
      <c r="CL172" s="1034"/>
      <c r="CM172" s="1034"/>
      <c r="CN172" s="1034"/>
      <c r="CO172" s="1034"/>
      <c r="CP172" s="1034"/>
      <c r="CQ172" s="1034"/>
      <c r="CR172" s="1034"/>
      <c r="CS172" s="1034"/>
      <c r="CT172" s="1034"/>
      <c r="CU172" s="1034"/>
      <c r="CV172" s="1034"/>
      <c r="CW172" s="1034"/>
      <c r="CX172" s="1034"/>
      <c r="CY172" s="1034"/>
      <c r="CZ172" s="1034"/>
      <c r="DA172" s="1034"/>
      <c r="DB172" s="1034"/>
      <c r="DC172" s="1034"/>
      <c r="DD172" s="1034"/>
      <c r="DE172" s="1034"/>
      <c r="DF172" s="1034"/>
      <c r="DG172" s="1034"/>
      <c r="DH172" s="1034"/>
      <c r="DI172" s="1034"/>
      <c r="DJ172" s="1034"/>
      <c r="DK172" s="1034"/>
      <c r="DL172" s="1034"/>
      <c r="DM172" s="1034"/>
      <c r="DN172" s="1034"/>
      <c r="DO172" s="1034"/>
    </row>
    <row r="173" spans="2:119" s="1037" customFormat="1">
      <c r="B173" s="1540"/>
      <c r="C173" s="1533"/>
      <c r="D173" s="1534"/>
      <c r="E173" s="1535"/>
      <c r="F173" s="1536"/>
      <c r="G173" s="1536"/>
      <c r="H173" s="1536"/>
      <c r="I173" s="1536"/>
      <c r="J173" s="1536"/>
      <c r="K173" s="1536"/>
      <c r="L173" s="1537"/>
      <c r="M173" s="1537"/>
      <c r="N173" s="1537"/>
      <c r="O173" s="1537"/>
      <c r="P173" s="1537"/>
      <c r="Q173" s="1536"/>
      <c r="R173" s="1536"/>
      <c r="S173" s="1536"/>
      <c r="T173" s="1536"/>
      <c r="U173" s="1536"/>
      <c r="V173" s="1537"/>
      <c r="W173" s="1537"/>
      <c r="X173" s="1536"/>
      <c r="Y173" s="1536"/>
      <c r="Z173" s="1516"/>
      <c r="AA173" s="1516"/>
      <c r="AB173" s="1540"/>
      <c r="AC173" s="1533"/>
      <c r="AD173" s="1534"/>
      <c r="AE173" s="1535"/>
      <c r="AF173" s="1536"/>
      <c r="AG173" s="1536"/>
      <c r="AH173" s="1536"/>
      <c r="AI173" s="1536"/>
      <c r="AJ173" s="1536"/>
      <c r="AK173" s="1536"/>
      <c r="AL173" s="1537"/>
      <c r="AM173" s="1537"/>
      <c r="AN173" s="1537"/>
      <c r="AO173" s="1537"/>
      <c r="AP173" s="1537"/>
      <c r="AQ173" s="1536"/>
      <c r="AR173" s="1536"/>
      <c r="AS173" s="1536"/>
      <c r="AT173" s="1536"/>
      <c r="AU173" s="1536"/>
      <c r="AV173" s="1537"/>
      <c r="AW173" s="1537"/>
      <c r="AX173" s="1536"/>
      <c r="AY173" s="1536"/>
      <c r="AZ173" s="1516"/>
      <c r="BA173" s="1516"/>
      <c r="BB173" s="1516"/>
      <c r="BC173" s="1034"/>
      <c r="BD173" s="1034"/>
      <c r="BE173" s="1034"/>
      <c r="BF173" s="1034"/>
      <c r="BG173" s="1034"/>
      <c r="BH173" s="1034"/>
      <c r="BI173" s="1034"/>
      <c r="BJ173" s="1034"/>
      <c r="BK173" s="1034"/>
      <c r="BL173" s="1034"/>
      <c r="BM173" s="1034"/>
      <c r="BN173" s="1034"/>
      <c r="BO173" s="1034"/>
      <c r="BP173" s="1034"/>
      <c r="BQ173" s="1034"/>
      <c r="BR173" s="1034"/>
      <c r="BS173" s="1034"/>
      <c r="BT173" s="1034"/>
      <c r="BU173" s="1034"/>
      <c r="BV173" s="1034"/>
      <c r="BW173" s="1034"/>
      <c r="BX173" s="1034"/>
      <c r="BY173" s="1034"/>
      <c r="BZ173" s="1034"/>
      <c r="CA173" s="1034"/>
      <c r="CB173" s="1034"/>
      <c r="CC173" s="1034"/>
      <c r="CD173" s="1034"/>
      <c r="CE173" s="1034"/>
      <c r="CF173" s="1034"/>
      <c r="CG173" s="1034"/>
      <c r="CH173" s="1034"/>
      <c r="CI173" s="1034"/>
      <c r="CJ173" s="1034"/>
      <c r="CK173" s="1034"/>
      <c r="CL173" s="1034"/>
      <c r="CM173" s="1034"/>
      <c r="CN173" s="1034"/>
      <c r="CO173" s="1034"/>
      <c r="CP173" s="1034"/>
      <c r="CQ173" s="1034"/>
      <c r="CR173" s="1034"/>
      <c r="CS173" s="1034"/>
      <c r="CT173" s="1034"/>
      <c r="CU173" s="1034"/>
      <c r="CV173" s="1034"/>
      <c r="CW173" s="1034"/>
      <c r="CX173" s="1034"/>
      <c r="CY173" s="1034"/>
      <c r="CZ173" s="1034"/>
      <c r="DA173" s="1034"/>
      <c r="DB173" s="1034"/>
      <c r="DC173" s="1034"/>
      <c r="DD173" s="1034"/>
      <c r="DE173" s="1034"/>
      <c r="DF173" s="1034"/>
      <c r="DG173" s="1034"/>
      <c r="DH173" s="1034"/>
      <c r="DI173" s="1034"/>
      <c r="DJ173" s="1034"/>
      <c r="DK173" s="1034"/>
      <c r="DL173" s="1034"/>
      <c r="DM173" s="1034"/>
      <c r="DN173" s="1034"/>
      <c r="DO173" s="1034"/>
    </row>
    <row r="174" spans="2:119" s="1037" customFormat="1">
      <c r="B174" s="1540"/>
      <c r="C174" s="1542"/>
      <c r="D174" s="1534"/>
      <c r="E174" s="1535"/>
      <c r="F174" s="1536"/>
      <c r="G174" s="1536"/>
      <c r="H174" s="1536"/>
      <c r="I174" s="1536"/>
      <c r="J174" s="1536"/>
      <c r="K174" s="1536"/>
      <c r="L174" s="1537"/>
      <c r="M174" s="1537"/>
      <c r="N174" s="1537"/>
      <c r="O174" s="1537"/>
      <c r="P174" s="1537"/>
      <c r="Q174" s="1536"/>
      <c r="R174" s="1536"/>
      <c r="S174" s="1536"/>
      <c r="T174" s="1536"/>
      <c r="U174" s="1536"/>
      <c r="V174" s="1537"/>
      <c r="W174" s="1537"/>
      <c r="X174" s="1536"/>
      <c r="Y174" s="1536"/>
      <c r="Z174" s="1516"/>
      <c r="AA174" s="1516"/>
      <c r="AB174" s="1540"/>
      <c r="AC174" s="1542"/>
      <c r="AD174" s="1534"/>
      <c r="AE174" s="1535"/>
      <c r="AF174" s="1536"/>
      <c r="AG174" s="1536"/>
      <c r="AH174" s="1536"/>
      <c r="AI174" s="1536"/>
      <c r="AJ174" s="1536"/>
      <c r="AK174" s="1536"/>
      <c r="AL174" s="1537"/>
      <c r="AM174" s="1537"/>
      <c r="AN174" s="1537"/>
      <c r="AO174" s="1537"/>
      <c r="AP174" s="1537"/>
      <c r="AQ174" s="1536"/>
      <c r="AR174" s="1536"/>
      <c r="AS174" s="1536"/>
      <c r="AT174" s="1536"/>
      <c r="AU174" s="1536"/>
      <c r="AV174" s="1537"/>
      <c r="AW174" s="1537"/>
      <c r="AX174" s="1536"/>
      <c r="AY174" s="1536"/>
      <c r="AZ174" s="1516"/>
      <c r="BA174" s="1516"/>
      <c r="BB174" s="1516"/>
      <c r="BC174" s="1034"/>
      <c r="BD174" s="1034"/>
      <c r="BE174" s="1034"/>
      <c r="BF174" s="1034"/>
      <c r="BG174" s="1034"/>
      <c r="BH174" s="1034"/>
      <c r="BI174" s="1034"/>
      <c r="BJ174" s="1034"/>
      <c r="BK174" s="1034"/>
      <c r="BL174" s="1034"/>
      <c r="BM174" s="1034"/>
      <c r="BN174" s="1034"/>
      <c r="BO174" s="1034"/>
      <c r="BP174" s="1034"/>
      <c r="BQ174" s="1034"/>
      <c r="BR174" s="1034"/>
      <c r="BS174" s="1034"/>
      <c r="BT174" s="1034"/>
      <c r="BU174" s="1034"/>
      <c r="BV174" s="1034"/>
      <c r="BW174" s="1034"/>
      <c r="BX174" s="1034"/>
      <c r="BY174" s="1034"/>
      <c r="BZ174" s="1034"/>
      <c r="CA174" s="1034"/>
      <c r="CB174" s="1034"/>
      <c r="CC174" s="1034"/>
      <c r="CD174" s="1034"/>
      <c r="CE174" s="1034"/>
      <c r="CF174" s="1034"/>
      <c r="CG174" s="1034"/>
      <c r="CH174" s="1034"/>
      <c r="CI174" s="1034"/>
      <c r="CJ174" s="1034"/>
      <c r="CK174" s="1034"/>
      <c r="CL174" s="1034"/>
      <c r="CM174" s="1034"/>
      <c r="CN174" s="1034"/>
      <c r="CO174" s="1034"/>
      <c r="CP174" s="1034"/>
      <c r="CQ174" s="1034"/>
      <c r="CR174" s="1034"/>
      <c r="CS174" s="1034"/>
      <c r="CT174" s="1034"/>
      <c r="CU174" s="1034"/>
      <c r="CV174" s="1034"/>
      <c r="CW174" s="1034"/>
      <c r="CX174" s="1034"/>
      <c r="CY174" s="1034"/>
      <c r="CZ174" s="1034"/>
      <c r="DA174" s="1034"/>
      <c r="DB174" s="1034"/>
      <c r="DC174" s="1034"/>
      <c r="DD174" s="1034"/>
      <c r="DE174" s="1034"/>
      <c r="DF174" s="1034"/>
      <c r="DG174" s="1034"/>
      <c r="DH174" s="1034"/>
      <c r="DI174" s="1034"/>
      <c r="DJ174" s="1034"/>
      <c r="DK174" s="1034"/>
      <c r="DL174" s="1034"/>
      <c r="DM174" s="1034"/>
      <c r="DN174" s="1034"/>
      <c r="DO174" s="1034"/>
    </row>
    <row r="175" spans="2:119" s="1037" customFormat="1">
      <c r="B175" s="1532"/>
      <c r="C175" s="1533"/>
      <c r="D175" s="1534"/>
      <c r="E175" s="1535"/>
      <c r="F175" s="1536"/>
      <c r="G175" s="1536"/>
      <c r="H175" s="1536"/>
      <c r="I175" s="1536"/>
      <c r="J175" s="1536"/>
      <c r="K175" s="1536"/>
      <c r="L175" s="1537"/>
      <c r="M175" s="1537"/>
      <c r="N175" s="1537"/>
      <c r="O175" s="1537"/>
      <c r="P175" s="1537"/>
      <c r="Q175" s="1536"/>
      <c r="R175" s="1536"/>
      <c r="S175" s="1536"/>
      <c r="T175" s="1536"/>
      <c r="U175" s="1536"/>
      <c r="V175" s="1537"/>
      <c r="W175" s="1537"/>
      <c r="X175" s="1536"/>
      <c r="Y175" s="1536"/>
      <c r="Z175" s="1516"/>
      <c r="AA175" s="1516"/>
      <c r="AB175" s="1532"/>
      <c r="AC175" s="1533"/>
      <c r="AD175" s="1534"/>
      <c r="AE175" s="1535"/>
      <c r="AF175" s="1536"/>
      <c r="AG175" s="1536"/>
      <c r="AH175" s="1536"/>
      <c r="AI175" s="1536"/>
      <c r="AJ175" s="1536"/>
      <c r="AK175" s="1536"/>
      <c r="AL175" s="1537"/>
      <c r="AM175" s="1537"/>
      <c r="AN175" s="1537"/>
      <c r="AO175" s="1537"/>
      <c r="AP175" s="1537"/>
      <c r="AQ175" s="1536"/>
      <c r="AR175" s="1536"/>
      <c r="AS175" s="1536"/>
      <c r="AT175" s="1536"/>
      <c r="AU175" s="1536"/>
      <c r="AV175" s="1537"/>
      <c r="AW175" s="1537"/>
      <c r="AX175" s="1536"/>
      <c r="AY175" s="1536"/>
      <c r="AZ175" s="1516"/>
      <c r="BA175" s="1516"/>
      <c r="BB175" s="1516"/>
      <c r="BC175" s="1034"/>
      <c r="BD175" s="1034"/>
      <c r="BE175" s="1034"/>
      <c r="BF175" s="1034"/>
      <c r="BG175" s="1034"/>
      <c r="BH175" s="1034"/>
      <c r="BI175" s="1034"/>
      <c r="BJ175" s="1034"/>
      <c r="BK175" s="1034"/>
      <c r="BL175" s="1034"/>
      <c r="BM175" s="1034"/>
      <c r="BN175" s="1034"/>
      <c r="BO175" s="1034"/>
      <c r="BP175" s="1034"/>
      <c r="BQ175" s="1034"/>
      <c r="BR175" s="1034"/>
      <c r="BS175" s="1034"/>
      <c r="BT175" s="1034"/>
      <c r="BU175" s="1034"/>
      <c r="BV175" s="1034"/>
      <c r="BW175" s="1034"/>
      <c r="BX175" s="1034"/>
      <c r="BY175" s="1034"/>
      <c r="BZ175" s="1034"/>
      <c r="CA175" s="1034"/>
      <c r="CB175" s="1034"/>
      <c r="CC175" s="1034"/>
      <c r="CD175" s="1034"/>
      <c r="CE175" s="1034"/>
      <c r="CF175" s="1034"/>
      <c r="CG175" s="1034"/>
      <c r="CH175" s="1034"/>
      <c r="CI175" s="1034"/>
      <c r="CJ175" s="1034"/>
      <c r="CK175" s="1034"/>
      <c r="CL175" s="1034"/>
      <c r="CM175" s="1034"/>
      <c r="CN175" s="1034"/>
      <c r="CO175" s="1034"/>
      <c r="CP175" s="1034"/>
      <c r="CQ175" s="1034"/>
      <c r="CR175" s="1034"/>
      <c r="CS175" s="1034"/>
      <c r="CT175" s="1034"/>
      <c r="CU175" s="1034"/>
      <c r="CV175" s="1034"/>
      <c r="CW175" s="1034"/>
      <c r="CX175" s="1034"/>
      <c r="CY175" s="1034"/>
      <c r="CZ175" s="1034"/>
      <c r="DA175" s="1034"/>
      <c r="DB175" s="1034"/>
      <c r="DC175" s="1034"/>
      <c r="DD175" s="1034"/>
      <c r="DE175" s="1034"/>
      <c r="DF175" s="1034"/>
      <c r="DG175" s="1034"/>
      <c r="DH175" s="1034"/>
      <c r="DI175" s="1034"/>
      <c r="DJ175" s="1034"/>
      <c r="DK175" s="1034"/>
      <c r="DL175" s="1034"/>
      <c r="DM175" s="1034"/>
      <c r="DN175" s="1034"/>
      <c r="DO175" s="1034"/>
    </row>
    <row r="176" spans="2:119" s="1037" customFormat="1">
      <c r="B176" s="1532"/>
      <c r="C176" s="1542"/>
      <c r="D176" s="1534"/>
      <c r="E176" s="1535"/>
      <c r="F176" s="1536"/>
      <c r="G176" s="1536"/>
      <c r="H176" s="1536"/>
      <c r="I176" s="1536"/>
      <c r="J176" s="1536"/>
      <c r="K176" s="1536"/>
      <c r="L176" s="1537"/>
      <c r="M176" s="1537"/>
      <c r="N176" s="1537"/>
      <c r="O176" s="1537"/>
      <c r="P176" s="1537"/>
      <c r="Q176" s="1536"/>
      <c r="R176" s="1536"/>
      <c r="S176" s="1536"/>
      <c r="T176" s="1536"/>
      <c r="U176" s="1536"/>
      <c r="V176" s="1537"/>
      <c r="W176" s="1537"/>
      <c r="X176" s="1536"/>
      <c r="Y176" s="1536"/>
      <c r="Z176" s="1516"/>
      <c r="AA176" s="1516"/>
      <c r="AB176" s="1532"/>
      <c r="AC176" s="1542"/>
      <c r="AD176" s="1534"/>
      <c r="AE176" s="1535"/>
      <c r="AF176" s="1536"/>
      <c r="AG176" s="1536"/>
      <c r="AH176" s="1536"/>
      <c r="AI176" s="1536"/>
      <c r="AJ176" s="1536"/>
      <c r="AK176" s="1536"/>
      <c r="AL176" s="1537"/>
      <c r="AM176" s="1537"/>
      <c r="AN176" s="1537"/>
      <c r="AO176" s="1537"/>
      <c r="AP176" s="1537"/>
      <c r="AQ176" s="1536"/>
      <c r="AR176" s="1536"/>
      <c r="AS176" s="1536"/>
      <c r="AT176" s="1536"/>
      <c r="AU176" s="1536"/>
      <c r="AV176" s="1537"/>
      <c r="AW176" s="1537"/>
      <c r="AX176" s="1536"/>
      <c r="AY176" s="1536"/>
      <c r="AZ176" s="1516"/>
      <c r="BA176" s="1516"/>
      <c r="BB176" s="1516"/>
      <c r="BC176" s="1034"/>
      <c r="BD176" s="1034"/>
      <c r="BE176" s="1034"/>
      <c r="BF176" s="1034"/>
      <c r="BG176" s="1034"/>
      <c r="BH176" s="1034"/>
      <c r="BI176" s="1034"/>
      <c r="BJ176" s="1034"/>
      <c r="BK176" s="1034"/>
      <c r="BL176" s="1034"/>
      <c r="BM176" s="1034"/>
      <c r="BN176" s="1034"/>
      <c r="BO176" s="1034"/>
      <c r="BP176" s="1034"/>
      <c r="BQ176" s="1034"/>
      <c r="BR176" s="1034"/>
      <c r="BS176" s="1034"/>
      <c r="BT176" s="1034"/>
      <c r="BU176" s="1034"/>
      <c r="BV176" s="1034"/>
      <c r="BW176" s="1034"/>
      <c r="BX176" s="1034"/>
      <c r="BY176" s="1034"/>
      <c r="BZ176" s="1034"/>
      <c r="CA176" s="1034"/>
      <c r="CB176" s="1034"/>
      <c r="CC176" s="1034"/>
      <c r="CD176" s="1034"/>
      <c r="CE176" s="1034"/>
      <c r="CF176" s="1034"/>
      <c r="CG176" s="1034"/>
      <c r="CH176" s="1034"/>
      <c r="CI176" s="1034"/>
      <c r="CJ176" s="1034"/>
      <c r="CK176" s="1034"/>
      <c r="CL176" s="1034"/>
      <c r="CM176" s="1034"/>
      <c r="CN176" s="1034"/>
      <c r="CO176" s="1034"/>
      <c r="CP176" s="1034"/>
      <c r="CQ176" s="1034"/>
      <c r="CR176" s="1034"/>
      <c r="CS176" s="1034"/>
      <c r="CT176" s="1034"/>
      <c r="CU176" s="1034"/>
      <c r="CV176" s="1034"/>
      <c r="CW176" s="1034"/>
      <c r="CX176" s="1034"/>
      <c r="CY176" s="1034"/>
      <c r="CZ176" s="1034"/>
      <c r="DA176" s="1034"/>
      <c r="DB176" s="1034"/>
      <c r="DC176" s="1034"/>
      <c r="DD176" s="1034"/>
      <c r="DE176" s="1034"/>
      <c r="DF176" s="1034"/>
      <c r="DG176" s="1034"/>
      <c r="DH176" s="1034"/>
      <c r="DI176" s="1034"/>
      <c r="DJ176" s="1034"/>
      <c r="DK176" s="1034"/>
      <c r="DL176" s="1034"/>
      <c r="DM176" s="1034"/>
      <c r="DN176" s="1034"/>
      <c r="DO176" s="1034"/>
    </row>
    <row r="177" spans="2:119" s="1037" customFormat="1">
      <c r="B177" s="1532"/>
      <c r="C177" s="1542"/>
      <c r="D177" s="1534"/>
      <c r="E177" s="1535"/>
      <c r="F177" s="1536"/>
      <c r="G177" s="1536"/>
      <c r="H177" s="1536"/>
      <c r="I177" s="1536"/>
      <c r="J177" s="1536"/>
      <c r="K177" s="1536"/>
      <c r="L177" s="1537"/>
      <c r="M177" s="1537"/>
      <c r="N177" s="1537"/>
      <c r="O177" s="1537"/>
      <c r="P177" s="1537"/>
      <c r="Q177" s="1536"/>
      <c r="R177" s="1536"/>
      <c r="S177" s="1536"/>
      <c r="T177" s="1536"/>
      <c r="U177" s="1536"/>
      <c r="V177" s="1537"/>
      <c r="W177" s="1537"/>
      <c r="X177" s="1536"/>
      <c r="Y177" s="1536"/>
      <c r="Z177" s="1516"/>
      <c r="AA177" s="1516"/>
      <c r="AB177" s="1532"/>
      <c r="AC177" s="1542"/>
      <c r="AD177" s="1534"/>
      <c r="AE177" s="1535"/>
      <c r="AF177" s="1536"/>
      <c r="AG177" s="1536"/>
      <c r="AH177" s="1536"/>
      <c r="AI177" s="1536"/>
      <c r="AJ177" s="1536"/>
      <c r="AK177" s="1536"/>
      <c r="AL177" s="1537"/>
      <c r="AM177" s="1537"/>
      <c r="AN177" s="1537"/>
      <c r="AO177" s="1537"/>
      <c r="AP177" s="1537"/>
      <c r="AQ177" s="1536"/>
      <c r="AR177" s="1536"/>
      <c r="AS177" s="1536"/>
      <c r="AT177" s="1536"/>
      <c r="AU177" s="1536"/>
      <c r="AV177" s="1537"/>
      <c r="AW177" s="1537"/>
      <c r="AX177" s="1536"/>
      <c r="AY177" s="1536"/>
      <c r="AZ177" s="1516"/>
      <c r="BA177" s="1516"/>
      <c r="BB177" s="1516"/>
      <c r="BC177" s="1034"/>
      <c r="BD177" s="1034"/>
      <c r="BE177" s="1034"/>
      <c r="BF177" s="1034"/>
      <c r="BG177" s="1034"/>
      <c r="BH177" s="1034"/>
      <c r="BI177" s="1034"/>
      <c r="BJ177" s="1034"/>
      <c r="BK177" s="1034"/>
      <c r="BL177" s="1034"/>
      <c r="BM177" s="1034"/>
      <c r="BN177" s="1034"/>
      <c r="BO177" s="1034"/>
      <c r="BP177" s="1034"/>
      <c r="BQ177" s="1034"/>
      <c r="BR177" s="1034"/>
      <c r="BS177" s="1034"/>
      <c r="BT177" s="1034"/>
      <c r="BU177" s="1034"/>
      <c r="BV177" s="1034"/>
      <c r="BW177" s="1034"/>
      <c r="BX177" s="1034"/>
      <c r="BY177" s="1034"/>
      <c r="BZ177" s="1034"/>
      <c r="CA177" s="1034"/>
      <c r="CB177" s="1034"/>
      <c r="CC177" s="1034"/>
      <c r="CD177" s="1034"/>
      <c r="CE177" s="1034"/>
      <c r="CF177" s="1034"/>
      <c r="CG177" s="1034"/>
      <c r="CH177" s="1034"/>
      <c r="CI177" s="1034"/>
      <c r="CJ177" s="1034"/>
      <c r="CK177" s="1034"/>
      <c r="CL177" s="1034"/>
      <c r="CM177" s="1034"/>
      <c r="CN177" s="1034"/>
      <c r="CO177" s="1034"/>
      <c r="CP177" s="1034"/>
      <c r="CQ177" s="1034"/>
      <c r="CR177" s="1034"/>
      <c r="CS177" s="1034"/>
      <c r="CT177" s="1034"/>
      <c r="CU177" s="1034"/>
      <c r="CV177" s="1034"/>
      <c r="CW177" s="1034"/>
      <c r="CX177" s="1034"/>
      <c r="CY177" s="1034"/>
      <c r="CZ177" s="1034"/>
      <c r="DA177" s="1034"/>
      <c r="DB177" s="1034"/>
      <c r="DC177" s="1034"/>
      <c r="DD177" s="1034"/>
      <c r="DE177" s="1034"/>
      <c r="DF177" s="1034"/>
      <c r="DG177" s="1034"/>
      <c r="DH177" s="1034"/>
      <c r="DI177" s="1034"/>
      <c r="DJ177" s="1034"/>
      <c r="DK177" s="1034"/>
      <c r="DL177" s="1034"/>
      <c r="DM177" s="1034"/>
      <c r="DN177" s="1034"/>
      <c r="DO177" s="1034"/>
    </row>
    <row r="178" spans="2:119" s="1037" customFormat="1">
      <c r="B178" s="1539"/>
      <c r="C178" s="1533"/>
      <c r="D178" s="1534"/>
      <c r="E178" s="1535"/>
      <c r="F178" s="1536"/>
      <c r="G178" s="1536"/>
      <c r="H178" s="1536"/>
      <c r="I178" s="1536"/>
      <c r="J178" s="1536"/>
      <c r="K178" s="1536"/>
      <c r="L178" s="1537"/>
      <c r="M178" s="1537"/>
      <c r="N178" s="1537"/>
      <c r="O178" s="1537"/>
      <c r="P178" s="1537"/>
      <c r="Q178" s="1536"/>
      <c r="R178" s="1536"/>
      <c r="S178" s="1536"/>
      <c r="T178" s="1536"/>
      <c r="U178" s="1536"/>
      <c r="V178" s="1537"/>
      <c r="W178" s="1537"/>
      <c r="X178" s="1536"/>
      <c r="Y178" s="1536"/>
      <c r="Z178" s="1516"/>
      <c r="AA178" s="1516"/>
      <c r="AB178" s="1539"/>
      <c r="AC178" s="1533"/>
      <c r="AD178" s="1534"/>
      <c r="AE178" s="1535"/>
      <c r="AF178" s="1536"/>
      <c r="AG178" s="1536"/>
      <c r="AH178" s="1536"/>
      <c r="AI178" s="1536"/>
      <c r="AJ178" s="1536"/>
      <c r="AK178" s="1536"/>
      <c r="AL178" s="1537"/>
      <c r="AM178" s="1537"/>
      <c r="AN178" s="1537"/>
      <c r="AO178" s="1537"/>
      <c r="AP178" s="1537"/>
      <c r="AQ178" s="1536"/>
      <c r="AR178" s="1536"/>
      <c r="AS178" s="1536"/>
      <c r="AT178" s="1536"/>
      <c r="AU178" s="1536"/>
      <c r="AV178" s="1537"/>
      <c r="AW178" s="1537"/>
      <c r="AX178" s="1536"/>
      <c r="AY178" s="1536"/>
      <c r="AZ178" s="1516"/>
      <c r="BA178" s="1516"/>
      <c r="BB178" s="1516"/>
      <c r="BC178" s="1034"/>
      <c r="BD178" s="1034"/>
      <c r="BE178" s="1034"/>
      <c r="BF178" s="1034"/>
      <c r="BG178" s="1034"/>
      <c r="BH178" s="1034"/>
      <c r="BI178" s="1034"/>
      <c r="BJ178" s="1034"/>
      <c r="BK178" s="1034"/>
      <c r="BL178" s="1034"/>
      <c r="BM178" s="1034"/>
      <c r="BN178" s="1034"/>
      <c r="BO178" s="1034"/>
      <c r="BP178" s="1034"/>
      <c r="BQ178" s="1034"/>
      <c r="BR178" s="1034"/>
      <c r="BS178" s="1034"/>
      <c r="BT178" s="1034"/>
      <c r="BU178" s="1034"/>
      <c r="BV178" s="1034"/>
      <c r="BW178" s="1034"/>
      <c r="BX178" s="1034"/>
      <c r="BY178" s="1034"/>
      <c r="BZ178" s="1034"/>
      <c r="CA178" s="1034"/>
      <c r="CB178" s="1034"/>
      <c r="CC178" s="1034"/>
      <c r="CD178" s="1034"/>
      <c r="CE178" s="1034"/>
      <c r="CF178" s="1034"/>
      <c r="CG178" s="1034"/>
      <c r="CH178" s="1034"/>
      <c r="CI178" s="1034"/>
      <c r="CJ178" s="1034"/>
      <c r="CK178" s="1034"/>
      <c r="CL178" s="1034"/>
      <c r="CM178" s="1034"/>
      <c r="CN178" s="1034"/>
      <c r="CO178" s="1034"/>
      <c r="CP178" s="1034"/>
      <c r="CQ178" s="1034"/>
      <c r="CR178" s="1034"/>
      <c r="CS178" s="1034"/>
      <c r="CT178" s="1034"/>
      <c r="CU178" s="1034"/>
      <c r="CV178" s="1034"/>
      <c r="CW178" s="1034"/>
      <c r="CX178" s="1034"/>
      <c r="CY178" s="1034"/>
      <c r="CZ178" s="1034"/>
      <c r="DA178" s="1034"/>
      <c r="DB178" s="1034"/>
      <c r="DC178" s="1034"/>
      <c r="DD178" s="1034"/>
      <c r="DE178" s="1034"/>
      <c r="DF178" s="1034"/>
      <c r="DG178" s="1034"/>
      <c r="DH178" s="1034"/>
      <c r="DI178" s="1034"/>
      <c r="DJ178" s="1034"/>
      <c r="DK178" s="1034"/>
      <c r="DL178" s="1034"/>
      <c r="DM178" s="1034"/>
      <c r="DN178" s="1034"/>
      <c r="DO178" s="1034"/>
    </row>
    <row r="179" spans="2:119" s="1037" customFormat="1">
      <c r="B179" s="1532"/>
      <c r="C179" s="1533"/>
      <c r="D179" s="1534"/>
      <c r="E179" s="1535"/>
      <c r="F179" s="1536"/>
      <c r="G179" s="1536"/>
      <c r="H179" s="1536"/>
      <c r="I179" s="1536"/>
      <c r="J179" s="1536"/>
      <c r="K179" s="1536"/>
      <c r="L179" s="1537"/>
      <c r="M179" s="1537"/>
      <c r="N179" s="1537"/>
      <c r="O179" s="1537"/>
      <c r="P179" s="1537"/>
      <c r="Q179" s="1536"/>
      <c r="R179" s="1536"/>
      <c r="S179" s="1536"/>
      <c r="T179" s="1536"/>
      <c r="U179" s="1536"/>
      <c r="V179" s="1537"/>
      <c r="W179" s="1537"/>
      <c r="X179" s="1536"/>
      <c r="Y179" s="1536"/>
      <c r="Z179" s="1516"/>
      <c r="AA179" s="1516"/>
      <c r="AB179" s="1532"/>
      <c r="AC179" s="1533"/>
      <c r="AD179" s="1534"/>
      <c r="AE179" s="1535"/>
      <c r="AF179" s="1536"/>
      <c r="AG179" s="1536"/>
      <c r="AH179" s="1536"/>
      <c r="AI179" s="1536"/>
      <c r="AJ179" s="1536"/>
      <c r="AK179" s="1536"/>
      <c r="AL179" s="1537"/>
      <c r="AM179" s="1537"/>
      <c r="AN179" s="1537"/>
      <c r="AO179" s="1537"/>
      <c r="AP179" s="1537"/>
      <c r="AQ179" s="1536"/>
      <c r="AR179" s="1536"/>
      <c r="AS179" s="1536"/>
      <c r="AT179" s="1536"/>
      <c r="AU179" s="1536"/>
      <c r="AV179" s="1537"/>
      <c r="AW179" s="1537"/>
      <c r="AX179" s="1536"/>
      <c r="AY179" s="1536"/>
      <c r="AZ179" s="1516"/>
      <c r="BA179" s="1516"/>
      <c r="BB179" s="1516"/>
      <c r="BC179" s="1034"/>
      <c r="BD179" s="1034"/>
      <c r="BE179" s="1034"/>
      <c r="BF179" s="1034"/>
      <c r="BG179" s="1034"/>
      <c r="BH179" s="1034"/>
      <c r="BI179" s="1034"/>
      <c r="BJ179" s="1034"/>
      <c r="BK179" s="1034"/>
      <c r="BL179" s="1034"/>
      <c r="BM179" s="1034"/>
      <c r="BN179" s="1034"/>
      <c r="BO179" s="1034"/>
      <c r="BP179" s="1034"/>
      <c r="BQ179" s="1034"/>
      <c r="BR179" s="1034"/>
      <c r="BS179" s="1034"/>
      <c r="BT179" s="1034"/>
      <c r="BU179" s="1034"/>
      <c r="BV179" s="1034"/>
      <c r="BW179" s="1034"/>
      <c r="BX179" s="1034"/>
      <c r="BY179" s="1034"/>
      <c r="BZ179" s="1034"/>
      <c r="CA179" s="1034"/>
      <c r="CB179" s="1034"/>
      <c r="CC179" s="1034"/>
      <c r="CD179" s="1034"/>
      <c r="CE179" s="1034"/>
      <c r="CF179" s="1034"/>
      <c r="CG179" s="1034"/>
      <c r="CH179" s="1034"/>
      <c r="CI179" s="1034"/>
      <c r="CJ179" s="1034"/>
      <c r="CK179" s="1034"/>
      <c r="CL179" s="1034"/>
      <c r="CM179" s="1034"/>
      <c r="CN179" s="1034"/>
      <c r="CO179" s="1034"/>
      <c r="CP179" s="1034"/>
      <c r="CQ179" s="1034"/>
      <c r="CR179" s="1034"/>
      <c r="CS179" s="1034"/>
      <c r="CT179" s="1034"/>
      <c r="CU179" s="1034"/>
      <c r="CV179" s="1034"/>
      <c r="CW179" s="1034"/>
      <c r="CX179" s="1034"/>
      <c r="CY179" s="1034"/>
      <c r="CZ179" s="1034"/>
      <c r="DA179" s="1034"/>
      <c r="DB179" s="1034"/>
      <c r="DC179" s="1034"/>
      <c r="DD179" s="1034"/>
      <c r="DE179" s="1034"/>
      <c r="DF179" s="1034"/>
      <c r="DG179" s="1034"/>
      <c r="DH179" s="1034"/>
      <c r="DI179" s="1034"/>
      <c r="DJ179" s="1034"/>
      <c r="DK179" s="1034"/>
      <c r="DL179" s="1034"/>
      <c r="DM179" s="1034"/>
      <c r="DN179" s="1034"/>
      <c r="DO179" s="1034"/>
    </row>
    <row r="180" spans="2:119" s="1037" customFormat="1">
      <c r="B180" s="1532"/>
      <c r="C180" s="1542"/>
      <c r="D180" s="1534"/>
      <c r="E180" s="1535"/>
      <c r="F180" s="1536"/>
      <c r="G180" s="1536"/>
      <c r="H180" s="1536"/>
      <c r="I180" s="1536"/>
      <c r="J180" s="1536"/>
      <c r="K180" s="1536"/>
      <c r="L180" s="1537"/>
      <c r="M180" s="1537"/>
      <c r="N180" s="1537"/>
      <c r="O180" s="1537"/>
      <c r="P180" s="1537"/>
      <c r="Q180" s="1536"/>
      <c r="R180" s="1536"/>
      <c r="S180" s="1536"/>
      <c r="T180" s="1536"/>
      <c r="U180" s="1536"/>
      <c r="V180" s="1537"/>
      <c r="W180" s="1537"/>
      <c r="X180" s="1536"/>
      <c r="Y180" s="1536"/>
      <c r="Z180" s="1516"/>
      <c r="AA180" s="1516"/>
      <c r="AB180" s="1532"/>
      <c r="AC180" s="1542"/>
      <c r="AD180" s="1534"/>
      <c r="AE180" s="1535"/>
      <c r="AF180" s="1536"/>
      <c r="AG180" s="1536"/>
      <c r="AH180" s="1536"/>
      <c r="AI180" s="1536"/>
      <c r="AJ180" s="1536"/>
      <c r="AK180" s="1536"/>
      <c r="AL180" s="1537"/>
      <c r="AM180" s="1537"/>
      <c r="AN180" s="1537"/>
      <c r="AO180" s="1537"/>
      <c r="AP180" s="1537"/>
      <c r="AQ180" s="1536"/>
      <c r="AR180" s="1536"/>
      <c r="AS180" s="1536"/>
      <c r="AT180" s="1536"/>
      <c r="AU180" s="1536"/>
      <c r="AV180" s="1537"/>
      <c r="AW180" s="1537"/>
      <c r="AX180" s="1536"/>
      <c r="AY180" s="1536"/>
      <c r="AZ180" s="1516"/>
      <c r="BA180" s="1516"/>
      <c r="BB180" s="1516"/>
      <c r="BC180" s="1034"/>
      <c r="BD180" s="1034"/>
      <c r="BE180" s="1034"/>
      <c r="BF180" s="1034"/>
      <c r="BG180" s="1034"/>
      <c r="BH180" s="1034"/>
      <c r="BI180" s="1034"/>
      <c r="BJ180" s="1034"/>
      <c r="BK180" s="1034"/>
      <c r="BL180" s="1034"/>
      <c r="BM180" s="1034"/>
      <c r="BN180" s="1034"/>
      <c r="BO180" s="1034"/>
      <c r="BP180" s="1034"/>
      <c r="BQ180" s="1034"/>
      <c r="BR180" s="1034"/>
      <c r="BS180" s="1034"/>
      <c r="BT180" s="1034"/>
      <c r="BU180" s="1034"/>
      <c r="BV180" s="1034"/>
      <c r="BW180" s="1034"/>
      <c r="BX180" s="1034"/>
      <c r="BY180" s="1034"/>
      <c r="BZ180" s="1034"/>
      <c r="CA180" s="1034"/>
      <c r="CB180" s="1034"/>
      <c r="CC180" s="1034"/>
      <c r="CD180" s="1034"/>
      <c r="CE180" s="1034"/>
      <c r="CF180" s="1034"/>
      <c r="CG180" s="1034"/>
      <c r="CH180" s="1034"/>
      <c r="CI180" s="1034"/>
      <c r="CJ180" s="1034"/>
      <c r="CK180" s="1034"/>
      <c r="CL180" s="1034"/>
      <c r="CM180" s="1034"/>
      <c r="CN180" s="1034"/>
      <c r="CO180" s="1034"/>
      <c r="CP180" s="1034"/>
      <c r="CQ180" s="1034"/>
      <c r="CR180" s="1034"/>
      <c r="CS180" s="1034"/>
      <c r="CT180" s="1034"/>
      <c r="CU180" s="1034"/>
      <c r="CV180" s="1034"/>
      <c r="CW180" s="1034"/>
      <c r="CX180" s="1034"/>
      <c r="CY180" s="1034"/>
      <c r="CZ180" s="1034"/>
      <c r="DA180" s="1034"/>
      <c r="DB180" s="1034"/>
      <c r="DC180" s="1034"/>
      <c r="DD180" s="1034"/>
      <c r="DE180" s="1034"/>
      <c r="DF180" s="1034"/>
      <c r="DG180" s="1034"/>
      <c r="DH180" s="1034"/>
      <c r="DI180" s="1034"/>
      <c r="DJ180" s="1034"/>
      <c r="DK180" s="1034"/>
      <c r="DL180" s="1034"/>
      <c r="DM180" s="1034"/>
      <c r="DN180" s="1034"/>
      <c r="DO180" s="1034"/>
    </row>
    <row r="181" spans="2:119" s="1037" customFormat="1">
      <c r="B181" s="1532"/>
      <c r="C181" s="1533"/>
      <c r="D181" s="1534"/>
      <c r="E181" s="1535"/>
      <c r="F181" s="1536"/>
      <c r="G181" s="1536"/>
      <c r="H181" s="1536"/>
      <c r="I181" s="1536"/>
      <c r="J181" s="1536"/>
      <c r="K181" s="1536"/>
      <c r="L181" s="1537"/>
      <c r="M181" s="1537"/>
      <c r="N181" s="1537"/>
      <c r="O181" s="1537"/>
      <c r="P181" s="1537"/>
      <c r="Q181" s="1536"/>
      <c r="R181" s="1536"/>
      <c r="S181" s="1536"/>
      <c r="T181" s="1536"/>
      <c r="U181" s="1536"/>
      <c r="V181" s="1537"/>
      <c r="W181" s="1537"/>
      <c r="X181" s="1536"/>
      <c r="Y181" s="1536"/>
      <c r="Z181" s="1516"/>
      <c r="AA181" s="1516"/>
      <c r="AB181" s="1532"/>
      <c r="AC181" s="1533"/>
      <c r="AD181" s="1534"/>
      <c r="AE181" s="1535"/>
      <c r="AF181" s="1536"/>
      <c r="AG181" s="1536"/>
      <c r="AH181" s="1536"/>
      <c r="AI181" s="1536"/>
      <c r="AJ181" s="1536"/>
      <c r="AK181" s="1536"/>
      <c r="AL181" s="1537"/>
      <c r="AM181" s="1537"/>
      <c r="AN181" s="1537"/>
      <c r="AO181" s="1537"/>
      <c r="AP181" s="1537"/>
      <c r="AQ181" s="1536"/>
      <c r="AR181" s="1536"/>
      <c r="AS181" s="1536"/>
      <c r="AT181" s="1536"/>
      <c r="AU181" s="1536"/>
      <c r="AV181" s="1537"/>
      <c r="AW181" s="1537"/>
      <c r="AX181" s="1536"/>
      <c r="AY181" s="1536"/>
      <c r="AZ181" s="1516"/>
      <c r="BA181" s="1516"/>
      <c r="BB181" s="1516"/>
      <c r="BC181" s="1034"/>
      <c r="BD181" s="1034"/>
      <c r="BE181" s="1034"/>
      <c r="BF181" s="1034"/>
      <c r="BG181" s="1034"/>
      <c r="BH181" s="1034"/>
      <c r="BI181" s="1034"/>
      <c r="BJ181" s="1034"/>
      <c r="BK181" s="1034"/>
      <c r="BL181" s="1034"/>
      <c r="BM181" s="1034"/>
      <c r="BN181" s="1034"/>
      <c r="BO181" s="1034"/>
      <c r="BP181" s="1034"/>
      <c r="BQ181" s="1034"/>
      <c r="BR181" s="1034"/>
      <c r="BS181" s="1034"/>
      <c r="BT181" s="1034"/>
      <c r="BU181" s="1034"/>
      <c r="BV181" s="1034"/>
      <c r="BW181" s="1034"/>
      <c r="BX181" s="1034"/>
      <c r="BY181" s="1034"/>
      <c r="BZ181" s="1034"/>
      <c r="CA181" s="1034"/>
      <c r="CB181" s="1034"/>
      <c r="CC181" s="1034"/>
      <c r="CD181" s="1034"/>
      <c r="CE181" s="1034"/>
      <c r="CF181" s="1034"/>
      <c r="CG181" s="1034"/>
      <c r="CH181" s="1034"/>
      <c r="CI181" s="1034"/>
      <c r="CJ181" s="1034"/>
      <c r="CK181" s="1034"/>
      <c r="CL181" s="1034"/>
      <c r="CM181" s="1034"/>
      <c r="CN181" s="1034"/>
      <c r="CO181" s="1034"/>
      <c r="CP181" s="1034"/>
      <c r="CQ181" s="1034"/>
      <c r="CR181" s="1034"/>
      <c r="CS181" s="1034"/>
      <c r="CT181" s="1034"/>
      <c r="CU181" s="1034"/>
      <c r="CV181" s="1034"/>
      <c r="CW181" s="1034"/>
      <c r="CX181" s="1034"/>
      <c r="CY181" s="1034"/>
      <c r="CZ181" s="1034"/>
      <c r="DA181" s="1034"/>
      <c r="DB181" s="1034"/>
      <c r="DC181" s="1034"/>
      <c r="DD181" s="1034"/>
      <c r="DE181" s="1034"/>
      <c r="DF181" s="1034"/>
      <c r="DG181" s="1034"/>
      <c r="DH181" s="1034"/>
      <c r="DI181" s="1034"/>
      <c r="DJ181" s="1034"/>
      <c r="DK181" s="1034"/>
      <c r="DL181" s="1034"/>
      <c r="DM181" s="1034"/>
      <c r="DN181" s="1034"/>
      <c r="DO181" s="1034"/>
    </row>
    <row r="182" spans="2:119" s="1037" customFormat="1">
      <c r="B182" s="1532"/>
      <c r="C182" s="1533"/>
      <c r="D182" s="1534"/>
      <c r="E182" s="1535"/>
      <c r="F182" s="1536"/>
      <c r="G182" s="1536"/>
      <c r="H182" s="1536"/>
      <c r="I182" s="1536"/>
      <c r="J182" s="1536"/>
      <c r="K182" s="1536"/>
      <c r="L182" s="1537"/>
      <c r="M182" s="1537"/>
      <c r="N182" s="1537"/>
      <c r="O182" s="1537"/>
      <c r="P182" s="1537"/>
      <c r="Q182" s="1536"/>
      <c r="R182" s="1536"/>
      <c r="S182" s="1536"/>
      <c r="T182" s="1536"/>
      <c r="U182" s="1536"/>
      <c r="V182" s="1537"/>
      <c r="W182" s="1537"/>
      <c r="X182" s="1536"/>
      <c r="Y182" s="1536"/>
      <c r="Z182" s="1516"/>
      <c r="AA182" s="1516"/>
      <c r="AB182" s="1532"/>
      <c r="AC182" s="1533"/>
      <c r="AD182" s="1534"/>
      <c r="AE182" s="1535"/>
      <c r="AF182" s="1536"/>
      <c r="AG182" s="1536"/>
      <c r="AH182" s="1536"/>
      <c r="AI182" s="1536"/>
      <c r="AJ182" s="1536"/>
      <c r="AK182" s="1536"/>
      <c r="AL182" s="1537"/>
      <c r="AM182" s="1537"/>
      <c r="AN182" s="1537"/>
      <c r="AO182" s="1537"/>
      <c r="AP182" s="1537"/>
      <c r="AQ182" s="1536"/>
      <c r="AR182" s="1536"/>
      <c r="AS182" s="1536"/>
      <c r="AT182" s="1536"/>
      <c r="AU182" s="1536"/>
      <c r="AV182" s="1537"/>
      <c r="AW182" s="1537"/>
      <c r="AX182" s="1536"/>
      <c r="AY182" s="1536"/>
      <c r="AZ182" s="1516"/>
      <c r="BA182" s="1516"/>
      <c r="BB182" s="1516"/>
      <c r="BC182" s="1034"/>
      <c r="BD182" s="1034"/>
      <c r="BE182" s="1034"/>
      <c r="BF182" s="1034"/>
      <c r="BG182" s="1034"/>
      <c r="BH182" s="1034"/>
      <c r="BI182" s="1034"/>
      <c r="BJ182" s="1034"/>
      <c r="BK182" s="1034"/>
      <c r="BL182" s="1034"/>
      <c r="BM182" s="1034"/>
      <c r="BN182" s="1034"/>
      <c r="BO182" s="1034"/>
      <c r="BP182" s="1034"/>
      <c r="BQ182" s="1034"/>
      <c r="BR182" s="1034"/>
      <c r="BS182" s="1034"/>
      <c r="BT182" s="1034"/>
      <c r="BU182" s="1034"/>
      <c r="BV182" s="1034"/>
      <c r="BW182" s="1034"/>
      <c r="BX182" s="1034"/>
      <c r="BY182" s="1034"/>
      <c r="BZ182" s="1034"/>
      <c r="CA182" s="1034"/>
      <c r="CB182" s="1034"/>
      <c r="CC182" s="1034"/>
      <c r="CD182" s="1034"/>
      <c r="CE182" s="1034"/>
      <c r="CF182" s="1034"/>
      <c r="CG182" s="1034"/>
      <c r="CH182" s="1034"/>
      <c r="CI182" s="1034"/>
      <c r="CJ182" s="1034"/>
      <c r="CK182" s="1034"/>
      <c r="CL182" s="1034"/>
      <c r="CM182" s="1034"/>
      <c r="CN182" s="1034"/>
      <c r="CO182" s="1034"/>
      <c r="CP182" s="1034"/>
      <c r="CQ182" s="1034"/>
      <c r="CR182" s="1034"/>
      <c r="CS182" s="1034"/>
      <c r="CT182" s="1034"/>
      <c r="CU182" s="1034"/>
      <c r="CV182" s="1034"/>
      <c r="CW182" s="1034"/>
      <c r="CX182" s="1034"/>
      <c r="CY182" s="1034"/>
      <c r="CZ182" s="1034"/>
      <c r="DA182" s="1034"/>
      <c r="DB182" s="1034"/>
      <c r="DC182" s="1034"/>
      <c r="DD182" s="1034"/>
      <c r="DE182" s="1034"/>
      <c r="DF182" s="1034"/>
      <c r="DG182" s="1034"/>
      <c r="DH182" s="1034"/>
      <c r="DI182" s="1034"/>
      <c r="DJ182" s="1034"/>
      <c r="DK182" s="1034"/>
      <c r="DL182" s="1034"/>
      <c r="DM182" s="1034"/>
      <c r="DN182" s="1034"/>
      <c r="DO182" s="1034"/>
    </row>
    <row r="183" spans="2:119" s="1037" customFormat="1">
      <c r="B183" s="1532"/>
      <c r="C183" s="1533"/>
      <c r="D183" s="1534"/>
      <c r="E183" s="1535"/>
      <c r="F183" s="1536"/>
      <c r="G183" s="1536"/>
      <c r="H183" s="1536"/>
      <c r="I183" s="1536"/>
      <c r="J183" s="1536"/>
      <c r="K183" s="1536"/>
      <c r="L183" s="1537"/>
      <c r="M183" s="1537"/>
      <c r="N183" s="1537"/>
      <c r="O183" s="1537"/>
      <c r="P183" s="1537"/>
      <c r="Q183" s="1536"/>
      <c r="R183" s="1536"/>
      <c r="S183" s="1536"/>
      <c r="T183" s="1536"/>
      <c r="U183" s="1536"/>
      <c r="V183" s="1537"/>
      <c r="W183" s="1537"/>
      <c r="X183" s="1536"/>
      <c r="Y183" s="1536"/>
      <c r="Z183" s="1516"/>
      <c r="AA183" s="1516"/>
      <c r="AB183" s="1532"/>
      <c r="AC183" s="1533"/>
      <c r="AD183" s="1534"/>
      <c r="AE183" s="1535"/>
      <c r="AF183" s="1536"/>
      <c r="AG183" s="1536"/>
      <c r="AH183" s="1536"/>
      <c r="AI183" s="1536"/>
      <c r="AJ183" s="1536"/>
      <c r="AK183" s="1536"/>
      <c r="AL183" s="1537"/>
      <c r="AM183" s="1537"/>
      <c r="AN183" s="1537"/>
      <c r="AO183" s="1537"/>
      <c r="AP183" s="1537"/>
      <c r="AQ183" s="1536"/>
      <c r="AR183" s="1536"/>
      <c r="AS183" s="1536"/>
      <c r="AT183" s="1536"/>
      <c r="AU183" s="1536"/>
      <c r="AV183" s="1537"/>
      <c r="AW183" s="1537"/>
      <c r="AX183" s="1536"/>
      <c r="AY183" s="1536"/>
      <c r="AZ183" s="1516"/>
      <c r="BA183" s="1516"/>
      <c r="BB183" s="1516"/>
      <c r="BC183" s="1034"/>
      <c r="BD183" s="1034"/>
      <c r="BE183" s="1034"/>
      <c r="BF183" s="1034"/>
      <c r="BG183" s="1034"/>
      <c r="BH183" s="1034"/>
      <c r="BI183" s="1034"/>
      <c r="BJ183" s="1034"/>
      <c r="BK183" s="1034"/>
      <c r="BL183" s="1034"/>
      <c r="BM183" s="1034"/>
      <c r="BN183" s="1034"/>
      <c r="BO183" s="1034"/>
      <c r="BP183" s="1034"/>
      <c r="BQ183" s="1034"/>
      <c r="BR183" s="1034"/>
      <c r="BS183" s="1034"/>
      <c r="BT183" s="1034"/>
      <c r="BU183" s="1034"/>
      <c r="BV183" s="1034"/>
      <c r="BW183" s="1034"/>
      <c r="BX183" s="1034"/>
      <c r="BY183" s="1034"/>
      <c r="BZ183" s="1034"/>
      <c r="CA183" s="1034"/>
      <c r="CB183" s="1034"/>
      <c r="CC183" s="1034"/>
      <c r="CD183" s="1034"/>
      <c r="CE183" s="1034"/>
      <c r="CF183" s="1034"/>
      <c r="CG183" s="1034"/>
      <c r="CH183" s="1034"/>
      <c r="CI183" s="1034"/>
      <c r="CJ183" s="1034"/>
      <c r="CK183" s="1034"/>
      <c r="CL183" s="1034"/>
      <c r="CM183" s="1034"/>
      <c r="CN183" s="1034"/>
      <c r="CO183" s="1034"/>
      <c r="CP183" s="1034"/>
      <c r="CQ183" s="1034"/>
      <c r="CR183" s="1034"/>
      <c r="CS183" s="1034"/>
      <c r="CT183" s="1034"/>
      <c r="CU183" s="1034"/>
      <c r="CV183" s="1034"/>
      <c r="CW183" s="1034"/>
      <c r="CX183" s="1034"/>
      <c r="CY183" s="1034"/>
      <c r="CZ183" s="1034"/>
      <c r="DA183" s="1034"/>
      <c r="DB183" s="1034"/>
      <c r="DC183" s="1034"/>
      <c r="DD183" s="1034"/>
      <c r="DE183" s="1034"/>
      <c r="DF183" s="1034"/>
      <c r="DG183" s="1034"/>
      <c r="DH183" s="1034"/>
      <c r="DI183" s="1034"/>
      <c r="DJ183" s="1034"/>
      <c r="DK183" s="1034"/>
      <c r="DL183" s="1034"/>
      <c r="DM183" s="1034"/>
      <c r="DN183" s="1034"/>
      <c r="DO183" s="1034"/>
    </row>
    <row r="184" spans="2:119" s="1037" customFormat="1">
      <c r="B184" s="1532"/>
      <c r="C184" s="1533"/>
      <c r="D184" s="1534"/>
      <c r="E184" s="1535"/>
      <c r="F184" s="1536"/>
      <c r="G184" s="1536"/>
      <c r="H184" s="1536"/>
      <c r="I184" s="1536"/>
      <c r="J184" s="1536"/>
      <c r="K184" s="1536"/>
      <c r="L184" s="1537"/>
      <c r="M184" s="1537"/>
      <c r="N184" s="1537"/>
      <c r="O184" s="1537"/>
      <c r="P184" s="1537"/>
      <c r="Q184" s="1536"/>
      <c r="R184" s="1536"/>
      <c r="S184" s="1536"/>
      <c r="T184" s="1536"/>
      <c r="U184" s="1536"/>
      <c r="V184" s="1537"/>
      <c r="W184" s="1537"/>
      <c r="X184" s="1536"/>
      <c r="Y184" s="1536"/>
      <c r="Z184" s="1516"/>
      <c r="AA184" s="1516"/>
      <c r="AB184" s="1532"/>
      <c r="AC184" s="1533"/>
      <c r="AD184" s="1534"/>
      <c r="AE184" s="1535"/>
      <c r="AF184" s="1536"/>
      <c r="AG184" s="1536"/>
      <c r="AH184" s="1536"/>
      <c r="AI184" s="1536"/>
      <c r="AJ184" s="1536"/>
      <c r="AK184" s="1536"/>
      <c r="AL184" s="1537"/>
      <c r="AM184" s="1537"/>
      <c r="AN184" s="1537"/>
      <c r="AO184" s="1537"/>
      <c r="AP184" s="1537"/>
      <c r="AQ184" s="1536"/>
      <c r="AR184" s="1536"/>
      <c r="AS184" s="1536"/>
      <c r="AT184" s="1536"/>
      <c r="AU184" s="1536"/>
      <c r="AV184" s="1537"/>
      <c r="AW184" s="1537"/>
      <c r="AX184" s="1536"/>
      <c r="AY184" s="1536"/>
      <c r="AZ184" s="1516"/>
      <c r="BA184" s="1516"/>
      <c r="BB184" s="1516"/>
      <c r="BC184" s="1034"/>
      <c r="BD184" s="1034"/>
      <c r="BE184" s="1034"/>
      <c r="BF184" s="1034"/>
      <c r="BG184" s="1034"/>
      <c r="BH184" s="1034"/>
      <c r="BI184" s="1034"/>
      <c r="BJ184" s="1034"/>
      <c r="BK184" s="1034"/>
      <c r="BL184" s="1034"/>
      <c r="BM184" s="1034"/>
      <c r="BN184" s="1034"/>
      <c r="BO184" s="1034"/>
      <c r="BP184" s="1034"/>
      <c r="BQ184" s="1034"/>
      <c r="BR184" s="1034"/>
      <c r="BS184" s="1034"/>
      <c r="BT184" s="1034"/>
      <c r="BU184" s="1034"/>
      <c r="BV184" s="1034"/>
      <c r="BW184" s="1034"/>
      <c r="BX184" s="1034"/>
      <c r="BY184" s="1034"/>
      <c r="BZ184" s="1034"/>
      <c r="CA184" s="1034"/>
      <c r="CB184" s="1034"/>
      <c r="CC184" s="1034"/>
      <c r="CD184" s="1034"/>
      <c r="CE184" s="1034"/>
      <c r="CF184" s="1034"/>
      <c r="CG184" s="1034"/>
      <c r="CH184" s="1034"/>
      <c r="CI184" s="1034"/>
      <c r="CJ184" s="1034"/>
      <c r="CK184" s="1034"/>
      <c r="CL184" s="1034"/>
      <c r="CM184" s="1034"/>
      <c r="CN184" s="1034"/>
      <c r="CO184" s="1034"/>
      <c r="CP184" s="1034"/>
      <c r="CQ184" s="1034"/>
      <c r="CR184" s="1034"/>
      <c r="CS184" s="1034"/>
      <c r="CT184" s="1034"/>
      <c r="CU184" s="1034"/>
      <c r="CV184" s="1034"/>
      <c r="CW184" s="1034"/>
      <c r="CX184" s="1034"/>
      <c r="CY184" s="1034"/>
      <c r="CZ184" s="1034"/>
      <c r="DA184" s="1034"/>
      <c r="DB184" s="1034"/>
      <c r="DC184" s="1034"/>
      <c r="DD184" s="1034"/>
      <c r="DE184" s="1034"/>
      <c r="DF184" s="1034"/>
      <c r="DG184" s="1034"/>
      <c r="DH184" s="1034"/>
      <c r="DI184" s="1034"/>
      <c r="DJ184" s="1034"/>
      <c r="DK184" s="1034"/>
      <c r="DL184" s="1034"/>
      <c r="DM184" s="1034"/>
      <c r="DN184" s="1034"/>
      <c r="DO184" s="1034"/>
    </row>
    <row r="185" spans="2:119" s="1037" customFormat="1">
      <c r="B185" s="1532"/>
      <c r="C185" s="1542"/>
      <c r="D185" s="1534"/>
      <c r="E185" s="1535"/>
      <c r="F185" s="1536"/>
      <c r="G185" s="1536"/>
      <c r="H185" s="1536"/>
      <c r="I185" s="1536"/>
      <c r="J185" s="1536"/>
      <c r="K185" s="1536"/>
      <c r="L185" s="1537"/>
      <c r="M185" s="1537"/>
      <c r="N185" s="1537"/>
      <c r="O185" s="1537"/>
      <c r="P185" s="1537"/>
      <c r="Q185" s="1536"/>
      <c r="R185" s="1536"/>
      <c r="S185" s="1536"/>
      <c r="T185" s="1536"/>
      <c r="U185" s="1536"/>
      <c r="V185" s="1537"/>
      <c r="W185" s="1537"/>
      <c r="X185" s="1536"/>
      <c r="Y185" s="1536"/>
      <c r="Z185" s="1516"/>
      <c r="AA185" s="1516"/>
      <c r="AB185" s="1532"/>
      <c r="AC185" s="1542"/>
      <c r="AD185" s="1534"/>
      <c r="AE185" s="1535"/>
      <c r="AF185" s="1536"/>
      <c r="AG185" s="1536"/>
      <c r="AH185" s="1536"/>
      <c r="AI185" s="1536"/>
      <c r="AJ185" s="1536"/>
      <c r="AK185" s="1536"/>
      <c r="AL185" s="1537"/>
      <c r="AM185" s="1537"/>
      <c r="AN185" s="1537"/>
      <c r="AO185" s="1537"/>
      <c r="AP185" s="1537"/>
      <c r="AQ185" s="1536"/>
      <c r="AR185" s="1536"/>
      <c r="AS185" s="1536"/>
      <c r="AT185" s="1536"/>
      <c r="AU185" s="1536"/>
      <c r="AV185" s="1537"/>
      <c r="AW185" s="1537"/>
      <c r="AX185" s="1536"/>
      <c r="AY185" s="1536"/>
      <c r="AZ185" s="1516"/>
      <c r="BA185" s="1516"/>
      <c r="BB185" s="1516"/>
      <c r="BC185" s="1034"/>
      <c r="BD185" s="1034"/>
      <c r="BE185" s="1034"/>
      <c r="BF185" s="1034"/>
      <c r="BG185" s="1034"/>
      <c r="BH185" s="1034"/>
      <c r="BI185" s="1034"/>
      <c r="BJ185" s="1034"/>
      <c r="BK185" s="1034"/>
      <c r="BL185" s="1034"/>
      <c r="BM185" s="1034"/>
      <c r="BN185" s="1034"/>
      <c r="BO185" s="1034"/>
      <c r="BP185" s="1034"/>
      <c r="BQ185" s="1034"/>
      <c r="BR185" s="1034"/>
      <c r="BS185" s="1034"/>
      <c r="BT185" s="1034"/>
      <c r="BU185" s="1034"/>
      <c r="BV185" s="1034"/>
      <c r="BW185" s="1034"/>
      <c r="BX185" s="1034"/>
      <c r="BY185" s="1034"/>
      <c r="BZ185" s="1034"/>
      <c r="CA185" s="1034"/>
      <c r="CB185" s="1034"/>
      <c r="CC185" s="1034"/>
      <c r="CD185" s="1034"/>
      <c r="CE185" s="1034"/>
      <c r="CF185" s="1034"/>
      <c r="CG185" s="1034"/>
      <c r="CH185" s="1034"/>
      <c r="CI185" s="1034"/>
      <c r="CJ185" s="1034"/>
      <c r="CK185" s="1034"/>
      <c r="CL185" s="1034"/>
      <c r="CM185" s="1034"/>
      <c r="CN185" s="1034"/>
      <c r="CO185" s="1034"/>
      <c r="CP185" s="1034"/>
      <c r="CQ185" s="1034"/>
      <c r="CR185" s="1034"/>
      <c r="CS185" s="1034"/>
      <c r="CT185" s="1034"/>
      <c r="CU185" s="1034"/>
      <c r="CV185" s="1034"/>
      <c r="CW185" s="1034"/>
      <c r="CX185" s="1034"/>
      <c r="CY185" s="1034"/>
      <c r="CZ185" s="1034"/>
      <c r="DA185" s="1034"/>
      <c r="DB185" s="1034"/>
      <c r="DC185" s="1034"/>
      <c r="DD185" s="1034"/>
      <c r="DE185" s="1034"/>
      <c r="DF185" s="1034"/>
      <c r="DG185" s="1034"/>
      <c r="DH185" s="1034"/>
      <c r="DI185" s="1034"/>
      <c r="DJ185" s="1034"/>
      <c r="DK185" s="1034"/>
      <c r="DL185" s="1034"/>
      <c r="DM185" s="1034"/>
      <c r="DN185" s="1034"/>
      <c r="DO185" s="1034"/>
    </row>
    <row r="186" spans="2:119" s="1037" customFormat="1">
      <c r="B186" s="1544"/>
      <c r="C186" s="1544"/>
      <c r="D186" s="1544"/>
      <c r="E186" s="1544"/>
      <c r="F186" s="1545"/>
      <c r="G186" s="1545"/>
      <c r="H186" s="1545"/>
      <c r="I186" s="1545"/>
      <c r="J186" s="1545"/>
      <c r="K186" s="1545"/>
      <c r="L186" s="1545"/>
      <c r="M186" s="1545"/>
      <c r="N186" s="1545"/>
      <c r="O186" s="1545"/>
      <c r="P186" s="1545"/>
      <c r="Q186" s="1545"/>
      <c r="R186" s="1545"/>
      <c r="S186" s="1545"/>
      <c r="T186" s="1545"/>
      <c r="U186" s="1545"/>
      <c r="V186" s="1545"/>
      <c r="W186" s="1545"/>
      <c r="X186" s="1545"/>
      <c r="Y186" s="1545"/>
      <c r="Z186" s="1516"/>
      <c r="AA186" s="1516"/>
      <c r="AB186" s="1544"/>
      <c r="AC186" s="1544"/>
      <c r="AD186" s="1544"/>
      <c r="AE186" s="1544"/>
      <c r="AF186" s="1545"/>
      <c r="AG186" s="1545"/>
      <c r="AH186" s="1545"/>
      <c r="AI186" s="1545"/>
      <c r="AJ186" s="1545"/>
      <c r="AK186" s="1545"/>
      <c r="AL186" s="1545"/>
      <c r="AM186" s="1545"/>
      <c r="AN186" s="1545"/>
      <c r="AO186" s="1545"/>
      <c r="AP186" s="1545"/>
      <c r="AQ186" s="1545"/>
      <c r="AR186" s="1545"/>
      <c r="AS186" s="1545"/>
      <c r="AT186" s="1545"/>
      <c r="AU186" s="1545"/>
      <c r="AV186" s="1545"/>
      <c r="AW186" s="1545"/>
      <c r="AX186" s="1545"/>
      <c r="AY186" s="1545"/>
      <c r="AZ186" s="1516"/>
      <c r="BA186" s="1516"/>
      <c r="BB186" s="1516"/>
      <c r="BC186" s="1034"/>
      <c r="BD186" s="1034"/>
      <c r="BE186" s="1034"/>
      <c r="BF186" s="1034"/>
      <c r="BG186" s="1034"/>
      <c r="BH186" s="1034"/>
      <c r="BI186" s="1034"/>
      <c r="BJ186" s="1034"/>
      <c r="BK186" s="1034"/>
      <c r="BL186" s="1034"/>
      <c r="BM186" s="1034"/>
      <c r="BN186" s="1034"/>
      <c r="BO186" s="1034"/>
      <c r="BP186" s="1034"/>
      <c r="BQ186" s="1034"/>
      <c r="BR186" s="1034"/>
      <c r="BS186" s="1034"/>
      <c r="BT186" s="1034"/>
      <c r="BU186" s="1034"/>
      <c r="BV186" s="1034"/>
      <c r="BW186" s="1034"/>
      <c r="BX186" s="1034"/>
      <c r="BY186" s="1034"/>
      <c r="BZ186" s="1034"/>
      <c r="CA186" s="1034"/>
      <c r="CB186" s="1034"/>
      <c r="CC186" s="1034"/>
      <c r="CD186" s="1034"/>
      <c r="CE186" s="1034"/>
      <c r="CF186" s="1034"/>
      <c r="CG186" s="1034"/>
      <c r="CH186" s="1034"/>
      <c r="CI186" s="1034"/>
      <c r="CJ186" s="1034"/>
      <c r="CK186" s="1034"/>
      <c r="CL186" s="1034"/>
      <c r="CM186" s="1034"/>
      <c r="CN186" s="1034"/>
      <c r="CO186" s="1034"/>
      <c r="CP186" s="1034"/>
      <c r="CQ186" s="1034"/>
      <c r="CR186" s="1034"/>
      <c r="CS186" s="1034"/>
      <c r="CT186" s="1034"/>
      <c r="CU186" s="1034"/>
      <c r="CV186" s="1034"/>
      <c r="CW186" s="1034"/>
      <c r="CX186" s="1034"/>
      <c r="CY186" s="1034"/>
      <c r="CZ186" s="1034"/>
      <c r="DA186" s="1034"/>
      <c r="DB186" s="1034"/>
      <c r="DC186" s="1034"/>
      <c r="DD186" s="1034"/>
      <c r="DE186" s="1034"/>
      <c r="DF186" s="1034"/>
      <c r="DG186" s="1034"/>
      <c r="DH186" s="1034"/>
      <c r="DI186" s="1034"/>
      <c r="DJ186" s="1034"/>
      <c r="DK186" s="1034"/>
      <c r="DL186" s="1034"/>
      <c r="DM186" s="1034"/>
      <c r="DN186" s="1034"/>
      <c r="DO186" s="1034"/>
    </row>
    <row r="187" spans="2:119" s="1037" customFormat="1">
      <c r="B187" s="1546"/>
      <c r="C187" s="1516"/>
      <c r="D187" s="1516"/>
      <c r="E187" s="1516"/>
      <c r="F187" s="1547"/>
      <c r="G187" s="1547"/>
      <c r="H187" s="1547"/>
      <c r="I187" s="1547"/>
      <c r="J187" s="1547"/>
      <c r="K187" s="1547"/>
      <c r="L187" s="1547"/>
      <c r="M187" s="1547"/>
      <c r="N187" s="1547"/>
      <c r="O187" s="1547"/>
      <c r="P187" s="1547"/>
      <c r="Q187" s="1547"/>
      <c r="R187" s="1547"/>
      <c r="S187" s="1547"/>
      <c r="T187" s="1547"/>
      <c r="U187" s="1547"/>
      <c r="V187" s="1547"/>
      <c r="W187" s="1547"/>
      <c r="X187" s="1547"/>
      <c r="Y187" s="1547"/>
      <c r="Z187" s="1516"/>
      <c r="AA187" s="1516"/>
      <c r="AB187" s="1546"/>
      <c r="AC187" s="1516"/>
      <c r="AD187" s="1516"/>
      <c r="AE187" s="1516"/>
      <c r="AF187" s="1547"/>
      <c r="AG187" s="1547"/>
      <c r="AH187" s="1547"/>
      <c r="AI187" s="1547"/>
      <c r="AJ187" s="1547"/>
      <c r="AK187" s="1547"/>
      <c r="AL187" s="1547"/>
      <c r="AM187" s="1547"/>
      <c r="AN187" s="1547"/>
      <c r="AO187" s="1547"/>
      <c r="AP187" s="1547"/>
      <c r="AQ187" s="1547"/>
      <c r="AR187" s="1547"/>
      <c r="AS187" s="1547"/>
      <c r="AT187" s="1547"/>
      <c r="AU187" s="1547"/>
      <c r="AV187" s="1547"/>
      <c r="AW187" s="1547"/>
      <c r="AX187" s="1547"/>
      <c r="AY187" s="1547"/>
      <c r="AZ187" s="1516"/>
      <c r="BA187" s="1516"/>
      <c r="BB187" s="1516"/>
      <c r="BC187" s="1034"/>
      <c r="BD187" s="1034"/>
      <c r="BE187" s="1034"/>
      <c r="BF187" s="1034"/>
      <c r="BG187" s="1034"/>
      <c r="BH187" s="1034"/>
      <c r="BI187" s="1034"/>
      <c r="BJ187" s="1034"/>
      <c r="BK187" s="1034"/>
      <c r="BL187" s="1034"/>
      <c r="BM187" s="1034"/>
      <c r="BN187" s="1034"/>
      <c r="BO187" s="1034"/>
      <c r="BP187" s="1034"/>
      <c r="BQ187" s="1034"/>
      <c r="BR187" s="1034"/>
      <c r="BS187" s="1034"/>
      <c r="BT187" s="1034"/>
      <c r="BU187" s="1034"/>
      <c r="BV187" s="1034"/>
      <c r="BW187" s="1034"/>
      <c r="BX187" s="1034"/>
      <c r="BY187" s="1034"/>
      <c r="BZ187" s="1034"/>
      <c r="CA187" s="1034"/>
      <c r="CB187" s="1034"/>
      <c r="CC187" s="1034"/>
      <c r="CD187" s="1034"/>
      <c r="CE187" s="1034"/>
      <c r="CF187" s="1034"/>
      <c r="CG187" s="1034"/>
      <c r="CH187" s="1034"/>
      <c r="CI187" s="1034"/>
      <c r="CJ187" s="1034"/>
      <c r="CK187" s="1034"/>
      <c r="CL187" s="1034"/>
      <c r="CM187" s="1034"/>
      <c r="CN187" s="1034"/>
      <c r="CO187" s="1034"/>
      <c r="CP187" s="1034"/>
      <c r="CQ187" s="1034"/>
      <c r="CR187" s="1034"/>
      <c r="CS187" s="1034"/>
      <c r="CT187" s="1034"/>
      <c r="CU187" s="1034"/>
      <c r="CV187" s="1034"/>
      <c r="CW187" s="1034"/>
      <c r="CX187" s="1034"/>
      <c r="CY187" s="1034"/>
      <c r="CZ187" s="1034"/>
      <c r="DA187" s="1034"/>
      <c r="DB187" s="1034"/>
      <c r="DC187" s="1034"/>
      <c r="DD187" s="1034"/>
      <c r="DE187" s="1034"/>
      <c r="DF187" s="1034"/>
      <c r="DG187" s="1034"/>
      <c r="DH187" s="1034"/>
      <c r="DI187" s="1034"/>
      <c r="DJ187" s="1034"/>
      <c r="DK187" s="1034"/>
      <c r="DL187" s="1034"/>
      <c r="DM187" s="1034"/>
      <c r="DN187" s="1034"/>
      <c r="DO187" s="1034"/>
    </row>
    <row r="188" spans="2:119" s="1037" customFormat="1">
      <c r="B188" s="1546"/>
      <c r="C188" s="1516"/>
      <c r="D188" s="1516"/>
      <c r="E188" s="1516"/>
      <c r="F188" s="1516"/>
      <c r="G188" s="1516"/>
      <c r="H188" s="1516"/>
      <c r="I188" s="1516"/>
      <c r="J188" s="1516"/>
      <c r="K188" s="1516"/>
      <c r="L188" s="1516"/>
      <c r="M188" s="1516"/>
      <c r="N188" s="1516"/>
      <c r="O188" s="1516"/>
      <c r="P188" s="1516"/>
      <c r="Q188" s="1516"/>
      <c r="R188" s="1516"/>
      <c r="S188" s="1516"/>
      <c r="T188" s="1516"/>
      <c r="U188" s="1516"/>
      <c r="V188" s="1516"/>
      <c r="W188" s="1516"/>
      <c r="X188" s="1516"/>
      <c r="Y188" s="1516"/>
      <c r="Z188" s="1516"/>
      <c r="AA188" s="1516"/>
      <c r="AB188" s="1546"/>
      <c r="AC188" s="1516"/>
      <c r="AD188" s="1516"/>
      <c r="AE188" s="1516"/>
      <c r="AF188" s="1516"/>
      <c r="AG188" s="1516"/>
      <c r="AH188" s="1516"/>
      <c r="AI188" s="1516"/>
      <c r="AJ188" s="1516"/>
      <c r="AK188" s="1516"/>
      <c r="AL188" s="1516"/>
      <c r="AM188" s="1516"/>
      <c r="AN188" s="1516"/>
      <c r="AO188" s="1516"/>
      <c r="AP188" s="1516"/>
      <c r="AQ188" s="1516"/>
      <c r="AR188" s="1516"/>
      <c r="AS188" s="1516"/>
      <c r="AT188" s="1516"/>
      <c r="AU188" s="1516"/>
      <c r="AV188" s="1516"/>
      <c r="AW188" s="1516"/>
      <c r="AX188" s="1516"/>
      <c r="AY188" s="1516"/>
      <c r="AZ188" s="1516"/>
      <c r="BA188" s="1516"/>
      <c r="BB188" s="1516"/>
      <c r="BC188" s="1034"/>
      <c r="BD188" s="1034"/>
      <c r="BE188" s="1034"/>
      <c r="BF188" s="1034"/>
      <c r="BG188" s="1034"/>
      <c r="BH188" s="1034"/>
      <c r="BI188" s="1034"/>
      <c r="BJ188" s="1034"/>
      <c r="BK188" s="1034"/>
      <c r="BL188" s="1034"/>
      <c r="BM188" s="1034"/>
      <c r="BN188" s="1034"/>
      <c r="BO188" s="1034"/>
      <c r="BP188" s="1034"/>
      <c r="BQ188" s="1034"/>
      <c r="BR188" s="1034"/>
      <c r="BS188" s="1034"/>
      <c r="BT188" s="1034"/>
      <c r="BU188" s="1034"/>
      <c r="BV188" s="1034"/>
      <c r="BW188" s="1034"/>
      <c r="BX188" s="1034"/>
      <c r="BY188" s="1034"/>
      <c r="BZ188" s="1034"/>
      <c r="CA188" s="1034"/>
      <c r="CB188" s="1034"/>
      <c r="CC188" s="1034"/>
      <c r="CD188" s="1034"/>
      <c r="CE188" s="1034"/>
      <c r="CF188" s="1034"/>
      <c r="CG188" s="1034"/>
      <c r="CH188" s="1034"/>
      <c r="CI188" s="1034"/>
      <c r="CJ188" s="1034"/>
      <c r="CK188" s="1034"/>
      <c r="CL188" s="1034"/>
      <c r="CM188" s="1034"/>
      <c r="CN188" s="1034"/>
      <c r="CO188" s="1034"/>
      <c r="CP188" s="1034"/>
      <c r="CQ188" s="1034"/>
      <c r="CR188" s="1034"/>
      <c r="CS188" s="1034"/>
      <c r="CT188" s="1034"/>
      <c r="CU188" s="1034"/>
      <c r="CV188" s="1034"/>
      <c r="CW188" s="1034"/>
      <c r="CX188" s="1034"/>
      <c r="CY188" s="1034"/>
      <c r="CZ188" s="1034"/>
      <c r="DA188" s="1034"/>
      <c r="DB188" s="1034"/>
      <c r="DC188" s="1034"/>
      <c r="DD188" s="1034"/>
      <c r="DE188" s="1034"/>
      <c r="DF188" s="1034"/>
      <c r="DG188" s="1034"/>
      <c r="DH188" s="1034"/>
      <c r="DI188" s="1034"/>
      <c r="DJ188" s="1034"/>
      <c r="DK188" s="1034"/>
      <c r="DL188" s="1034"/>
      <c r="DM188" s="1034"/>
      <c r="DN188" s="1034"/>
      <c r="DO188" s="1034"/>
    </row>
    <row r="189" spans="2:119">
      <c r="B189" s="1548"/>
      <c r="C189" s="1517"/>
      <c r="D189" s="1517"/>
      <c r="E189" s="1517"/>
      <c r="F189" s="1517"/>
      <c r="G189" s="1517"/>
      <c r="H189" s="1517"/>
      <c r="I189" s="1517"/>
      <c r="J189" s="1517"/>
      <c r="K189" s="1517"/>
      <c r="L189" s="1517"/>
      <c r="M189" s="1517"/>
      <c r="N189" s="1517"/>
      <c r="O189" s="1517"/>
      <c r="P189" s="1517"/>
      <c r="Q189" s="1517"/>
      <c r="R189" s="1517"/>
      <c r="S189" s="1517"/>
      <c r="T189" s="1517"/>
      <c r="U189" s="1517"/>
      <c r="V189" s="1517"/>
      <c r="W189" s="1517"/>
      <c r="X189" s="1517"/>
      <c r="Y189" s="1517"/>
      <c r="Z189" s="1517"/>
      <c r="AA189" s="1517"/>
      <c r="AB189" s="1548"/>
      <c r="AC189" s="1517"/>
      <c r="AD189" s="1517"/>
      <c r="AE189" s="1517"/>
      <c r="AF189" s="1517"/>
      <c r="AG189" s="1517"/>
      <c r="AH189" s="1517"/>
      <c r="AI189" s="1517"/>
      <c r="AJ189" s="1517"/>
      <c r="AK189" s="1517"/>
      <c r="AL189" s="1517"/>
      <c r="AM189" s="1517"/>
      <c r="AN189" s="1517"/>
      <c r="AO189" s="1517"/>
      <c r="AP189" s="1517"/>
      <c r="AQ189" s="1517"/>
      <c r="AR189" s="1517"/>
      <c r="AS189" s="1517"/>
      <c r="AT189" s="1517"/>
      <c r="AU189" s="1517"/>
      <c r="AV189" s="1517"/>
      <c r="AW189" s="1517"/>
      <c r="AX189" s="1517"/>
      <c r="AY189" s="1517"/>
      <c r="AZ189" s="1517"/>
      <c r="BA189" s="1517"/>
      <c r="BB189" s="1517"/>
    </row>
    <row r="190" spans="2:119">
      <c r="B190" s="1548"/>
      <c r="C190" s="1517"/>
      <c r="D190" s="1517"/>
      <c r="E190" s="1517"/>
      <c r="F190" s="1517"/>
      <c r="G190" s="1517"/>
      <c r="H190" s="1517"/>
      <c r="I190" s="1517"/>
      <c r="J190" s="1517"/>
      <c r="K190" s="1517"/>
      <c r="L190" s="1517"/>
      <c r="M190" s="1517"/>
      <c r="N190" s="1517"/>
      <c r="O190" s="1517"/>
      <c r="P190" s="1517"/>
      <c r="Q190" s="1517"/>
      <c r="R190" s="1517"/>
      <c r="S190" s="1517"/>
      <c r="T190" s="1517"/>
      <c r="U190" s="1517"/>
      <c r="V190" s="1517"/>
      <c r="W190" s="1517"/>
      <c r="X190" s="1517"/>
      <c r="Y190" s="1517"/>
      <c r="Z190" s="1517"/>
      <c r="AA190" s="1517"/>
      <c r="AB190" s="1517"/>
      <c r="AC190" s="1517"/>
      <c r="AD190" s="1517"/>
      <c r="AE190" s="1517"/>
      <c r="AF190" s="1517"/>
      <c r="AG190" s="1517"/>
      <c r="AH190" s="1517"/>
      <c r="AI190" s="1517"/>
      <c r="AJ190" s="1517"/>
      <c r="AK190" s="1517"/>
      <c r="AL190" s="1517"/>
      <c r="AM190" s="1517"/>
      <c r="AN190" s="1517"/>
      <c r="AO190" s="1517"/>
      <c r="AP190" s="1517"/>
      <c r="AQ190" s="1517"/>
      <c r="AR190" s="1517"/>
      <c r="AS190" s="1517"/>
      <c r="AT190" s="1517"/>
      <c r="AU190" s="1517"/>
      <c r="AV190" s="1517"/>
      <c r="AW190" s="1517"/>
      <c r="AX190" s="1517"/>
      <c r="AY190" s="1517"/>
      <c r="AZ190" s="1517"/>
      <c r="BA190" s="1517"/>
      <c r="BB190" s="1517"/>
    </row>
    <row r="191" spans="2:119">
      <c r="B191" s="1548"/>
      <c r="C191" s="1517"/>
      <c r="D191" s="1517"/>
      <c r="E191" s="1517"/>
      <c r="F191" s="1517"/>
      <c r="G191" s="1517"/>
      <c r="H191" s="1517"/>
      <c r="I191" s="1517"/>
      <c r="J191" s="1517"/>
      <c r="K191" s="1517"/>
      <c r="L191" s="1517"/>
      <c r="M191" s="1517"/>
      <c r="N191" s="1517"/>
      <c r="O191" s="1517"/>
      <c r="P191" s="1517"/>
      <c r="Q191" s="1517"/>
      <c r="R191" s="1517"/>
      <c r="S191" s="1517"/>
      <c r="T191" s="1517"/>
      <c r="U191" s="1517"/>
      <c r="V191" s="1517"/>
      <c r="W191" s="1517"/>
      <c r="X191" s="1517"/>
      <c r="Y191" s="1517"/>
      <c r="Z191" s="1517"/>
      <c r="AA191" s="1517"/>
      <c r="AB191" s="1517"/>
      <c r="AC191" s="1517"/>
      <c r="AD191" s="1517"/>
      <c r="AE191" s="1517"/>
      <c r="AF191" s="1517"/>
      <c r="AG191" s="1517"/>
      <c r="AH191" s="1517"/>
      <c r="AI191" s="1517"/>
      <c r="AJ191" s="1517"/>
      <c r="AK191" s="1517"/>
      <c r="AL191" s="1517"/>
      <c r="AM191" s="1517"/>
      <c r="AN191" s="1517"/>
      <c r="AO191" s="1517"/>
      <c r="AP191" s="1517"/>
      <c r="AQ191" s="1517"/>
      <c r="AR191" s="1517"/>
      <c r="AS191" s="1517"/>
      <c r="AT191" s="1517"/>
      <c r="AU191" s="1517"/>
      <c r="AV191" s="1517"/>
      <c r="AW191" s="1517"/>
      <c r="AX191" s="1517"/>
      <c r="AY191" s="1517"/>
      <c r="AZ191" s="1517"/>
      <c r="BA191" s="1517"/>
      <c r="BB191" s="1517"/>
    </row>
    <row r="192" spans="2:119">
      <c r="B192" s="1548"/>
      <c r="C192" s="1517"/>
      <c r="D192" s="1517"/>
      <c r="E192" s="1517"/>
      <c r="F192" s="1517"/>
      <c r="G192" s="1517"/>
      <c r="H192" s="1517"/>
      <c r="I192" s="1517"/>
      <c r="J192" s="1517"/>
      <c r="K192" s="1517"/>
      <c r="L192" s="1517"/>
      <c r="M192" s="1517"/>
      <c r="N192" s="1517"/>
      <c r="O192" s="1517"/>
      <c r="P192" s="1517"/>
      <c r="Q192" s="1517"/>
      <c r="R192" s="1517"/>
      <c r="S192" s="1517"/>
      <c r="T192" s="1517"/>
      <c r="U192" s="1517"/>
      <c r="V192" s="1517"/>
      <c r="W192" s="1517"/>
      <c r="X192" s="1517"/>
      <c r="Y192" s="1517"/>
      <c r="Z192" s="1517"/>
      <c r="AA192" s="1517"/>
      <c r="AB192" s="1517"/>
      <c r="AC192" s="1517"/>
      <c r="AD192" s="1517"/>
      <c r="AE192" s="1517"/>
      <c r="AF192" s="1517"/>
      <c r="AG192" s="1517"/>
      <c r="AH192" s="1517"/>
      <c r="AI192" s="1517"/>
      <c r="AJ192" s="1517"/>
      <c r="AK192" s="1517"/>
      <c r="AL192" s="1517"/>
      <c r="AM192" s="1517"/>
      <c r="AN192" s="1517"/>
      <c r="AO192" s="1517"/>
      <c r="AP192" s="1517"/>
      <c r="AQ192" s="1517"/>
      <c r="AR192" s="1517"/>
      <c r="AS192" s="1517"/>
      <c r="AT192" s="1517"/>
      <c r="AU192" s="1517"/>
      <c r="AV192" s="1517"/>
      <c r="AW192" s="1517"/>
      <c r="AX192" s="1517"/>
      <c r="AY192" s="1517"/>
      <c r="AZ192" s="1517"/>
      <c r="BA192" s="1517"/>
      <c r="BB192" s="1517"/>
    </row>
    <row r="193" spans="2:54">
      <c r="B193" s="1548"/>
      <c r="C193" s="1517"/>
      <c r="D193" s="1517"/>
      <c r="E193" s="1517"/>
      <c r="F193" s="1517"/>
      <c r="G193" s="1517"/>
      <c r="H193" s="1517"/>
      <c r="I193" s="1517"/>
      <c r="J193" s="1517"/>
      <c r="K193" s="1517"/>
      <c r="L193" s="1517"/>
      <c r="M193" s="1517"/>
      <c r="N193" s="1517"/>
      <c r="O193" s="1517"/>
      <c r="P193" s="1517"/>
      <c r="Q193" s="1517"/>
      <c r="R193" s="1517"/>
      <c r="S193" s="1517"/>
      <c r="T193" s="1517"/>
      <c r="U193" s="1517"/>
      <c r="V193" s="1517"/>
      <c r="W193" s="1517"/>
      <c r="X193" s="1517"/>
      <c r="Y193" s="1517"/>
      <c r="Z193" s="1517"/>
      <c r="AA193" s="1517"/>
      <c r="AB193" s="1517"/>
      <c r="AC193" s="1517"/>
      <c r="AD193" s="1517"/>
      <c r="AE193" s="1517"/>
      <c r="AF193" s="1517"/>
      <c r="AG193" s="1517"/>
      <c r="AH193" s="1517"/>
      <c r="AI193" s="1517"/>
      <c r="AJ193" s="1517"/>
      <c r="AK193" s="1517"/>
      <c r="AL193" s="1517"/>
      <c r="AM193" s="1517"/>
      <c r="AN193" s="1517"/>
      <c r="AO193" s="1517"/>
      <c r="AP193" s="1517"/>
      <c r="AQ193" s="1517"/>
      <c r="AR193" s="1517"/>
      <c r="AS193" s="1517"/>
      <c r="AT193" s="1517"/>
      <c r="AU193" s="1517"/>
      <c r="AV193" s="1517"/>
      <c r="AW193" s="1517"/>
      <c r="AX193" s="1517"/>
      <c r="AY193" s="1517"/>
      <c r="AZ193" s="1517"/>
      <c r="BA193" s="1517"/>
      <c r="BB193" s="1517"/>
    </row>
    <row r="194" spans="2:54">
      <c r="B194" s="1548"/>
      <c r="C194" s="1517"/>
      <c r="D194" s="1517"/>
      <c r="E194" s="1517"/>
      <c r="F194" s="1517"/>
      <c r="G194" s="1517"/>
      <c r="H194" s="1517"/>
      <c r="I194" s="1517"/>
      <c r="J194" s="1517"/>
      <c r="K194" s="1517"/>
      <c r="L194" s="1517"/>
      <c r="M194" s="1517"/>
      <c r="N194" s="1517"/>
      <c r="O194" s="1517"/>
      <c r="P194" s="1517"/>
      <c r="Q194" s="1517"/>
      <c r="R194" s="1517"/>
      <c r="S194" s="1517"/>
      <c r="T194" s="1517"/>
      <c r="U194" s="1517"/>
      <c r="V194" s="1517"/>
      <c r="W194" s="1517"/>
      <c r="X194" s="1517"/>
      <c r="Y194" s="1517"/>
      <c r="Z194" s="1517"/>
      <c r="AA194" s="1517"/>
      <c r="AB194" s="1517"/>
      <c r="AC194" s="1517"/>
      <c r="AD194" s="1517"/>
      <c r="AE194" s="1517"/>
      <c r="AF194" s="1517"/>
      <c r="AG194" s="1517"/>
      <c r="AH194" s="1517"/>
      <c r="AI194" s="1517"/>
      <c r="AJ194" s="1517"/>
      <c r="AK194" s="1517"/>
      <c r="AL194" s="1517"/>
      <c r="AM194" s="1517"/>
      <c r="AN194" s="1517"/>
      <c r="AO194" s="1517"/>
      <c r="AP194" s="1517"/>
      <c r="AQ194" s="1517"/>
      <c r="AR194" s="1517"/>
      <c r="AS194" s="1517"/>
      <c r="AT194" s="1517"/>
      <c r="AU194" s="1517"/>
      <c r="AV194" s="1517"/>
      <c r="AW194" s="1517"/>
      <c r="AX194" s="1517"/>
      <c r="AY194" s="1517"/>
      <c r="AZ194" s="1517"/>
      <c r="BA194" s="1517"/>
      <c r="BB194" s="1517"/>
    </row>
    <row r="195" spans="2:54">
      <c r="B195" s="1548"/>
      <c r="C195" s="1517"/>
      <c r="D195" s="1517"/>
      <c r="E195" s="1517"/>
      <c r="F195" s="1517"/>
      <c r="G195" s="1517"/>
      <c r="H195" s="1517"/>
      <c r="I195" s="1517"/>
      <c r="J195" s="1517"/>
      <c r="K195" s="1517"/>
      <c r="L195" s="1517"/>
      <c r="M195" s="1517"/>
      <c r="N195" s="1517"/>
      <c r="O195" s="1517"/>
      <c r="P195" s="1517"/>
      <c r="Q195" s="1517"/>
      <c r="R195" s="1517"/>
      <c r="S195" s="1517"/>
      <c r="T195" s="1517"/>
      <c r="U195" s="1517"/>
      <c r="V195" s="1517"/>
      <c r="W195" s="1517"/>
      <c r="X195" s="1517"/>
      <c r="Y195" s="1517"/>
      <c r="Z195" s="1517"/>
      <c r="AA195" s="1517"/>
      <c r="AB195" s="1517"/>
      <c r="AC195" s="1517"/>
      <c r="AD195" s="1517"/>
      <c r="AE195" s="1517"/>
      <c r="AF195" s="1517"/>
      <c r="AG195" s="1517"/>
      <c r="AH195" s="1517"/>
      <c r="AI195" s="1517"/>
      <c r="AJ195" s="1517"/>
      <c r="AK195" s="1517"/>
      <c r="AL195" s="1517"/>
      <c r="AM195" s="1517"/>
      <c r="AN195" s="1517"/>
      <c r="AO195" s="1517"/>
      <c r="AP195" s="1517"/>
      <c r="AQ195" s="1517"/>
      <c r="AR195" s="1517"/>
      <c r="AS195" s="1517"/>
      <c r="AT195" s="1517"/>
      <c r="AU195" s="1517"/>
      <c r="AV195" s="1517"/>
      <c r="AW195" s="1517"/>
      <c r="AX195" s="1517"/>
      <c r="AY195" s="1517"/>
      <c r="AZ195" s="1517"/>
      <c r="BA195" s="1517"/>
      <c r="BB195" s="1517"/>
    </row>
    <row r="196" spans="2:54">
      <c r="B196" s="1548"/>
      <c r="C196" s="1517"/>
      <c r="D196" s="1517"/>
      <c r="E196" s="1517"/>
      <c r="F196" s="1517"/>
      <c r="G196" s="1517"/>
      <c r="H196" s="1517"/>
      <c r="I196" s="1517"/>
      <c r="J196" s="1517"/>
      <c r="K196" s="1517"/>
      <c r="L196" s="1517"/>
      <c r="M196" s="1517"/>
      <c r="N196" s="1517"/>
      <c r="O196" s="1517"/>
      <c r="P196" s="1517"/>
      <c r="Q196" s="1517"/>
      <c r="R196" s="1517"/>
      <c r="S196" s="1517"/>
      <c r="T196" s="1517"/>
      <c r="U196" s="1517"/>
      <c r="V196" s="1517"/>
      <c r="W196" s="1517"/>
      <c r="X196" s="1517"/>
      <c r="Y196" s="1517"/>
      <c r="Z196" s="1517"/>
      <c r="AA196" s="1517"/>
      <c r="AB196" s="1517"/>
      <c r="AC196" s="1517"/>
      <c r="AD196" s="1517"/>
      <c r="AE196" s="1517"/>
      <c r="AF196" s="1517"/>
      <c r="AG196" s="1517"/>
      <c r="AH196" s="1517"/>
      <c r="AI196" s="1517"/>
      <c r="AJ196" s="1517"/>
      <c r="AK196" s="1517"/>
      <c r="AL196" s="1517"/>
      <c r="AM196" s="1517"/>
      <c r="AN196" s="1517"/>
      <c r="AO196" s="1517"/>
      <c r="AP196" s="1517"/>
      <c r="AQ196" s="1517"/>
      <c r="AR196" s="1517"/>
      <c r="AS196" s="1517"/>
      <c r="AT196" s="1517"/>
      <c r="AU196" s="1517"/>
      <c r="AV196" s="1517"/>
      <c r="AW196" s="1517"/>
      <c r="AX196" s="1517"/>
      <c r="AY196" s="1517"/>
      <c r="AZ196" s="1517"/>
      <c r="BA196" s="1517"/>
      <c r="BB196" s="1517"/>
    </row>
    <row r="197" spans="2:54">
      <c r="B197" s="1548"/>
      <c r="C197" s="1517"/>
      <c r="D197" s="1517"/>
      <c r="E197" s="1517"/>
      <c r="F197" s="1517"/>
      <c r="G197" s="1517"/>
      <c r="H197" s="1517"/>
      <c r="I197" s="1517"/>
      <c r="J197" s="1517"/>
      <c r="K197" s="1517"/>
      <c r="L197" s="1517"/>
      <c r="M197" s="1517"/>
      <c r="N197" s="1517"/>
      <c r="O197" s="1517"/>
      <c r="P197" s="1517"/>
      <c r="Q197" s="1517"/>
      <c r="R197" s="1517"/>
      <c r="S197" s="1517"/>
      <c r="T197" s="1517"/>
      <c r="U197" s="1517"/>
      <c r="V197" s="1517"/>
      <c r="W197" s="1517"/>
      <c r="X197" s="1517"/>
      <c r="Y197" s="1517"/>
      <c r="Z197" s="1517"/>
      <c r="AA197" s="1517"/>
      <c r="AB197" s="1517"/>
      <c r="AC197" s="1517"/>
      <c r="AD197" s="1517"/>
      <c r="AE197" s="1517"/>
      <c r="AF197" s="1517"/>
      <c r="AG197" s="1517"/>
      <c r="AH197" s="1517"/>
      <c r="AI197" s="1517"/>
      <c r="AJ197" s="1517"/>
      <c r="AK197" s="1517"/>
      <c r="AL197" s="1517"/>
      <c r="AM197" s="1517"/>
      <c r="AN197" s="1517"/>
      <c r="AO197" s="1517"/>
      <c r="AP197" s="1517"/>
      <c r="AQ197" s="1517"/>
      <c r="AR197" s="1517"/>
      <c r="AS197" s="1517"/>
      <c r="AT197" s="1517"/>
      <c r="AU197" s="1517"/>
      <c r="AV197" s="1517"/>
      <c r="AW197" s="1517"/>
      <c r="AX197" s="1517"/>
      <c r="AY197" s="1517"/>
      <c r="AZ197" s="1517"/>
      <c r="BA197" s="1517"/>
      <c r="BB197" s="1517"/>
    </row>
    <row r="198" spans="2:54">
      <c r="B198" s="1548"/>
      <c r="C198" s="1517"/>
      <c r="D198" s="1517"/>
      <c r="E198" s="1517"/>
      <c r="F198" s="1517"/>
      <c r="G198" s="1517"/>
      <c r="H198" s="1517"/>
      <c r="I198" s="1517"/>
      <c r="J198" s="1517"/>
      <c r="K198" s="1517"/>
      <c r="L198" s="1517"/>
      <c r="M198" s="1517"/>
      <c r="N198" s="1517"/>
      <c r="O198" s="1517"/>
      <c r="P198" s="1517"/>
      <c r="Q198" s="1517"/>
      <c r="R198" s="1517"/>
      <c r="S198" s="1517"/>
      <c r="T198" s="1517"/>
      <c r="U198" s="1517"/>
      <c r="V198" s="1517"/>
      <c r="W198" s="1517"/>
      <c r="X198" s="1517"/>
      <c r="Y198" s="1517"/>
      <c r="Z198" s="1517"/>
      <c r="AA198" s="1517"/>
      <c r="AB198" s="1517"/>
      <c r="AC198" s="1517"/>
      <c r="AD198" s="1517"/>
      <c r="AE198" s="1517"/>
      <c r="AF198" s="1517"/>
      <c r="AG198" s="1517"/>
      <c r="AH198" s="1517"/>
      <c r="AI198" s="1517"/>
      <c r="AJ198" s="1517"/>
      <c r="AK198" s="1517"/>
      <c r="AL198" s="1517"/>
      <c r="AM198" s="1517"/>
      <c r="AN198" s="1517"/>
      <c r="AO198" s="1517"/>
      <c r="AP198" s="1517"/>
      <c r="AQ198" s="1517"/>
      <c r="AR198" s="1517"/>
      <c r="AS198" s="1517"/>
      <c r="AT198" s="1517"/>
      <c r="AU198" s="1517"/>
      <c r="AV198" s="1517"/>
      <c r="AW198" s="1517"/>
      <c r="AX198" s="1517"/>
      <c r="AY198" s="1517"/>
      <c r="AZ198" s="1517"/>
      <c r="BA198" s="1517"/>
      <c r="BB198" s="1517"/>
    </row>
    <row r="199" spans="2:54">
      <c r="B199" s="1548"/>
      <c r="C199" s="1517"/>
      <c r="D199" s="1517"/>
      <c r="E199" s="1517"/>
      <c r="F199" s="1517"/>
      <c r="G199" s="1517"/>
      <c r="H199" s="1517"/>
      <c r="I199" s="1517"/>
      <c r="J199" s="1517"/>
      <c r="K199" s="1517"/>
      <c r="L199" s="1517"/>
      <c r="M199" s="1517"/>
      <c r="N199" s="1517"/>
      <c r="O199" s="1517"/>
      <c r="P199" s="1517"/>
      <c r="Q199" s="1517"/>
      <c r="R199" s="1517"/>
      <c r="S199" s="1517"/>
      <c r="T199" s="1517"/>
      <c r="U199" s="1517"/>
      <c r="V199" s="1517"/>
      <c r="W199" s="1517"/>
      <c r="X199" s="1517"/>
      <c r="Y199" s="1517"/>
      <c r="Z199" s="1517"/>
      <c r="AA199" s="1517"/>
      <c r="AB199" s="1517"/>
      <c r="AC199" s="1517"/>
      <c r="AD199" s="1517"/>
      <c r="AE199" s="1517"/>
      <c r="AF199" s="1517"/>
      <c r="AG199" s="1517"/>
      <c r="AH199" s="1517"/>
      <c r="AI199" s="1517"/>
      <c r="AJ199" s="1517"/>
      <c r="AK199" s="1517"/>
      <c r="AL199" s="1517"/>
      <c r="AM199" s="1517"/>
      <c r="AN199" s="1517"/>
      <c r="AO199" s="1517"/>
      <c r="AP199" s="1517"/>
      <c r="AQ199" s="1517"/>
      <c r="AR199" s="1517"/>
      <c r="AS199" s="1517"/>
      <c r="AT199" s="1517"/>
      <c r="AU199" s="1517"/>
      <c r="AV199" s="1517"/>
      <c r="AW199" s="1517"/>
      <c r="AX199" s="1517"/>
      <c r="AY199" s="1517"/>
      <c r="AZ199" s="1517"/>
      <c r="BA199" s="1517"/>
      <c r="BB199" s="1517"/>
    </row>
    <row r="200" spans="2:54">
      <c r="B200" s="1548"/>
      <c r="C200" s="1517"/>
      <c r="D200" s="1517"/>
      <c r="E200" s="1517"/>
      <c r="F200" s="1517"/>
      <c r="G200" s="1517"/>
      <c r="H200" s="1517"/>
      <c r="I200" s="1517"/>
      <c r="J200" s="1517"/>
      <c r="K200" s="1517"/>
      <c r="L200" s="1517"/>
      <c r="M200" s="1517"/>
      <c r="N200" s="1517"/>
      <c r="O200" s="1517"/>
      <c r="P200" s="1517"/>
      <c r="Q200" s="1517"/>
      <c r="R200" s="1517"/>
      <c r="S200" s="1517"/>
      <c r="T200" s="1517"/>
      <c r="U200" s="1517"/>
      <c r="V200" s="1517"/>
      <c r="W200" s="1517"/>
      <c r="X200" s="1517"/>
      <c r="Y200" s="1517"/>
      <c r="Z200" s="1517"/>
      <c r="AA200" s="1517"/>
      <c r="AB200" s="1517"/>
      <c r="AC200" s="1517"/>
      <c r="AD200" s="1517"/>
      <c r="AE200" s="1517"/>
      <c r="AF200" s="1517"/>
      <c r="AG200" s="1517"/>
      <c r="AH200" s="1517"/>
      <c r="AI200" s="1517"/>
      <c r="AJ200" s="1517"/>
      <c r="AK200" s="1517"/>
      <c r="AL200" s="1517"/>
      <c r="AM200" s="1517"/>
      <c r="AN200" s="1517"/>
      <c r="AO200" s="1517"/>
      <c r="AP200" s="1517"/>
      <c r="AQ200" s="1517"/>
      <c r="AR200" s="1517"/>
      <c r="AS200" s="1517"/>
      <c r="AT200" s="1517"/>
      <c r="AU200" s="1517"/>
      <c r="AV200" s="1517"/>
      <c r="AW200" s="1517"/>
      <c r="AX200" s="1517"/>
      <c r="AY200" s="1517"/>
      <c r="AZ200" s="1517"/>
      <c r="BA200" s="1517"/>
      <c r="BB200" s="1517"/>
    </row>
    <row r="201" spans="2:54">
      <c r="B201" s="1548"/>
      <c r="C201" s="1517"/>
      <c r="D201" s="1517"/>
      <c r="E201" s="1517"/>
      <c r="F201" s="1517"/>
      <c r="G201" s="1517"/>
      <c r="H201" s="1517"/>
      <c r="I201" s="1517"/>
      <c r="J201" s="1517"/>
      <c r="K201" s="1517"/>
      <c r="L201" s="1517"/>
      <c r="M201" s="1517"/>
      <c r="N201" s="1517"/>
      <c r="O201" s="1517"/>
      <c r="P201" s="1517"/>
      <c r="Q201" s="1517"/>
      <c r="R201" s="1517"/>
      <c r="S201" s="1517"/>
      <c r="T201" s="1517"/>
      <c r="U201" s="1517"/>
      <c r="V201" s="1517"/>
      <c r="W201" s="1517"/>
      <c r="X201" s="1517"/>
      <c r="Y201" s="1517"/>
      <c r="Z201" s="1517"/>
      <c r="AA201" s="1517"/>
      <c r="AB201" s="1517"/>
      <c r="AC201" s="1517"/>
      <c r="AD201" s="1517"/>
      <c r="AE201" s="1517"/>
      <c r="AF201" s="1517"/>
      <c r="AG201" s="1517"/>
      <c r="AH201" s="1517"/>
      <c r="AI201" s="1517"/>
      <c r="AJ201" s="1517"/>
      <c r="AK201" s="1517"/>
      <c r="AL201" s="1517"/>
      <c r="AM201" s="1517"/>
      <c r="AN201" s="1517"/>
      <c r="AO201" s="1517"/>
      <c r="AP201" s="1517"/>
      <c r="AQ201" s="1517"/>
      <c r="AR201" s="1517"/>
      <c r="AS201" s="1517"/>
      <c r="AT201" s="1517"/>
      <c r="AU201" s="1517"/>
      <c r="AV201" s="1517"/>
      <c r="AW201" s="1517"/>
      <c r="AX201" s="1517"/>
      <c r="AY201" s="1517"/>
      <c r="AZ201" s="1517"/>
      <c r="BA201" s="1517"/>
      <c r="BB201" s="1517"/>
    </row>
    <row r="202" spans="2:54">
      <c r="B202" s="1548"/>
      <c r="C202" s="1517"/>
      <c r="D202" s="1517"/>
      <c r="E202" s="1517"/>
      <c r="F202" s="1517"/>
      <c r="G202" s="1517"/>
      <c r="H202" s="1517"/>
      <c r="I202" s="1517"/>
      <c r="J202" s="1517"/>
      <c r="K202" s="1517"/>
      <c r="L202" s="1517"/>
      <c r="M202" s="1517"/>
      <c r="N202" s="1517"/>
      <c r="O202" s="1517"/>
      <c r="P202" s="1517"/>
      <c r="Q202" s="1517"/>
      <c r="R202" s="1517"/>
      <c r="S202" s="1517"/>
      <c r="T202" s="1517"/>
      <c r="U202" s="1517"/>
      <c r="V202" s="1517"/>
      <c r="W202" s="1517"/>
      <c r="X202" s="1517"/>
      <c r="Y202" s="1517"/>
      <c r="Z202" s="1517"/>
      <c r="AA202" s="1517"/>
      <c r="AB202" s="1517"/>
      <c r="AC202" s="1517"/>
      <c r="AD202" s="1517"/>
      <c r="AE202" s="1517"/>
      <c r="AF202" s="1517"/>
      <c r="AG202" s="1517"/>
      <c r="AH202" s="1517"/>
      <c r="AI202" s="1517"/>
      <c r="AJ202" s="1517"/>
      <c r="AK202" s="1517"/>
      <c r="AL202" s="1517"/>
      <c r="AM202" s="1517"/>
      <c r="AN202" s="1517"/>
      <c r="AO202" s="1517"/>
      <c r="AP202" s="1517"/>
      <c r="AQ202" s="1517"/>
      <c r="AR202" s="1517"/>
      <c r="AS202" s="1517"/>
      <c r="AT202" s="1517"/>
      <c r="AU202" s="1517"/>
      <c r="AV202" s="1517"/>
      <c r="AW202" s="1517"/>
      <c r="AX202" s="1517"/>
      <c r="AY202" s="1517"/>
      <c r="AZ202" s="1517"/>
      <c r="BA202" s="1517"/>
      <c r="BB202" s="1517"/>
    </row>
    <row r="203" spans="2:54">
      <c r="B203" s="1548"/>
      <c r="C203" s="1517"/>
      <c r="D203" s="1517"/>
      <c r="E203" s="1517"/>
      <c r="F203" s="1517"/>
      <c r="G203" s="1517"/>
      <c r="H203" s="1517"/>
      <c r="I203" s="1517"/>
      <c r="J203" s="1517"/>
      <c r="K203" s="1517"/>
      <c r="L203" s="1517"/>
      <c r="M203" s="1517"/>
      <c r="N203" s="1517"/>
      <c r="O203" s="1517"/>
      <c r="P203" s="1517"/>
      <c r="Q203" s="1517"/>
      <c r="R203" s="1517"/>
      <c r="S203" s="1517"/>
      <c r="T203" s="1517"/>
      <c r="U203" s="1517"/>
      <c r="V203" s="1517"/>
      <c r="W203" s="1517"/>
      <c r="X203" s="1517"/>
      <c r="Y203" s="1517"/>
      <c r="Z203" s="1517"/>
      <c r="AA203" s="1517"/>
      <c r="AB203" s="1517"/>
      <c r="AC203" s="1517"/>
      <c r="AD203" s="1517"/>
      <c r="AE203" s="1517"/>
      <c r="AF203" s="1517"/>
      <c r="AG203" s="1517"/>
      <c r="AH203" s="1517"/>
      <c r="AI203" s="1517"/>
      <c r="AJ203" s="1517"/>
      <c r="AK203" s="1517"/>
      <c r="AL203" s="1517"/>
      <c r="AM203" s="1517"/>
      <c r="AN203" s="1517"/>
      <c r="AO203" s="1517"/>
      <c r="AP203" s="1517"/>
      <c r="AQ203" s="1517"/>
      <c r="AR203" s="1517"/>
      <c r="AS203" s="1517"/>
      <c r="AT203" s="1517"/>
      <c r="AU203" s="1517"/>
      <c r="AV203" s="1517"/>
      <c r="AW203" s="1517"/>
      <c r="AX203" s="1517"/>
      <c r="AY203" s="1517"/>
      <c r="AZ203" s="1517"/>
      <c r="BA203" s="1517"/>
      <c r="BB203" s="1517"/>
    </row>
    <row r="204" spans="2:54">
      <c r="B204" s="1548"/>
      <c r="C204" s="1517"/>
      <c r="D204" s="1517"/>
      <c r="E204" s="1517"/>
      <c r="F204" s="1517"/>
      <c r="G204" s="1517"/>
      <c r="H204" s="1517"/>
      <c r="I204" s="1517"/>
      <c r="J204" s="1517"/>
      <c r="K204" s="1517"/>
      <c r="L204" s="1517"/>
      <c r="M204" s="1517"/>
      <c r="N204" s="1517"/>
      <c r="O204" s="1517"/>
      <c r="P204" s="1517"/>
      <c r="Q204" s="1517"/>
      <c r="R204" s="1517"/>
      <c r="S204" s="1517"/>
      <c r="T204" s="1517"/>
      <c r="U204" s="1517"/>
      <c r="V204" s="1517"/>
      <c r="W204" s="1517"/>
      <c r="X204" s="1517"/>
      <c r="Y204" s="1517"/>
      <c r="Z204" s="1517"/>
      <c r="AA204" s="1517"/>
      <c r="AB204" s="1517"/>
      <c r="AC204" s="1517"/>
      <c r="AD204" s="1517"/>
      <c r="AE204" s="1517"/>
      <c r="AF204" s="1517"/>
      <c r="AG204" s="1517"/>
      <c r="AH204" s="1517"/>
      <c r="AI204" s="1517"/>
      <c r="AJ204" s="1517"/>
      <c r="AK204" s="1517"/>
      <c r="AL204" s="1517"/>
      <c r="AM204" s="1517"/>
      <c r="AN204" s="1517"/>
      <c r="AO204" s="1517"/>
      <c r="AP204" s="1517"/>
      <c r="AQ204" s="1517"/>
      <c r="AR204" s="1517"/>
      <c r="AS204" s="1517"/>
      <c r="AT204" s="1517"/>
      <c r="AU204" s="1517"/>
      <c r="AV204" s="1517"/>
      <c r="AW204" s="1517"/>
      <c r="AX204" s="1517"/>
      <c r="AY204" s="1517"/>
      <c r="AZ204" s="1517"/>
      <c r="BA204" s="1517"/>
      <c r="BB204" s="1517"/>
    </row>
    <row r="205" spans="2:54">
      <c r="B205" s="1548"/>
      <c r="C205" s="1517"/>
      <c r="D205" s="1517"/>
      <c r="E205" s="1517"/>
      <c r="F205" s="1517"/>
      <c r="G205" s="1517"/>
      <c r="H205" s="1517"/>
      <c r="I205" s="1517"/>
      <c r="J205" s="1517"/>
      <c r="K205" s="1517"/>
      <c r="L205" s="1517"/>
      <c r="M205" s="1517"/>
      <c r="N205" s="1517"/>
      <c r="O205" s="1517"/>
      <c r="P205" s="1517"/>
      <c r="Q205" s="1517"/>
      <c r="R205" s="1517"/>
      <c r="S205" s="1517"/>
      <c r="T205" s="1517"/>
      <c r="U205" s="1517"/>
      <c r="V205" s="1517"/>
      <c r="W205" s="1517"/>
      <c r="X205" s="1517"/>
      <c r="Y205" s="1517"/>
      <c r="Z205" s="1517"/>
      <c r="AA205" s="1517"/>
      <c r="AB205" s="1517"/>
      <c r="AC205" s="1517"/>
      <c r="AD205" s="1517"/>
      <c r="AE205" s="1517"/>
      <c r="AF205" s="1517"/>
      <c r="AG205" s="1517"/>
      <c r="AH205" s="1517"/>
      <c r="AI205" s="1517"/>
      <c r="AJ205" s="1517"/>
      <c r="AK205" s="1517"/>
      <c r="AL205" s="1517"/>
      <c r="AM205" s="1517"/>
      <c r="AN205" s="1517"/>
      <c r="AO205" s="1517"/>
      <c r="AP205" s="1517"/>
      <c r="AQ205" s="1517"/>
      <c r="AR205" s="1517"/>
      <c r="AS205" s="1517"/>
      <c r="AT205" s="1517"/>
      <c r="AU205" s="1517"/>
      <c r="AV205" s="1517"/>
      <c r="AW205" s="1517"/>
      <c r="AX205" s="1517"/>
      <c r="AY205" s="1517"/>
      <c r="AZ205" s="1517"/>
      <c r="BA205" s="1517"/>
      <c r="BB205" s="1517"/>
    </row>
    <row r="206" spans="2:54">
      <c r="B206" s="1548"/>
      <c r="C206" s="1517"/>
      <c r="D206" s="1517"/>
      <c r="E206" s="1517"/>
      <c r="F206" s="1517"/>
      <c r="G206" s="1517"/>
      <c r="H206" s="1517"/>
      <c r="I206" s="1517"/>
      <c r="J206" s="1517"/>
      <c r="K206" s="1517"/>
      <c r="L206" s="1517"/>
      <c r="M206" s="1517"/>
      <c r="N206" s="1517"/>
      <c r="O206" s="1517"/>
      <c r="P206" s="1517"/>
      <c r="Q206" s="1517"/>
      <c r="R206" s="1517"/>
      <c r="S206" s="1517"/>
      <c r="T206" s="1517"/>
      <c r="U206" s="1517"/>
      <c r="V206" s="1517"/>
      <c r="W206" s="1517"/>
      <c r="X206" s="1517"/>
      <c r="Y206" s="1517"/>
      <c r="Z206" s="1517"/>
      <c r="AA206" s="1517"/>
      <c r="AB206" s="1517"/>
      <c r="AC206" s="1517"/>
      <c r="AD206" s="1517"/>
      <c r="AE206" s="1517"/>
      <c r="AF206" s="1517"/>
      <c r="AG206" s="1517"/>
      <c r="AH206" s="1517"/>
      <c r="AI206" s="1517"/>
      <c r="AJ206" s="1517"/>
      <c r="AK206" s="1517"/>
      <c r="AL206" s="1517"/>
      <c r="AM206" s="1517"/>
      <c r="AN206" s="1517"/>
      <c r="AO206" s="1517"/>
      <c r="AP206" s="1517"/>
      <c r="AQ206" s="1517"/>
      <c r="AR206" s="1517"/>
      <c r="AS206" s="1517"/>
      <c r="AT206" s="1517"/>
      <c r="AU206" s="1517"/>
      <c r="AV206" s="1517"/>
      <c r="AW206" s="1517"/>
      <c r="AX206" s="1517"/>
      <c r="AY206" s="1517"/>
      <c r="AZ206" s="1517"/>
      <c r="BA206" s="1517"/>
      <c r="BB206" s="1517"/>
    </row>
    <row r="207" spans="2:54">
      <c r="B207" s="1548"/>
      <c r="C207" s="1517"/>
      <c r="D207" s="1517"/>
      <c r="E207" s="1517"/>
      <c r="F207" s="1549"/>
      <c r="G207" s="1549"/>
      <c r="H207" s="1549"/>
      <c r="I207" s="1549"/>
      <c r="J207" s="1549"/>
      <c r="K207" s="1549"/>
      <c r="L207" s="1550"/>
      <c r="M207" s="1549"/>
      <c r="N207" s="1550"/>
      <c r="O207" s="1550"/>
      <c r="P207" s="1550"/>
      <c r="Q207" s="1549"/>
      <c r="R207" s="1549"/>
      <c r="S207" s="1551"/>
      <c r="T207" s="1549"/>
      <c r="U207" s="1549"/>
      <c r="V207" s="1549"/>
      <c r="W207" s="1549"/>
      <c r="X207" s="1549"/>
      <c r="Y207" s="1549"/>
      <c r="Z207" s="1517"/>
      <c r="AA207" s="1517"/>
      <c r="AB207" s="1517"/>
      <c r="AC207" s="1517"/>
      <c r="AD207" s="1517"/>
      <c r="AE207" s="1517"/>
      <c r="AF207" s="1517"/>
      <c r="AG207" s="1517"/>
      <c r="AH207" s="1517"/>
      <c r="AI207" s="1517"/>
      <c r="AJ207" s="1517"/>
      <c r="AK207" s="1517"/>
      <c r="AL207" s="1517"/>
      <c r="AM207" s="1517"/>
      <c r="AN207" s="1517"/>
      <c r="AO207" s="1517"/>
      <c r="AP207" s="1517"/>
      <c r="AQ207" s="1517"/>
      <c r="AR207" s="1517"/>
      <c r="AS207" s="1517"/>
      <c r="AT207" s="1517"/>
      <c r="AU207" s="1517"/>
      <c r="AV207" s="1517"/>
      <c r="AW207" s="1517"/>
      <c r="AX207" s="1517"/>
      <c r="AY207" s="1517"/>
      <c r="AZ207" s="1517"/>
      <c r="BA207" s="1517"/>
      <c r="BB207" s="1517"/>
    </row>
    <row r="208" spans="2:54">
      <c r="B208" s="1548"/>
      <c r="C208" s="1517"/>
      <c r="D208" s="1517"/>
      <c r="E208" s="1517"/>
      <c r="F208" s="1552"/>
      <c r="G208" s="1552"/>
      <c r="H208" s="1552"/>
      <c r="I208" s="1552"/>
      <c r="J208" s="1552"/>
      <c r="K208" s="1552"/>
      <c r="L208" s="1553"/>
      <c r="M208" s="1552"/>
      <c r="N208" s="1553"/>
      <c r="O208" s="1553"/>
      <c r="P208" s="1553"/>
      <c r="Q208" s="1552"/>
      <c r="R208" s="1552"/>
      <c r="S208" s="1552"/>
      <c r="T208" s="1552"/>
      <c r="U208" s="1552"/>
      <c r="V208" s="1553"/>
      <c r="W208" s="1553"/>
      <c r="X208" s="1552"/>
      <c r="Y208" s="1552"/>
      <c r="Z208" s="1517"/>
      <c r="AA208" s="1517"/>
      <c r="AB208" s="1517"/>
      <c r="AC208" s="1517"/>
      <c r="AD208" s="1517"/>
      <c r="AE208" s="1517"/>
      <c r="AF208" s="1517"/>
      <c r="AG208" s="1517"/>
      <c r="AH208" s="1517"/>
      <c r="AI208" s="1517"/>
      <c r="AJ208" s="1517"/>
      <c r="AK208" s="1517"/>
      <c r="AL208" s="1517"/>
      <c r="AM208" s="1517"/>
      <c r="AN208" s="1517"/>
      <c r="AO208" s="1517"/>
      <c r="AP208" s="1517"/>
      <c r="AQ208" s="1517"/>
      <c r="AR208" s="1517"/>
      <c r="AS208" s="1517"/>
      <c r="AT208" s="1517"/>
      <c r="AU208" s="1517"/>
      <c r="AV208" s="1517"/>
      <c r="AW208" s="1517"/>
      <c r="AX208" s="1517"/>
      <c r="AY208" s="1517"/>
      <c r="AZ208" s="1517"/>
      <c r="BA208" s="1517"/>
      <c r="BB208" s="1517"/>
    </row>
    <row r="209" spans="2:54">
      <c r="B209" s="1548"/>
      <c r="C209" s="1517"/>
      <c r="D209" s="1517"/>
      <c r="E209" s="1517"/>
      <c r="F209" s="1552"/>
      <c r="G209" s="1552"/>
      <c r="H209" s="1552"/>
      <c r="I209" s="1552"/>
      <c r="J209" s="1552"/>
      <c r="K209" s="1552"/>
      <c r="L209" s="1553"/>
      <c r="M209" s="1552"/>
      <c r="N209" s="1553"/>
      <c r="O209" s="1553"/>
      <c r="P209" s="1553"/>
      <c r="Q209" s="1552"/>
      <c r="R209" s="1552"/>
      <c r="S209" s="1552"/>
      <c r="T209" s="1552"/>
      <c r="U209" s="1552"/>
      <c r="V209" s="1552"/>
      <c r="W209" s="1552"/>
      <c r="X209" s="1552"/>
      <c r="Y209" s="1552"/>
      <c r="Z209" s="1517"/>
      <c r="AA209" s="1517"/>
      <c r="AB209" s="1517"/>
      <c r="AC209" s="1517"/>
      <c r="AD209" s="1517"/>
      <c r="AE209" s="1517"/>
      <c r="AF209" s="1517"/>
      <c r="AG209" s="1517"/>
      <c r="AH209" s="1517"/>
      <c r="AI209" s="1517"/>
      <c r="AJ209" s="1517"/>
      <c r="AK209" s="1517"/>
      <c r="AL209" s="1517"/>
      <c r="AM209" s="1517"/>
      <c r="AN209" s="1517"/>
      <c r="AO209" s="1517"/>
      <c r="AP209" s="1517"/>
      <c r="AQ209" s="1517"/>
      <c r="AR209" s="1517"/>
      <c r="AS209" s="1517"/>
      <c r="AT209" s="1517"/>
      <c r="AU209" s="1517"/>
      <c r="AV209" s="1517"/>
      <c r="AW209" s="1517"/>
      <c r="AX209" s="1517"/>
      <c r="AY209" s="1517"/>
      <c r="AZ209" s="1517"/>
      <c r="BA209" s="1517"/>
      <c r="BB209" s="1517"/>
    </row>
    <row r="210" spans="2:54">
      <c r="B210" s="1548"/>
      <c r="C210" s="1517"/>
      <c r="D210" s="1517"/>
      <c r="E210" s="1517"/>
      <c r="F210" s="1552"/>
      <c r="G210" s="1552"/>
      <c r="H210" s="1552"/>
      <c r="I210" s="1552"/>
      <c r="J210" s="1552"/>
      <c r="K210" s="1552"/>
      <c r="L210" s="1553"/>
      <c r="M210" s="1552"/>
      <c r="N210" s="1553"/>
      <c r="O210" s="1553"/>
      <c r="P210" s="1553"/>
      <c r="Q210" s="1552"/>
      <c r="R210" s="1552"/>
      <c r="S210" s="1552"/>
      <c r="T210" s="1552"/>
      <c r="U210" s="1552"/>
      <c r="V210" s="1553"/>
      <c r="W210" s="1553"/>
      <c r="X210" s="1552"/>
      <c r="Y210" s="1552"/>
      <c r="Z210" s="1517"/>
      <c r="AA210" s="1517"/>
      <c r="AB210" s="1517"/>
      <c r="AC210" s="1517"/>
      <c r="AD210" s="1517"/>
      <c r="AE210" s="1517"/>
      <c r="AF210" s="1517"/>
      <c r="AG210" s="1517"/>
      <c r="AH210" s="1517"/>
      <c r="AI210" s="1517"/>
      <c r="AJ210" s="1517"/>
      <c r="AK210" s="1517"/>
      <c r="AL210" s="1517"/>
      <c r="AM210" s="1517"/>
      <c r="AN210" s="1517"/>
      <c r="AO210" s="1517"/>
      <c r="AP210" s="1517"/>
      <c r="AQ210" s="1517"/>
      <c r="AR210" s="1517"/>
      <c r="AS210" s="1517"/>
      <c r="AT210" s="1517"/>
      <c r="AU210" s="1517"/>
      <c r="AV210" s="1517"/>
      <c r="AW210" s="1517"/>
      <c r="AX210" s="1517"/>
      <c r="AY210" s="1517"/>
      <c r="AZ210" s="1517"/>
      <c r="BA210" s="1517"/>
      <c r="BB210" s="1517"/>
    </row>
    <row r="211" spans="2:54">
      <c r="B211" s="1548"/>
      <c r="C211" s="1517"/>
      <c r="D211" s="1517"/>
      <c r="E211" s="1517"/>
      <c r="F211" s="1552"/>
      <c r="G211" s="1552"/>
      <c r="H211" s="1552"/>
      <c r="I211" s="1552"/>
      <c r="J211" s="1552"/>
      <c r="K211" s="1552"/>
      <c r="L211" s="1553"/>
      <c r="M211" s="1552"/>
      <c r="N211" s="1553"/>
      <c r="O211" s="1553"/>
      <c r="P211" s="1553"/>
      <c r="Q211" s="1552"/>
      <c r="R211" s="1552"/>
      <c r="S211" s="1552"/>
      <c r="T211" s="1552"/>
      <c r="U211" s="1552"/>
      <c r="V211" s="1553"/>
      <c r="W211" s="1553"/>
      <c r="X211" s="1552"/>
      <c r="Y211" s="1552"/>
      <c r="Z211" s="1517"/>
      <c r="AA211" s="1517"/>
      <c r="AB211" s="1517"/>
      <c r="AC211" s="1517"/>
      <c r="AD211" s="1517"/>
      <c r="AE211" s="1517"/>
      <c r="AF211" s="1517"/>
      <c r="AG211" s="1517"/>
      <c r="AH211" s="1517"/>
      <c r="AI211" s="1517"/>
      <c r="AJ211" s="1517"/>
      <c r="AK211" s="1517"/>
      <c r="AL211" s="1517"/>
      <c r="AM211" s="1517"/>
      <c r="AN211" s="1517"/>
      <c r="AO211" s="1517"/>
      <c r="AP211" s="1517"/>
      <c r="AQ211" s="1517"/>
      <c r="AR211" s="1517"/>
      <c r="AS211" s="1517"/>
      <c r="AT211" s="1517"/>
      <c r="AU211" s="1517"/>
      <c r="AV211" s="1517"/>
      <c r="AW211" s="1517"/>
      <c r="AX211" s="1517"/>
      <c r="AY211" s="1517"/>
      <c r="AZ211" s="1517"/>
      <c r="BA211" s="1517"/>
      <c r="BB211" s="1517"/>
    </row>
    <row r="212" spans="2:54">
      <c r="B212" s="1548"/>
      <c r="C212" s="1517"/>
      <c r="D212" s="1517"/>
      <c r="E212" s="1517"/>
      <c r="F212" s="1549"/>
      <c r="G212" s="1549"/>
      <c r="H212" s="1549"/>
      <c r="I212" s="1549"/>
      <c r="J212" s="1549"/>
      <c r="K212" s="1549"/>
      <c r="L212" s="1550"/>
      <c r="M212" s="1549"/>
      <c r="N212" s="1550"/>
      <c r="O212" s="1550"/>
      <c r="P212" s="1550"/>
      <c r="Q212" s="1549"/>
      <c r="R212" s="1549"/>
      <c r="S212" s="1549"/>
      <c r="T212" s="1549"/>
      <c r="U212" s="1549"/>
      <c r="V212" s="1550"/>
      <c r="W212" s="1550"/>
      <c r="X212" s="1549"/>
      <c r="Y212" s="1549"/>
      <c r="Z212" s="1517"/>
      <c r="AA212" s="1517"/>
      <c r="AB212" s="1517"/>
      <c r="AC212" s="1517"/>
      <c r="AD212" s="1517"/>
      <c r="AE212" s="1517"/>
      <c r="AF212" s="1517"/>
      <c r="AG212" s="1517"/>
      <c r="AH212" s="1517"/>
      <c r="AI212" s="1517"/>
      <c r="AJ212" s="1517"/>
      <c r="AK212" s="1517"/>
      <c r="AL212" s="1517"/>
      <c r="AM212" s="1517"/>
      <c r="AN212" s="1517"/>
      <c r="AO212" s="1517"/>
      <c r="AP212" s="1517"/>
      <c r="AQ212" s="1517"/>
      <c r="AR212" s="1517"/>
      <c r="AS212" s="1517"/>
      <c r="AT212" s="1517"/>
      <c r="AU212" s="1517"/>
      <c r="AV212" s="1517"/>
      <c r="AW212" s="1517"/>
      <c r="AX212" s="1517"/>
      <c r="AY212" s="1517"/>
      <c r="AZ212" s="1517"/>
      <c r="BA212" s="1517"/>
      <c r="BB212" s="1517"/>
    </row>
    <row r="213" spans="2:54">
      <c r="B213" s="1548"/>
      <c r="C213" s="1517"/>
      <c r="D213" s="1517"/>
      <c r="E213" s="1517"/>
      <c r="F213" s="1552"/>
      <c r="G213" s="1552"/>
      <c r="H213" s="1552"/>
      <c r="I213" s="1552"/>
      <c r="J213" s="1552"/>
      <c r="K213" s="1552"/>
      <c r="L213" s="1553"/>
      <c r="M213" s="1552"/>
      <c r="N213" s="1553"/>
      <c r="O213" s="1553"/>
      <c r="P213" s="1553"/>
      <c r="Q213" s="1552"/>
      <c r="R213" s="1552"/>
      <c r="S213" s="1552"/>
      <c r="T213" s="1552"/>
      <c r="U213" s="1552"/>
      <c r="V213" s="1553"/>
      <c r="W213" s="1553"/>
      <c r="X213" s="1552"/>
      <c r="Y213" s="1552"/>
      <c r="Z213" s="1517"/>
      <c r="AA213" s="1517"/>
      <c r="AB213" s="1517"/>
      <c r="AC213" s="1517"/>
      <c r="AD213" s="1517"/>
      <c r="AE213" s="1517"/>
      <c r="AF213" s="1517"/>
      <c r="AG213" s="1517"/>
      <c r="AH213" s="1517"/>
      <c r="AI213" s="1517"/>
      <c r="AJ213" s="1517"/>
      <c r="AK213" s="1517"/>
      <c r="AL213" s="1517"/>
      <c r="AM213" s="1517"/>
      <c r="AN213" s="1517"/>
      <c r="AO213" s="1517"/>
      <c r="AP213" s="1517"/>
      <c r="AQ213" s="1517"/>
      <c r="AR213" s="1517"/>
      <c r="AS213" s="1517"/>
      <c r="AT213" s="1517"/>
      <c r="AU213" s="1517"/>
      <c r="AV213" s="1517"/>
      <c r="AW213" s="1517"/>
      <c r="AX213" s="1517"/>
      <c r="AY213" s="1517"/>
      <c r="AZ213" s="1517"/>
      <c r="BA213" s="1517"/>
      <c r="BB213" s="1517"/>
    </row>
    <row r="214" spans="2:54">
      <c r="B214" s="1548"/>
      <c r="C214" s="1517"/>
      <c r="D214" s="1517"/>
      <c r="E214" s="1517"/>
      <c r="F214" s="1552"/>
      <c r="G214" s="1552"/>
      <c r="H214" s="1552"/>
      <c r="I214" s="1552"/>
      <c r="J214" s="1552"/>
      <c r="K214" s="1552"/>
      <c r="L214" s="1553"/>
      <c r="M214" s="1552"/>
      <c r="N214" s="1553"/>
      <c r="O214" s="1553"/>
      <c r="P214" s="1553"/>
      <c r="Q214" s="1552"/>
      <c r="R214" s="1552"/>
      <c r="S214" s="1552"/>
      <c r="T214" s="1552"/>
      <c r="U214" s="1552"/>
      <c r="V214" s="1553"/>
      <c r="W214" s="1553"/>
      <c r="X214" s="1552"/>
      <c r="Y214" s="1552"/>
      <c r="Z214" s="1517"/>
      <c r="AA214" s="1517"/>
      <c r="AB214" s="1517"/>
      <c r="AC214" s="1517"/>
      <c r="AD214" s="1517"/>
      <c r="AE214" s="1517"/>
      <c r="AF214" s="1517"/>
      <c r="AG214" s="1517"/>
      <c r="AH214" s="1517"/>
      <c r="AI214" s="1517"/>
      <c r="AJ214" s="1517"/>
      <c r="AK214" s="1517"/>
      <c r="AL214" s="1517"/>
      <c r="AM214" s="1517"/>
      <c r="AN214" s="1517"/>
      <c r="AO214" s="1517"/>
      <c r="AP214" s="1517"/>
      <c r="AQ214" s="1517"/>
      <c r="AR214" s="1517"/>
      <c r="AS214" s="1517"/>
      <c r="AT214" s="1517"/>
      <c r="AU214" s="1517"/>
      <c r="AV214" s="1517"/>
      <c r="AW214" s="1517"/>
      <c r="AX214" s="1517"/>
      <c r="AY214" s="1517"/>
      <c r="AZ214" s="1517"/>
      <c r="BA214" s="1517"/>
      <c r="BB214" s="1517"/>
    </row>
    <row r="215" spans="2:54">
      <c r="B215" s="1548"/>
      <c r="C215" s="1517"/>
      <c r="D215" s="1517"/>
      <c r="E215" s="1517"/>
      <c r="F215" s="1549"/>
      <c r="G215" s="1549"/>
      <c r="H215" s="1549"/>
      <c r="I215" s="1549"/>
      <c r="J215" s="1549"/>
      <c r="K215" s="1549"/>
      <c r="L215" s="1550"/>
      <c r="M215" s="1549"/>
      <c r="N215" s="1550"/>
      <c r="O215" s="1550"/>
      <c r="P215" s="1550"/>
      <c r="Q215" s="1549"/>
      <c r="R215" s="1549"/>
      <c r="S215" s="1549"/>
      <c r="T215" s="1549"/>
      <c r="U215" s="1549"/>
      <c r="V215" s="1550"/>
      <c r="W215" s="1550"/>
      <c r="X215" s="1549"/>
      <c r="Y215" s="1549"/>
      <c r="Z215" s="1517"/>
      <c r="AA215" s="1517"/>
      <c r="AB215" s="1517"/>
      <c r="AC215" s="1517"/>
      <c r="AD215" s="1517"/>
      <c r="AE215" s="1517"/>
      <c r="AF215" s="1517"/>
      <c r="AG215" s="1517"/>
      <c r="AH215" s="1517"/>
      <c r="AI215" s="1517"/>
      <c r="AJ215" s="1517"/>
      <c r="AK215" s="1517"/>
      <c r="AL215" s="1517"/>
      <c r="AM215" s="1517"/>
      <c r="AN215" s="1517"/>
      <c r="AO215" s="1517"/>
      <c r="AP215" s="1517"/>
      <c r="AQ215" s="1517"/>
      <c r="AR215" s="1517"/>
      <c r="AS215" s="1517"/>
      <c r="AT215" s="1517"/>
      <c r="AU215" s="1517"/>
      <c r="AV215" s="1517"/>
      <c r="AW215" s="1517"/>
      <c r="AX215" s="1517"/>
      <c r="AY215" s="1517"/>
      <c r="AZ215" s="1517"/>
      <c r="BA215" s="1517"/>
      <c r="BB215" s="1517"/>
    </row>
    <row r="216" spans="2:54">
      <c r="B216" s="1548"/>
      <c r="C216" s="1517"/>
      <c r="D216" s="1517"/>
      <c r="E216" s="1517"/>
      <c r="F216" s="1549"/>
      <c r="G216" s="1549"/>
      <c r="H216" s="1549"/>
      <c r="I216" s="1549"/>
      <c r="J216" s="1549"/>
      <c r="K216" s="1549"/>
      <c r="L216" s="1549"/>
      <c r="M216" s="1549"/>
      <c r="N216" s="1549"/>
      <c r="O216" s="1550"/>
      <c r="P216" s="1550"/>
      <c r="Q216" s="1549"/>
      <c r="R216" s="1549"/>
      <c r="S216" s="1549"/>
      <c r="T216" s="1549"/>
      <c r="U216" s="1549"/>
      <c r="V216" s="1550"/>
      <c r="W216" s="1550"/>
      <c r="X216" s="1549"/>
      <c r="Y216" s="1549"/>
      <c r="Z216" s="1517"/>
      <c r="AA216" s="1517"/>
      <c r="AB216" s="1517"/>
      <c r="AC216" s="1517"/>
      <c r="AD216" s="1517"/>
      <c r="AE216" s="1517"/>
      <c r="AF216" s="1517"/>
      <c r="AG216" s="1517"/>
      <c r="AH216" s="1517"/>
      <c r="AI216" s="1517"/>
      <c r="AJ216" s="1517"/>
      <c r="AK216" s="1517"/>
      <c r="AL216" s="1517"/>
      <c r="AM216" s="1517"/>
      <c r="AN216" s="1517"/>
      <c r="AO216" s="1517"/>
      <c r="AP216" s="1517"/>
      <c r="AQ216" s="1517"/>
      <c r="AR216" s="1517"/>
      <c r="AS216" s="1517"/>
      <c r="AT216" s="1517"/>
      <c r="AU216" s="1517"/>
      <c r="AV216" s="1517"/>
      <c r="AW216" s="1517"/>
      <c r="AX216" s="1517"/>
      <c r="AY216" s="1517"/>
      <c r="AZ216" s="1517"/>
      <c r="BA216" s="1517"/>
      <c r="BB216" s="1517"/>
    </row>
    <row r="217" spans="2:54">
      <c r="B217" s="1548"/>
      <c r="C217" s="1517"/>
      <c r="D217" s="1517"/>
      <c r="E217" s="1517"/>
      <c r="F217" s="1549"/>
      <c r="G217" s="1549"/>
      <c r="H217" s="1549"/>
      <c r="I217" s="1549"/>
      <c r="J217" s="1549"/>
      <c r="K217" s="1549"/>
      <c r="L217" s="1549"/>
      <c r="M217" s="1549"/>
      <c r="N217" s="1549"/>
      <c r="O217" s="1549"/>
      <c r="P217" s="1549"/>
      <c r="Q217" s="1549"/>
      <c r="R217" s="1549"/>
      <c r="S217" s="1549"/>
      <c r="T217" s="1549"/>
      <c r="U217" s="1549"/>
      <c r="V217" s="1550"/>
      <c r="W217" s="1550"/>
      <c r="X217" s="1549"/>
      <c r="Y217" s="1549"/>
      <c r="Z217" s="1517"/>
      <c r="AA217" s="1517"/>
      <c r="AB217" s="1517"/>
      <c r="AC217" s="1517"/>
      <c r="AD217" s="1517"/>
      <c r="AE217" s="1517"/>
      <c r="AF217" s="1517"/>
      <c r="AG217" s="1517"/>
      <c r="AH217" s="1517"/>
      <c r="AI217" s="1517"/>
      <c r="AJ217" s="1517"/>
      <c r="AK217" s="1517"/>
      <c r="AL217" s="1517"/>
      <c r="AM217" s="1517"/>
      <c r="AN217" s="1517"/>
      <c r="AO217" s="1517"/>
      <c r="AP217" s="1517"/>
      <c r="AQ217" s="1517"/>
      <c r="AR217" s="1517"/>
      <c r="AS217" s="1517"/>
      <c r="AT217" s="1517"/>
      <c r="AU217" s="1517"/>
      <c r="AV217" s="1517"/>
      <c r="AW217" s="1517"/>
      <c r="AX217" s="1517"/>
      <c r="AY217" s="1517"/>
      <c r="AZ217" s="1517"/>
      <c r="BA217" s="1517"/>
      <c r="BB217" s="1517"/>
    </row>
    <row r="218" spans="2:54">
      <c r="B218" s="1548"/>
      <c r="C218" s="1517"/>
      <c r="D218" s="1517"/>
      <c r="E218" s="1517"/>
      <c r="F218" s="1552"/>
      <c r="G218" s="1552"/>
      <c r="H218" s="1552"/>
      <c r="I218" s="1552"/>
      <c r="J218" s="1552"/>
      <c r="K218" s="1552"/>
      <c r="L218" s="1553"/>
      <c r="M218" s="1552"/>
      <c r="N218" s="1553"/>
      <c r="O218" s="1552"/>
      <c r="P218" s="1552"/>
      <c r="Q218" s="1552"/>
      <c r="R218" s="1552"/>
      <c r="S218" s="1552"/>
      <c r="T218" s="1552"/>
      <c r="U218" s="1552"/>
      <c r="V218" s="1553"/>
      <c r="W218" s="1553"/>
      <c r="X218" s="1552"/>
      <c r="Y218" s="1552"/>
      <c r="Z218" s="1517"/>
      <c r="AA218" s="1517"/>
      <c r="AB218" s="1517"/>
      <c r="AC218" s="1517"/>
      <c r="AD218" s="1517"/>
      <c r="AE218" s="1517"/>
      <c r="AF218" s="1517"/>
      <c r="AG218" s="1517"/>
      <c r="AH218" s="1517"/>
      <c r="AI218" s="1517"/>
      <c r="AJ218" s="1517"/>
      <c r="AK218" s="1517"/>
      <c r="AL218" s="1517"/>
      <c r="AM218" s="1517"/>
      <c r="AN218" s="1517"/>
      <c r="AO218" s="1517"/>
      <c r="AP218" s="1517"/>
      <c r="AQ218" s="1517"/>
      <c r="AR218" s="1517"/>
      <c r="AS218" s="1517"/>
      <c r="AT218" s="1517"/>
      <c r="AU218" s="1517"/>
      <c r="AV218" s="1517"/>
      <c r="AW218" s="1517"/>
      <c r="AX218" s="1517"/>
      <c r="AY218" s="1517"/>
      <c r="AZ218" s="1517"/>
      <c r="BA218" s="1517"/>
      <c r="BB218" s="1517"/>
    </row>
    <row r="219" spans="2:54">
      <c r="B219" s="1548"/>
      <c r="C219" s="1517"/>
      <c r="D219" s="1517"/>
      <c r="E219" s="1517"/>
      <c r="F219" s="1552"/>
      <c r="G219" s="1552"/>
      <c r="H219" s="1552"/>
      <c r="I219" s="1552"/>
      <c r="J219" s="1552"/>
      <c r="K219" s="1552"/>
      <c r="L219" s="1553"/>
      <c r="M219" s="1552"/>
      <c r="N219" s="1553"/>
      <c r="O219" s="1552"/>
      <c r="P219" s="1553"/>
      <c r="Q219" s="1552"/>
      <c r="R219" s="1552"/>
      <c r="S219" s="1552"/>
      <c r="T219" s="1552"/>
      <c r="U219" s="1552"/>
      <c r="V219" s="1553"/>
      <c r="W219" s="1553"/>
      <c r="X219" s="1552"/>
      <c r="Y219" s="1552"/>
      <c r="Z219" s="1517"/>
      <c r="AA219" s="1517"/>
      <c r="AB219" s="1517"/>
      <c r="AC219" s="1517"/>
      <c r="AD219" s="1517"/>
      <c r="AE219" s="1517"/>
      <c r="AF219" s="1517"/>
      <c r="AG219" s="1517"/>
      <c r="AH219" s="1517"/>
      <c r="AI219" s="1517"/>
      <c r="AJ219" s="1517"/>
      <c r="AK219" s="1517"/>
      <c r="AL219" s="1517"/>
      <c r="AM219" s="1517"/>
      <c r="AN219" s="1517"/>
      <c r="AO219" s="1517"/>
      <c r="AP219" s="1517"/>
      <c r="AQ219" s="1517"/>
      <c r="AR219" s="1517"/>
      <c r="AS219" s="1517"/>
      <c r="AT219" s="1517"/>
      <c r="AU219" s="1517"/>
      <c r="AV219" s="1517"/>
      <c r="AW219" s="1517"/>
      <c r="AX219" s="1517"/>
      <c r="AY219" s="1517"/>
      <c r="AZ219" s="1517"/>
      <c r="BA219" s="1517"/>
      <c r="BB219" s="1517"/>
    </row>
    <row r="220" spans="2:54">
      <c r="B220" s="1548"/>
      <c r="C220" s="1517"/>
      <c r="D220" s="1517"/>
      <c r="E220" s="1517"/>
      <c r="F220" s="1552"/>
      <c r="G220" s="1552"/>
      <c r="H220" s="1552"/>
      <c r="I220" s="1552"/>
      <c r="J220" s="1552"/>
      <c r="K220" s="1552"/>
      <c r="L220" s="1553"/>
      <c r="M220" s="1552"/>
      <c r="N220" s="1552"/>
      <c r="O220" s="1553"/>
      <c r="P220" s="1553"/>
      <c r="Q220" s="1552"/>
      <c r="R220" s="1552"/>
      <c r="S220" s="1552"/>
      <c r="T220" s="1552"/>
      <c r="U220" s="1552"/>
      <c r="V220" s="1553"/>
      <c r="W220" s="1553"/>
      <c r="X220" s="1552"/>
      <c r="Y220" s="1552"/>
      <c r="Z220" s="1517"/>
      <c r="AA220" s="1517"/>
      <c r="AB220" s="1517"/>
      <c r="AC220" s="1517"/>
      <c r="AD220" s="1517"/>
      <c r="AE220" s="1517"/>
      <c r="AF220" s="1517"/>
      <c r="AG220" s="1517"/>
      <c r="AH220" s="1517"/>
      <c r="AI220" s="1517"/>
      <c r="AJ220" s="1517"/>
      <c r="AK220" s="1517"/>
      <c r="AL220" s="1517"/>
      <c r="AM220" s="1517"/>
      <c r="AN220" s="1517"/>
      <c r="AO220" s="1517"/>
      <c r="AP220" s="1517"/>
      <c r="AQ220" s="1517"/>
      <c r="AR220" s="1517"/>
      <c r="AS220" s="1517"/>
      <c r="AT220" s="1517"/>
      <c r="AU220" s="1517"/>
      <c r="AV220" s="1517"/>
      <c r="AW220" s="1517"/>
      <c r="AX220" s="1517"/>
      <c r="AY220" s="1517"/>
      <c r="AZ220" s="1517"/>
      <c r="BA220" s="1517"/>
      <c r="BB220" s="1517"/>
    </row>
    <row r="221" spans="2:54">
      <c r="B221" s="1548"/>
      <c r="C221" s="1517"/>
      <c r="D221" s="1517"/>
      <c r="E221" s="1517"/>
      <c r="F221" s="1552"/>
      <c r="G221" s="1552"/>
      <c r="H221" s="1552"/>
      <c r="I221" s="1552"/>
      <c r="J221" s="1552"/>
      <c r="K221" s="1552"/>
      <c r="L221" s="1553"/>
      <c r="M221" s="1552"/>
      <c r="N221" s="1553"/>
      <c r="O221" s="1553"/>
      <c r="P221" s="1553"/>
      <c r="Q221" s="1552"/>
      <c r="R221" s="1552"/>
      <c r="S221" s="1552"/>
      <c r="T221" s="1552"/>
      <c r="U221" s="1552"/>
      <c r="V221" s="1553"/>
      <c r="W221" s="1553"/>
      <c r="X221" s="1552"/>
      <c r="Y221" s="1552"/>
      <c r="Z221" s="1517"/>
      <c r="AA221" s="1517"/>
      <c r="AB221" s="1517"/>
      <c r="AC221" s="1517"/>
      <c r="AD221" s="1517"/>
      <c r="AE221" s="1517"/>
      <c r="AF221" s="1517"/>
      <c r="AG221" s="1517"/>
      <c r="AH221" s="1517"/>
      <c r="AI221" s="1517"/>
      <c r="AJ221" s="1517"/>
      <c r="AK221" s="1517"/>
      <c r="AL221" s="1517"/>
      <c r="AM221" s="1517"/>
      <c r="AN221" s="1517"/>
      <c r="AO221" s="1517"/>
      <c r="AP221" s="1517"/>
      <c r="AQ221" s="1517"/>
      <c r="AR221" s="1517"/>
      <c r="AS221" s="1517"/>
      <c r="AT221" s="1517"/>
      <c r="AU221" s="1517"/>
      <c r="AV221" s="1517"/>
      <c r="AW221" s="1517"/>
      <c r="AX221" s="1517"/>
      <c r="AY221" s="1517"/>
      <c r="AZ221" s="1517"/>
      <c r="BA221" s="1517"/>
      <c r="BB221" s="1517"/>
    </row>
    <row r="222" spans="2:54">
      <c r="B222" s="1548"/>
      <c r="C222" s="1517"/>
      <c r="D222" s="1517"/>
      <c r="E222" s="1517"/>
      <c r="F222" s="1552"/>
      <c r="G222" s="1552"/>
      <c r="H222" s="1552"/>
      <c r="I222" s="1552"/>
      <c r="J222" s="1552"/>
      <c r="K222" s="1552"/>
      <c r="L222" s="1553"/>
      <c r="M222" s="1552"/>
      <c r="N222" s="1553"/>
      <c r="O222" s="1553"/>
      <c r="P222" s="1553"/>
      <c r="Q222" s="1552"/>
      <c r="R222" s="1552"/>
      <c r="S222" s="1552"/>
      <c r="T222" s="1552"/>
      <c r="U222" s="1552"/>
      <c r="V222" s="1553"/>
      <c r="W222" s="1553"/>
      <c r="X222" s="1552"/>
      <c r="Y222" s="1552"/>
      <c r="Z222" s="1517"/>
      <c r="AA222" s="1517"/>
      <c r="AB222" s="1517"/>
      <c r="AC222" s="1517"/>
      <c r="AD222" s="1517"/>
      <c r="AE222" s="1517"/>
      <c r="AF222" s="1517"/>
      <c r="AG222" s="1517"/>
      <c r="AH222" s="1517"/>
      <c r="AI222" s="1517"/>
      <c r="AJ222" s="1517"/>
      <c r="AK222" s="1517"/>
      <c r="AL222" s="1517"/>
      <c r="AM222" s="1517"/>
      <c r="AN222" s="1517"/>
      <c r="AO222" s="1517"/>
      <c r="AP222" s="1517"/>
      <c r="AQ222" s="1517"/>
      <c r="AR222" s="1517"/>
      <c r="AS222" s="1517"/>
      <c r="AT222" s="1517"/>
      <c r="AU222" s="1517"/>
      <c r="AV222" s="1517"/>
      <c r="AW222" s="1517"/>
      <c r="AX222" s="1517"/>
      <c r="AY222" s="1517"/>
      <c r="AZ222" s="1517"/>
      <c r="BA222" s="1517"/>
      <c r="BB222" s="1517"/>
    </row>
    <row r="223" spans="2:54">
      <c r="B223" s="1548"/>
      <c r="C223" s="1517"/>
      <c r="D223" s="1517"/>
      <c r="E223" s="1517"/>
      <c r="F223" s="1552"/>
      <c r="G223" s="1552"/>
      <c r="H223" s="1552"/>
      <c r="I223" s="1552"/>
      <c r="J223" s="1552"/>
      <c r="K223" s="1552"/>
      <c r="L223" s="1552"/>
      <c r="M223" s="1552"/>
      <c r="N223" s="1553"/>
      <c r="O223" s="1553"/>
      <c r="P223" s="1553"/>
      <c r="Q223" s="1552"/>
      <c r="R223" s="1552"/>
      <c r="S223" s="1552"/>
      <c r="T223" s="1552"/>
      <c r="U223" s="1552"/>
      <c r="V223" s="1553"/>
      <c r="W223" s="1553"/>
      <c r="X223" s="1552"/>
      <c r="Y223" s="1552"/>
      <c r="Z223" s="1517"/>
      <c r="AA223" s="1517"/>
      <c r="AB223" s="1517"/>
      <c r="AC223" s="1517"/>
      <c r="AD223" s="1517"/>
      <c r="AE223" s="1517"/>
      <c r="AF223" s="1517"/>
      <c r="AG223" s="1517"/>
      <c r="AH223" s="1517"/>
      <c r="AI223" s="1517"/>
      <c r="AJ223" s="1517"/>
      <c r="AK223" s="1517"/>
      <c r="AL223" s="1517"/>
      <c r="AM223" s="1517"/>
      <c r="AN223" s="1517"/>
      <c r="AO223" s="1517"/>
      <c r="AP223" s="1517"/>
      <c r="AQ223" s="1517"/>
      <c r="AR223" s="1517"/>
      <c r="AS223" s="1517"/>
      <c r="AT223" s="1517"/>
      <c r="AU223" s="1517"/>
      <c r="AV223" s="1517"/>
      <c r="AW223" s="1517"/>
      <c r="AX223" s="1517"/>
      <c r="AY223" s="1517"/>
      <c r="AZ223" s="1517"/>
      <c r="BA223" s="1517"/>
      <c r="BB223" s="1517"/>
    </row>
    <row r="224" spans="2:54">
      <c r="B224" s="1548"/>
      <c r="C224" s="1517"/>
      <c r="D224" s="1517"/>
      <c r="E224" s="1517"/>
      <c r="F224" s="1552"/>
      <c r="G224" s="1552"/>
      <c r="H224" s="1552"/>
      <c r="I224" s="1552"/>
      <c r="J224" s="1552"/>
      <c r="K224" s="1552"/>
      <c r="L224" s="1552"/>
      <c r="M224" s="1552"/>
      <c r="N224" s="1553"/>
      <c r="O224" s="1553"/>
      <c r="P224" s="1553"/>
      <c r="Q224" s="1552"/>
      <c r="R224" s="1552"/>
      <c r="S224" s="1552"/>
      <c r="T224" s="1552"/>
      <c r="U224" s="1552"/>
      <c r="V224" s="1553"/>
      <c r="W224" s="1553"/>
      <c r="X224" s="1552"/>
      <c r="Y224" s="1552"/>
      <c r="Z224" s="1517"/>
      <c r="AA224" s="1517"/>
      <c r="AB224" s="1517"/>
      <c r="AC224" s="1517"/>
      <c r="AD224" s="1517"/>
      <c r="AE224" s="1517"/>
      <c r="AF224" s="1517"/>
      <c r="AG224" s="1517"/>
      <c r="AH224" s="1517"/>
      <c r="AI224" s="1517"/>
      <c r="AJ224" s="1517"/>
      <c r="AK224" s="1517"/>
      <c r="AL224" s="1517"/>
      <c r="AM224" s="1517"/>
      <c r="AN224" s="1517"/>
      <c r="AO224" s="1517"/>
      <c r="AP224" s="1517"/>
      <c r="AQ224" s="1517"/>
      <c r="AR224" s="1517"/>
      <c r="AS224" s="1517"/>
      <c r="AT224" s="1517"/>
      <c r="AU224" s="1517"/>
      <c r="AV224" s="1517"/>
      <c r="AW224" s="1517"/>
      <c r="AX224" s="1517"/>
      <c r="AY224" s="1517"/>
      <c r="AZ224" s="1517"/>
      <c r="BA224" s="1517"/>
      <c r="BB224" s="1517"/>
    </row>
    <row r="225" spans="2:54">
      <c r="B225" s="1548"/>
      <c r="C225" s="1517"/>
      <c r="D225" s="1517"/>
      <c r="E225" s="1517"/>
      <c r="F225" s="1552"/>
      <c r="G225" s="1552"/>
      <c r="H225" s="1552"/>
      <c r="I225" s="1552"/>
      <c r="J225" s="1552"/>
      <c r="K225" s="1552"/>
      <c r="L225" s="1553"/>
      <c r="M225" s="1552"/>
      <c r="N225" s="1553"/>
      <c r="O225" s="1552"/>
      <c r="P225" s="1553"/>
      <c r="Q225" s="1552"/>
      <c r="R225" s="1552"/>
      <c r="S225" s="1552"/>
      <c r="T225" s="1552"/>
      <c r="U225" s="1552"/>
      <c r="V225" s="1553"/>
      <c r="W225" s="1553"/>
      <c r="X225" s="1552"/>
      <c r="Y225" s="1552"/>
      <c r="Z225" s="1517"/>
      <c r="AA225" s="1517"/>
      <c r="AB225" s="1517"/>
      <c r="AC225" s="1517"/>
      <c r="AD225" s="1517"/>
      <c r="AE225" s="1517"/>
      <c r="AF225" s="1517"/>
      <c r="AG225" s="1517"/>
      <c r="AH225" s="1517"/>
      <c r="AI225" s="1517"/>
      <c r="AJ225" s="1517"/>
      <c r="AK225" s="1517"/>
      <c r="AL225" s="1517"/>
      <c r="AM225" s="1517"/>
      <c r="AN225" s="1517"/>
      <c r="AO225" s="1517"/>
      <c r="AP225" s="1517"/>
      <c r="AQ225" s="1517"/>
      <c r="AR225" s="1517"/>
      <c r="AS225" s="1517"/>
      <c r="AT225" s="1517"/>
      <c r="AU225" s="1517"/>
      <c r="AV225" s="1517"/>
      <c r="AW225" s="1517"/>
      <c r="AX225" s="1517"/>
      <c r="AY225" s="1517"/>
      <c r="AZ225" s="1517"/>
      <c r="BA225" s="1517"/>
      <c r="BB225" s="1517"/>
    </row>
    <row r="226" spans="2:54">
      <c r="B226" s="1548"/>
      <c r="C226" s="1517"/>
      <c r="D226" s="1517"/>
      <c r="E226" s="1517"/>
      <c r="F226" s="1552"/>
      <c r="G226" s="1552"/>
      <c r="H226" s="1552"/>
      <c r="I226" s="1552"/>
      <c r="J226" s="1552"/>
      <c r="K226" s="1552"/>
      <c r="L226" s="1553"/>
      <c r="M226" s="1552"/>
      <c r="N226" s="1553"/>
      <c r="O226" s="1553"/>
      <c r="P226" s="1553"/>
      <c r="Q226" s="1552"/>
      <c r="R226" s="1552"/>
      <c r="S226" s="1552"/>
      <c r="T226" s="1552"/>
      <c r="U226" s="1552"/>
      <c r="V226" s="1553"/>
      <c r="W226" s="1553"/>
      <c r="X226" s="1552"/>
      <c r="Y226" s="1552"/>
      <c r="Z226" s="1517"/>
      <c r="AA226" s="1517"/>
      <c r="AB226" s="1517"/>
      <c r="AC226" s="1517"/>
      <c r="AD226" s="1517"/>
      <c r="AE226" s="1517"/>
      <c r="AF226" s="1517"/>
      <c r="AG226" s="1517"/>
      <c r="AH226" s="1517"/>
      <c r="AI226" s="1517"/>
      <c r="AJ226" s="1517"/>
      <c r="AK226" s="1517"/>
      <c r="AL226" s="1517"/>
      <c r="AM226" s="1517"/>
      <c r="AN226" s="1517"/>
      <c r="AO226" s="1517"/>
      <c r="AP226" s="1517"/>
      <c r="AQ226" s="1517"/>
      <c r="AR226" s="1517"/>
      <c r="AS226" s="1517"/>
      <c r="AT226" s="1517"/>
      <c r="AU226" s="1517"/>
      <c r="AV226" s="1517"/>
      <c r="AW226" s="1517"/>
      <c r="AX226" s="1517"/>
      <c r="AY226" s="1517"/>
      <c r="AZ226" s="1517"/>
      <c r="BA226" s="1517"/>
      <c r="BB226" s="1517"/>
    </row>
    <row r="227" spans="2:54">
      <c r="B227" s="1548"/>
      <c r="C227" s="1517"/>
      <c r="D227" s="1517"/>
      <c r="E227" s="1517"/>
      <c r="F227" s="1552"/>
      <c r="G227" s="1552"/>
      <c r="H227" s="1552"/>
      <c r="I227" s="1552"/>
      <c r="J227" s="1552"/>
      <c r="K227" s="1552"/>
      <c r="L227" s="1553"/>
      <c r="M227" s="1552"/>
      <c r="N227" s="1553"/>
      <c r="O227" s="1553"/>
      <c r="P227" s="1553"/>
      <c r="Q227" s="1552"/>
      <c r="R227" s="1552"/>
      <c r="S227" s="1552"/>
      <c r="T227" s="1552"/>
      <c r="U227" s="1552"/>
      <c r="V227" s="1553"/>
      <c r="W227" s="1553"/>
      <c r="X227" s="1552"/>
      <c r="Y227" s="1552"/>
      <c r="Z227" s="1517"/>
      <c r="AA227" s="1517"/>
      <c r="AB227" s="1517"/>
      <c r="AC227" s="1517"/>
      <c r="AD227" s="1517"/>
      <c r="AE227" s="1517"/>
      <c r="AF227" s="1517"/>
      <c r="AG227" s="1517"/>
      <c r="AH227" s="1517"/>
      <c r="AI227" s="1517"/>
      <c r="AJ227" s="1517"/>
      <c r="AK227" s="1517"/>
      <c r="AL227" s="1517"/>
      <c r="AM227" s="1517"/>
      <c r="AN227" s="1517"/>
      <c r="AO227" s="1517"/>
      <c r="AP227" s="1517"/>
      <c r="AQ227" s="1517"/>
      <c r="AR227" s="1517"/>
      <c r="AS227" s="1517"/>
      <c r="AT227" s="1517"/>
      <c r="AU227" s="1517"/>
      <c r="AV227" s="1517"/>
      <c r="AW227" s="1517"/>
      <c r="AX227" s="1517"/>
      <c r="AY227" s="1517"/>
      <c r="AZ227" s="1517"/>
      <c r="BA227" s="1517"/>
      <c r="BB227" s="1517"/>
    </row>
    <row r="228" spans="2:54">
      <c r="B228" s="1548"/>
      <c r="C228" s="1517"/>
      <c r="D228" s="1517"/>
      <c r="E228" s="1517"/>
      <c r="F228" s="1552"/>
      <c r="G228" s="1552"/>
      <c r="H228" s="1552"/>
      <c r="I228" s="1552"/>
      <c r="J228" s="1552"/>
      <c r="K228" s="1552"/>
      <c r="L228" s="1553"/>
      <c r="M228" s="1552"/>
      <c r="N228" s="1553"/>
      <c r="O228" s="1553"/>
      <c r="P228" s="1553"/>
      <c r="Q228" s="1552"/>
      <c r="R228" s="1552"/>
      <c r="S228" s="1552"/>
      <c r="T228" s="1552"/>
      <c r="U228" s="1552"/>
      <c r="V228" s="1553"/>
      <c r="W228" s="1553"/>
      <c r="X228" s="1552"/>
      <c r="Y228" s="1552"/>
      <c r="Z228" s="1517"/>
      <c r="AA228" s="1517"/>
      <c r="AB228" s="1517"/>
      <c r="AC228" s="1517"/>
      <c r="AD228" s="1517"/>
      <c r="AE228" s="1517"/>
      <c r="AF228" s="1517"/>
      <c r="AG228" s="1517"/>
      <c r="AH228" s="1517"/>
      <c r="AI228" s="1517"/>
      <c r="AJ228" s="1517"/>
      <c r="AK228" s="1517"/>
      <c r="AL228" s="1517"/>
      <c r="AM228" s="1517"/>
      <c r="AN228" s="1517"/>
      <c r="AO228" s="1517"/>
      <c r="AP228" s="1517"/>
      <c r="AQ228" s="1517"/>
      <c r="AR228" s="1517"/>
      <c r="AS228" s="1517"/>
      <c r="AT228" s="1517"/>
      <c r="AU228" s="1517"/>
      <c r="AV228" s="1517"/>
      <c r="AW228" s="1517"/>
      <c r="AX228" s="1517"/>
      <c r="AY228" s="1517"/>
      <c r="AZ228" s="1517"/>
      <c r="BA228" s="1517"/>
      <c r="BB228" s="1517"/>
    </row>
    <row r="229" spans="2:54">
      <c r="B229" s="1548"/>
      <c r="C229" s="1517"/>
      <c r="D229" s="1517"/>
      <c r="E229" s="1517"/>
      <c r="F229" s="1552"/>
      <c r="G229" s="1552"/>
      <c r="H229" s="1552"/>
      <c r="I229" s="1552"/>
      <c r="J229" s="1552"/>
      <c r="K229" s="1552"/>
      <c r="L229" s="1553"/>
      <c r="M229" s="1552"/>
      <c r="N229" s="1553"/>
      <c r="O229" s="1553"/>
      <c r="P229" s="1553"/>
      <c r="Q229" s="1552"/>
      <c r="R229" s="1552"/>
      <c r="S229" s="1552"/>
      <c r="T229" s="1552"/>
      <c r="U229" s="1552"/>
      <c r="V229" s="1553"/>
      <c r="W229" s="1553"/>
      <c r="X229" s="1552"/>
      <c r="Y229" s="1552"/>
      <c r="Z229" s="1517"/>
      <c r="AA229" s="1517"/>
      <c r="AB229" s="1517"/>
      <c r="AC229" s="1517"/>
      <c r="AD229" s="1517"/>
      <c r="AE229" s="1517"/>
      <c r="AF229" s="1517"/>
      <c r="AG229" s="1517"/>
      <c r="AH229" s="1517"/>
      <c r="AI229" s="1517"/>
      <c r="AJ229" s="1517"/>
      <c r="AK229" s="1517"/>
      <c r="AL229" s="1517"/>
      <c r="AM229" s="1517"/>
      <c r="AN229" s="1517"/>
      <c r="AO229" s="1517"/>
      <c r="AP229" s="1517"/>
      <c r="AQ229" s="1517"/>
      <c r="AR229" s="1517"/>
      <c r="AS229" s="1517"/>
      <c r="AT229" s="1517"/>
      <c r="AU229" s="1517"/>
      <c r="AV229" s="1517"/>
      <c r="AW229" s="1517"/>
      <c r="AX229" s="1517"/>
      <c r="AY229" s="1517"/>
      <c r="AZ229" s="1517"/>
      <c r="BA229" s="1517"/>
      <c r="BB229" s="1517"/>
    </row>
    <row r="230" spans="2:54">
      <c r="B230" s="1548"/>
      <c r="C230" s="1517"/>
      <c r="D230" s="1517"/>
      <c r="E230" s="1517"/>
      <c r="F230" s="1552"/>
      <c r="G230" s="1552"/>
      <c r="H230" s="1552"/>
      <c r="I230" s="1552"/>
      <c r="J230" s="1552"/>
      <c r="K230" s="1552"/>
      <c r="L230" s="1553"/>
      <c r="M230" s="1552"/>
      <c r="N230" s="1553"/>
      <c r="O230" s="1553"/>
      <c r="P230" s="1553"/>
      <c r="Q230" s="1552"/>
      <c r="R230" s="1552"/>
      <c r="S230" s="1552"/>
      <c r="T230" s="1552"/>
      <c r="U230" s="1552"/>
      <c r="V230" s="1553"/>
      <c r="W230" s="1553"/>
      <c r="X230" s="1552"/>
      <c r="Y230" s="1552"/>
      <c r="Z230" s="1517"/>
      <c r="AA230" s="1517"/>
      <c r="AB230" s="1517"/>
      <c r="AC230" s="1517"/>
      <c r="AD230" s="1517"/>
      <c r="AE230" s="1517"/>
      <c r="AF230" s="1517"/>
      <c r="AG230" s="1517"/>
      <c r="AH230" s="1517"/>
      <c r="AI230" s="1517"/>
      <c r="AJ230" s="1517"/>
      <c r="AK230" s="1517"/>
      <c r="AL230" s="1517"/>
      <c r="AM230" s="1517"/>
      <c r="AN230" s="1517"/>
      <c r="AO230" s="1517"/>
      <c r="AP230" s="1517"/>
      <c r="AQ230" s="1517"/>
      <c r="AR230" s="1517"/>
      <c r="AS230" s="1517"/>
      <c r="AT230" s="1517"/>
      <c r="AU230" s="1517"/>
      <c r="AV230" s="1517"/>
      <c r="AW230" s="1517"/>
      <c r="AX230" s="1517"/>
      <c r="AY230" s="1517"/>
      <c r="AZ230" s="1517"/>
      <c r="BA230" s="1517"/>
      <c r="BB230" s="1517"/>
    </row>
    <row r="231" spans="2:54">
      <c r="B231" s="1548"/>
      <c r="C231" s="1517"/>
      <c r="D231" s="1517"/>
      <c r="E231" s="1517"/>
      <c r="F231" s="1552"/>
      <c r="G231" s="1552"/>
      <c r="H231" s="1552"/>
      <c r="I231" s="1552"/>
      <c r="J231" s="1552"/>
      <c r="K231" s="1552"/>
      <c r="L231" s="1553"/>
      <c r="M231" s="1552"/>
      <c r="N231" s="1553"/>
      <c r="O231" s="1553"/>
      <c r="P231" s="1553"/>
      <c r="Q231" s="1552"/>
      <c r="R231" s="1552"/>
      <c r="S231" s="1552"/>
      <c r="T231" s="1552"/>
      <c r="U231" s="1552"/>
      <c r="V231" s="1553"/>
      <c r="W231" s="1553"/>
      <c r="X231" s="1552"/>
      <c r="Y231" s="1552"/>
      <c r="Z231" s="1517"/>
      <c r="AA231" s="1517"/>
      <c r="AB231" s="1517"/>
      <c r="AC231" s="1517"/>
      <c r="AD231" s="1517"/>
      <c r="AE231" s="1517"/>
      <c r="AF231" s="1517"/>
      <c r="AG231" s="1517"/>
      <c r="AH231" s="1517"/>
      <c r="AI231" s="1517"/>
      <c r="AJ231" s="1517"/>
      <c r="AK231" s="1517"/>
      <c r="AL231" s="1517"/>
      <c r="AM231" s="1517"/>
      <c r="AN231" s="1517"/>
      <c r="AO231" s="1517"/>
      <c r="AP231" s="1517"/>
      <c r="AQ231" s="1517"/>
      <c r="AR231" s="1517"/>
      <c r="AS231" s="1517"/>
      <c r="AT231" s="1517"/>
      <c r="AU231" s="1517"/>
      <c r="AV231" s="1517"/>
      <c r="AW231" s="1517"/>
      <c r="AX231" s="1517"/>
      <c r="AY231" s="1517"/>
      <c r="AZ231" s="1517"/>
      <c r="BA231" s="1517"/>
      <c r="BB231" s="1517"/>
    </row>
    <row r="232" spans="2:54">
      <c r="B232" s="1548"/>
      <c r="C232" s="1517"/>
      <c r="D232" s="1517"/>
      <c r="E232" s="1517"/>
      <c r="F232" s="1552"/>
      <c r="G232" s="1552"/>
      <c r="H232" s="1552"/>
      <c r="I232" s="1552"/>
      <c r="J232" s="1552"/>
      <c r="K232" s="1552"/>
      <c r="L232" s="1553"/>
      <c r="M232" s="1552"/>
      <c r="N232" s="1553"/>
      <c r="O232" s="1553"/>
      <c r="P232" s="1553"/>
      <c r="Q232" s="1552"/>
      <c r="R232" s="1552"/>
      <c r="S232" s="1552"/>
      <c r="T232" s="1552"/>
      <c r="U232" s="1552"/>
      <c r="V232" s="1553"/>
      <c r="W232" s="1553"/>
      <c r="X232" s="1552"/>
      <c r="Y232" s="1552"/>
      <c r="Z232" s="1517"/>
      <c r="AA232" s="1517"/>
      <c r="AB232" s="1517"/>
      <c r="AC232" s="1517"/>
      <c r="AD232" s="1517"/>
      <c r="AE232" s="1517"/>
      <c r="AF232" s="1517"/>
      <c r="AG232" s="1517"/>
      <c r="AH232" s="1517"/>
      <c r="AI232" s="1517"/>
      <c r="AJ232" s="1517"/>
      <c r="AK232" s="1517"/>
      <c r="AL232" s="1517"/>
      <c r="AM232" s="1517"/>
      <c r="AN232" s="1517"/>
      <c r="AO232" s="1517"/>
      <c r="AP232" s="1517"/>
      <c r="AQ232" s="1517"/>
      <c r="AR232" s="1517"/>
      <c r="AS232" s="1517"/>
      <c r="AT232" s="1517"/>
      <c r="AU232" s="1517"/>
      <c r="AV232" s="1517"/>
      <c r="AW232" s="1517"/>
      <c r="AX232" s="1517"/>
      <c r="AY232" s="1517"/>
      <c r="AZ232" s="1517"/>
      <c r="BA232" s="1517"/>
      <c r="BB232" s="1517"/>
    </row>
    <row r="233" spans="2:54">
      <c r="B233" s="1548"/>
      <c r="C233" s="1517"/>
      <c r="D233" s="1517"/>
      <c r="E233" s="1517"/>
      <c r="F233" s="1552"/>
      <c r="G233" s="1552"/>
      <c r="H233" s="1552"/>
      <c r="I233" s="1552"/>
      <c r="J233" s="1552"/>
      <c r="K233" s="1552"/>
      <c r="L233" s="1553"/>
      <c r="M233" s="1552"/>
      <c r="N233" s="1553"/>
      <c r="O233" s="1553"/>
      <c r="P233" s="1553"/>
      <c r="Q233" s="1552"/>
      <c r="R233" s="1552"/>
      <c r="S233" s="1552"/>
      <c r="T233" s="1552"/>
      <c r="U233" s="1552"/>
      <c r="V233" s="1553"/>
      <c r="W233" s="1553"/>
      <c r="X233" s="1552"/>
      <c r="Y233" s="1552"/>
      <c r="Z233" s="1517"/>
      <c r="AA233" s="1517"/>
      <c r="AB233" s="1517"/>
      <c r="AC233" s="1517"/>
      <c r="AD233" s="1517"/>
      <c r="AE233" s="1517"/>
      <c r="AF233" s="1517"/>
      <c r="AG233" s="1517"/>
      <c r="AH233" s="1517"/>
      <c r="AI233" s="1517"/>
      <c r="AJ233" s="1517"/>
      <c r="AK233" s="1517"/>
      <c r="AL233" s="1517"/>
      <c r="AM233" s="1517"/>
      <c r="AN233" s="1517"/>
      <c r="AO233" s="1517"/>
      <c r="AP233" s="1517"/>
      <c r="AQ233" s="1517"/>
      <c r="AR233" s="1517"/>
      <c r="AS233" s="1517"/>
      <c r="AT233" s="1517"/>
      <c r="AU233" s="1517"/>
      <c r="AV233" s="1517"/>
      <c r="AW233" s="1517"/>
      <c r="AX233" s="1517"/>
      <c r="AY233" s="1517"/>
      <c r="AZ233" s="1517"/>
      <c r="BA233" s="1517"/>
      <c r="BB233" s="1517"/>
    </row>
    <row r="234" spans="2:54">
      <c r="F234" s="1508"/>
      <c r="G234" s="1509"/>
      <c r="H234" s="1509"/>
      <c r="I234" s="1509"/>
      <c r="J234" s="1509"/>
      <c r="K234" s="1510"/>
      <c r="L234" s="1511"/>
      <c r="M234" s="1508"/>
      <c r="N234" s="1511"/>
      <c r="O234" s="1511"/>
      <c r="P234" s="1511"/>
      <c r="Q234" s="1509"/>
      <c r="R234" s="1509"/>
      <c r="S234" s="1510"/>
      <c r="T234" s="1509"/>
      <c r="U234" s="1510"/>
      <c r="V234" s="1511"/>
      <c r="W234" s="1511"/>
      <c r="X234" s="1510"/>
      <c r="Y234" s="1512"/>
    </row>
    <row r="235" spans="2:54">
      <c r="F235" s="1041"/>
      <c r="G235" s="1042"/>
      <c r="H235" s="1042"/>
      <c r="I235" s="1042"/>
      <c r="J235" s="1042"/>
      <c r="K235" s="1043"/>
      <c r="L235" s="1044"/>
      <c r="M235" s="1041"/>
      <c r="N235" s="1044"/>
      <c r="O235" s="1044"/>
      <c r="P235" s="1044"/>
      <c r="Q235" s="1042"/>
      <c r="R235" s="1042"/>
      <c r="S235" s="1042"/>
      <c r="T235" s="1042"/>
      <c r="U235" s="1043"/>
      <c r="V235" s="1044"/>
      <c r="W235" s="1044"/>
      <c r="X235" s="1043"/>
      <c r="Y235" s="1045"/>
    </row>
    <row r="236" spans="2:54">
      <c r="F236" s="1041"/>
      <c r="G236" s="1042"/>
      <c r="H236" s="1042"/>
      <c r="I236" s="1042"/>
      <c r="J236" s="1042"/>
      <c r="K236" s="1043"/>
      <c r="L236" s="1044"/>
      <c r="M236" s="1041"/>
      <c r="N236" s="1044"/>
      <c r="O236" s="1044"/>
      <c r="P236" s="1044"/>
      <c r="Q236" s="1042"/>
      <c r="R236" s="1042"/>
      <c r="S236" s="1042"/>
      <c r="T236" s="1042"/>
      <c r="U236" s="1043"/>
      <c r="V236" s="1044"/>
      <c r="W236" s="1044"/>
      <c r="X236" s="1043"/>
      <c r="Y236" s="1045"/>
    </row>
    <row r="237" spans="2:54">
      <c r="F237" s="1041"/>
      <c r="G237" s="1042"/>
      <c r="H237" s="1042"/>
      <c r="I237" s="1042"/>
      <c r="J237" s="1042"/>
      <c r="K237" s="1043"/>
      <c r="L237" s="1044"/>
      <c r="M237" s="1041"/>
      <c r="N237" s="1044"/>
      <c r="O237" s="1044"/>
      <c r="P237" s="1044"/>
      <c r="Q237" s="1042"/>
      <c r="R237" s="1042"/>
      <c r="S237" s="1042"/>
      <c r="T237" s="1042"/>
      <c r="U237" s="1043"/>
      <c r="V237" s="1044"/>
      <c r="W237" s="1044"/>
      <c r="X237" s="1043"/>
      <c r="Y237" s="1045"/>
    </row>
    <row r="238" spans="2:54">
      <c r="F238" s="1041"/>
      <c r="G238" s="1042"/>
      <c r="H238" s="1042"/>
      <c r="I238" s="1042"/>
      <c r="J238" s="1042"/>
      <c r="K238" s="1043"/>
      <c r="L238" s="1044"/>
      <c r="M238" s="1041"/>
      <c r="N238" s="1044"/>
      <c r="O238" s="1044"/>
      <c r="P238" s="1044"/>
      <c r="Q238" s="1042"/>
      <c r="R238" s="1042"/>
      <c r="S238" s="1042"/>
      <c r="T238" s="1042"/>
      <c r="U238" s="1043"/>
      <c r="V238" s="1044"/>
      <c r="W238" s="1044"/>
      <c r="X238" s="1043"/>
      <c r="Y238" s="1045"/>
    </row>
    <row r="239" spans="2:54">
      <c r="F239" s="1052"/>
      <c r="G239" s="1053"/>
      <c r="H239" s="1053"/>
      <c r="I239" s="1053"/>
      <c r="J239" s="1053"/>
      <c r="K239" s="1054"/>
      <c r="L239" s="1055"/>
      <c r="M239" s="1041"/>
      <c r="N239" s="1055"/>
      <c r="O239" s="1055"/>
      <c r="P239" s="1055"/>
      <c r="Q239" s="1042"/>
      <c r="R239" s="1053"/>
      <c r="S239" s="1042"/>
      <c r="T239" s="1042"/>
      <c r="U239" s="1043"/>
      <c r="V239" s="1044"/>
      <c r="W239" s="1044"/>
      <c r="X239" s="1043"/>
      <c r="Y239" s="1045"/>
    </row>
    <row r="240" spans="2:54">
      <c r="F240" s="1052"/>
      <c r="G240" s="1052"/>
      <c r="H240" s="1052"/>
      <c r="I240" s="1052"/>
      <c r="J240" s="1052"/>
      <c r="K240" s="1054"/>
      <c r="L240" s="1044"/>
      <c r="M240" s="1041"/>
      <c r="N240" s="1056"/>
      <c r="O240" s="1056"/>
      <c r="P240" s="1056"/>
      <c r="Q240" s="1042"/>
      <c r="R240" s="1052"/>
      <c r="S240" s="1057"/>
      <c r="T240" s="1042"/>
      <c r="U240" s="1043"/>
      <c r="V240" s="1044"/>
      <c r="W240" s="1044"/>
      <c r="X240" s="1043"/>
      <c r="Y240" s="1045"/>
    </row>
    <row r="241" spans="6:25">
      <c r="F241" s="1041"/>
      <c r="G241" s="1042"/>
      <c r="H241" s="1042"/>
      <c r="I241" s="1042"/>
      <c r="J241" s="1042"/>
      <c r="K241" s="1043"/>
      <c r="L241" s="1044"/>
      <c r="M241" s="1041"/>
      <c r="N241" s="1044"/>
      <c r="O241" s="1044"/>
      <c r="P241" s="1044"/>
      <c r="Q241" s="1042"/>
      <c r="R241" s="1042"/>
      <c r="S241" s="1042"/>
      <c r="T241" s="1042"/>
      <c r="U241" s="1043"/>
      <c r="V241" s="1044"/>
      <c r="W241" s="1044"/>
      <c r="X241" s="1043"/>
      <c r="Y241" s="1045"/>
    </row>
    <row r="242" spans="6:25">
      <c r="F242" s="1047"/>
      <c r="G242" s="1047"/>
      <c r="H242" s="1047"/>
      <c r="I242" s="1047"/>
      <c r="J242" s="1047"/>
      <c r="K242" s="1049"/>
      <c r="L242" s="1039"/>
      <c r="M242" s="1047"/>
      <c r="N242" s="1039"/>
      <c r="O242" s="1039"/>
      <c r="P242" s="1039"/>
      <c r="Q242" s="1047"/>
      <c r="R242" s="1048"/>
      <c r="S242" s="1048"/>
      <c r="T242" s="1048"/>
      <c r="U242" s="1049"/>
      <c r="V242" s="1039"/>
      <c r="W242" s="1039"/>
      <c r="X242" s="1049"/>
      <c r="Y242" s="1050"/>
    </row>
    <row r="243" spans="6:25">
      <c r="F243" s="1041"/>
      <c r="G243" s="1042"/>
      <c r="H243" s="1042"/>
      <c r="I243" s="1042"/>
      <c r="J243" s="1042"/>
      <c r="K243" s="1043"/>
      <c r="L243" s="1044"/>
      <c r="M243" s="1041"/>
      <c r="N243" s="1044"/>
      <c r="O243" s="1044"/>
      <c r="P243" s="1044"/>
      <c r="Q243" s="1042"/>
      <c r="R243" s="1042"/>
      <c r="S243" s="1042"/>
      <c r="T243" s="1042"/>
      <c r="U243" s="1043"/>
      <c r="V243" s="1044"/>
      <c r="W243" s="1044"/>
      <c r="X243" s="1043"/>
      <c r="Y243" s="1045"/>
    </row>
    <row r="244" spans="6:25">
      <c r="F244" s="1041"/>
      <c r="G244" s="1042"/>
      <c r="H244" s="1042"/>
      <c r="I244" s="1042"/>
      <c r="J244" s="1042"/>
      <c r="K244" s="1043"/>
      <c r="L244" s="1044"/>
      <c r="M244" s="1041"/>
      <c r="N244" s="1044"/>
      <c r="O244" s="1044"/>
      <c r="P244" s="1044"/>
      <c r="Q244" s="1042"/>
      <c r="R244" s="1042"/>
      <c r="S244" s="1042"/>
      <c r="T244" s="1042"/>
      <c r="U244" s="1043"/>
      <c r="V244" s="1044"/>
      <c r="W244" s="1044"/>
      <c r="X244" s="1043"/>
      <c r="Y244" s="1045"/>
    </row>
    <row r="245" spans="6:25">
      <c r="F245" s="1041"/>
      <c r="G245" s="1042"/>
      <c r="H245" s="1042"/>
      <c r="I245" s="1042"/>
      <c r="J245" s="1042"/>
      <c r="K245" s="1043"/>
      <c r="L245" s="1044"/>
      <c r="M245" s="1041"/>
      <c r="N245" s="1044"/>
      <c r="O245" s="1044"/>
      <c r="P245" s="1044"/>
      <c r="Q245" s="1042"/>
      <c r="R245" s="1042"/>
      <c r="S245" s="1042"/>
      <c r="T245" s="1042"/>
      <c r="U245" s="1043"/>
      <c r="V245" s="1044"/>
      <c r="W245" s="1044"/>
      <c r="X245" s="1043"/>
      <c r="Y245" s="1045"/>
    </row>
    <row r="246" spans="6:25">
      <c r="F246" s="1041"/>
      <c r="G246" s="1042"/>
      <c r="H246" s="1042"/>
      <c r="I246" s="1042"/>
      <c r="J246" s="1042"/>
      <c r="K246" s="1043"/>
      <c r="L246" s="1044"/>
      <c r="M246" s="1041"/>
      <c r="N246" s="1044"/>
      <c r="O246" s="1044"/>
      <c r="P246" s="1044"/>
      <c r="Q246" s="1042"/>
      <c r="R246" s="1042"/>
      <c r="S246" s="1042"/>
      <c r="T246" s="1042"/>
      <c r="U246" s="1043"/>
      <c r="V246" s="1044"/>
      <c r="W246" s="1044"/>
      <c r="X246" s="1043"/>
      <c r="Y246" s="1045"/>
    </row>
    <row r="247" spans="6:25">
      <c r="F247" s="1041"/>
      <c r="G247" s="1042"/>
      <c r="H247" s="1042"/>
      <c r="I247" s="1042"/>
      <c r="J247" s="1042"/>
      <c r="K247" s="1043"/>
      <c r="L247" s="1044"/>
      <c r="M247" s="1041"/>
      <c r="N247" s="1044"/>
      <c r="O247" s="1044"/>
      <c r="P247" s="1044"/>
      <c r="Q247" s="1042"/>
      <c r="R247" s="1042"/>
      <c r="S247" s="1042"/>
      <c r="T247" s="1042"/>
      <c r="U247" s="1043"/>
      <c r="V247" s="1044"/>
      <c r="W247" s="1044"/>
      <c r="X247" s="1043"/>
      <c r="Y247" s="1045"/>
    </row>
    <row r="248" spans="6:25">
      <c r="F248" s="1047"/>
      <c r="G248" s="1047"/>
      <c r="H248" s="1047"/>
      <c r="I248" s="1047"/>
      <c r="J248" s="1047"/>
      <c r="K248" s="1049"/>
      <c r="L248" s="1048"/>
      <c r="M248" s="1047"/>
      <c r="N248" s="1039"/>
      <c r="O248" s="1039"/>
      <c r="P248" s="1039"/>
      <c r="Q248" s="1047"/>
      <c r="R248" s="1048"/>
      <c r="S248" s="1048"/>
      <c r="T248" s="1048"/>
      <c r="U248" s="1049"/>
      <c r="V248" s="1039"/>
      <c r="W248" s="1039"/>
      <c r="X248" s="1049"/>
      <c r="Y248" s="1050"/>
    </row>
    <row r="249" spans="6:25">
      <c r="F249" s="1041"/>
      <c r="G249" s="1042"/>
      <c r="H249" s="1042"/>
      <c r="I249" s="1042"/>
      <c r="J249" s="1042"/>
      <c r="K249" s="1043"/>
      <c r="L249" s="1044"/>
      <c r="M249" s="1041"/>
      <c r="N249" s="1044"/>
      <c r="O249" s="1044"/>
      <c r="P249" s="1044"/>
      <c r="Q249" s="1042"/>
      <c r="R249" s="1042"/>
      <c r="S249" s="1042"/>
      <c r="T249" s="1042"/>
      <c r="U249" s="1043"/>
      <c r="V249" s="1044"/>
      <c r="W249" s="1044"/>
      <c r="X249" s="1043"/>
      <c r="Y249" s="1045"/>
    </row>
    <row r="250" spans="6:25">
      <c r="F250" s="1041"/>
      <c r="G250" s="1042"/>
      <c r="H250" s="1042"/>
      <c r="I250" s="1042"/>
      <c r="J250" s="1042"/>
      <c r="K250" s="1043"/>
      <c r="L250" s="1044"/>
      <c r="M250" s="1041"/>
      <c r="N250" s="1044"/>
      <c r="O250" s="1044"/>
      <c r="P250" s="1044"/>
      <c r="Q250" s="1042"/>
      <c r="R250" s="1042"/>
      <c r="S250" s="1042"/>
      <c r="T250" s="1042"/>
      <c r="U250" s="1043"/>
      <c r="V250" s="1044"/>
      <c r="W250" s="1044"/>
      <c r="X250" s="1043"/>
      <c r="Y250" s="1045"/>
    </row>
    <row r="251" spans="6:25">
      <c r="F251" s="1041"/>
      <c r="G251" s="1042"/>
      <c r="H251" s="1042"/>
      <c r="I251" s="1042"/>
      <c r="J251" s="1042"/>
      <c r="K251" s="1043"/>
      <c r="L251" s="1044"/>
      <c r="M251" s="1041"/>
      <c r="N251" s="1044"/>
      <c r="O251" s="1044"/>
      <c r="P251" s="1044"/>
      <c r="Q251" s="1042"/>
      <c r="R251" s="1042"/>
      <c r="S251" s="1042"/>
      <c r="T251" s="1042"/>
      <c r="U251" s="1043"/>
      <c r="V251" s="1044"/>
      <c r="W251" s="1044"/>
      <c r="X251" s="1043"/>
      <c r="Y251" s="1045"/>
    </row>
    <row r="252" spans="6:25" ht="13.5" thickBot="1">
      <c r="F252" s="1041"/>
      <c r="G252" s="1042"/>
      <c r="H252" s="1042"/>
      <c r="I252" s="1042"/>
      <c r="J252" s="1042"/>
      <c r="K252" s="1043"/>
      <c r="L252" s="1044"/>
      <c r="M252" s="1041"/>
      <c r="N252" s="1044"/>
      <c r="O252" s="1044"/>
      <c r="P252" s="1044"/>
      <c r="Q252" s="1042"/>
      <c r="R252" s="1042"/>
      <c r="S252" s="1042"/>
      <c r="T252" s="1042"/>
      <c r="U252" s="1043"/>
      <c r="V252" s="1044"/>
      <c r="W252" s="1044"/>
      <c r="X252" s="1043"/>
      <c r="Y252" s="1045"/>
    </row>
    <row r="253" spans="6:25" ht="14" thickTop="1" thickBot="1">
      <c r="F253" s="1041"/>
      <c r="G253" s="1042"/>
      <c r="H253" s="1042"/>
      <c r="I253" s="1042"/>
      <c r="J253" s="1042"/>
      <c r="K253" s="1043"/>
      <c r="L253" s="1046"/>
      <c r="M253" s="1041"/>
      <c r="N253" s="1044"/>
      <c r="O253" s="1044"/>
      <c r="P253" s="1044"/>
      <c r="Q253" s="1042"/>
      <c r="R253" s="1042"/>
      <c r="S253" s="1042"/>
      <c r="T253" s="1042"/>
      <c r="U253" s="1043"/>
      <c r="V253" s="1044"/>
      <c r="W253" s="1044"/>
      <c r="X253" s="1043"/>
      <c r="Y253" s="1045"/>
    </row>
    <row r="254" spans="6:25" ht="13.5" thickTop="1">
      <c r="F254" s="1047"/>
      <c r="G254" s="1047"/>
      <c r="H254" s="1047"/>
      <c r="I254" s="1047"/>
      <c r="J254" s="1047"/>
      <c r="K254" s="1049"/>
      <c r="L254" s="1039"/>
      <c r="M254" s="1047"/>
      <c r="N254" s="1039"/>
      <c r="O254" s="1039"/>
      <c r="P254" s="1039"/>
      <c r="Q254" s="1047"/>
      <c r="R254" s="1048"/>
      <c r="S254" s="1048"/>
      <c r="T254" s="1048"/>
      <c r="U254" s="1047"/>
      <c r="V254" s="1039"/>
      <c r="W254" s="1039"/>
      <c r="X254" s="1049"/>
      <c r="Y254" s="1050"/>
    </row>
    <row r="255" spans="6:25">
      <c r="F255" s="1041"/>
      <c r="G255" s="1042"/>
      <c r="H255" s="1042"/>
      <c r="I255" s="1042"/>
      <c r="J255" s="1042"/>
      <c r="K255" s="1043"/>
      <c r="L255" s="1044"/>
      <c r="M255" s="1041"/>
      <c r="N255" s="1044"/>
      <c r="O255" s="1044"/>
      <c r="P255" s="1044"/>
      <c r="Q255" s="1042"/>
      <c r="R255" s="1042"/>
      <c r="S255" s="1042"/>
      <c r="T255" s="1042"/>
      <c r="U255" s="1043"/>
      <c r="V255" s="1044"/>
      <c r="W255" s="1044"/>
      <c r="X255" s="1043"/>
      <c r="Y255" s="1045"/>
    </row>
    <row r="256" spans="6:25">
      <c r="F256" s="1041"/>
      <c r="G256" s="1042"/>
      <c r="H256" s="1042"/>
      <c r="I256" s="1042"/>
      <c r="J256" s="1042"/>
      <c r="K256" s="1043"/>
      <c r="L256" s="1044"/>
      <c r="M256" s="1041"/>
      <c r="N256" s="1044"/>
      <c r="O256" s="1044"/>
      <c r="P256" s="1044"/>
      <c r="Q256" s="1042"/>
      <c r="R256" s="1042"/>
      <c r="S256" s="1042"/>
      <c r="T256" s="1042"/>
      <c r="U256" s="1043"/>
      <c r="V256" s="1044"/>
      <c r="W256" s="1044"/>
      <c r="X256" s="1043"/>
      <c r="Y256" s="1045"/>
    </row>
    <row r="257" spans="6:25">
      <c r="F257" s="1041"/>
      <c r="G257" s="1042"/>
      <c r="H257" s="1042"/>
      <c r="I257" s="1042"/>
      <c r="J257" s="1042"/>
      <c r="K257" s="1043"/>
      <c r="L257" s="1044"/>
      <c r="M257" s="1041"/>
      <c r="N257" s="1044"/>
      <c r="O257" s="1044"/>
      <c r="P257" s="1044"/>
      <c r="Q257" s="1042"/>
      <c r="R257" s="1042"/>
      <c r="S257" s="1042"/>
      <c r="T257" s="1042"/>
      <c r="U257" s="1043"/>
      <c r="V257" s="1044"/>
      <c r="W257" s="1044"/>
      <c r="X257" s="1043"/>
      <c r="Y257" s="1045"/>
    </row>
    <row r="258" spans="6:25">
      <c r="F258" s="1041"/>
      <c r="G258" s="1042"/>
      <c r="H258" s="1042"/>
      <c r="I258" s="1042"/>
      <c r="J258" s="1042"/>
      <c r="K258" s="1043"/>
      <c r="L258" s="1044"/>
      <c r="M258" s="1041"/>
      <c r="N258" s="1044"/>
      <c r="O258" s="1044"/>
      <c r="P258" s="1044"/>
      <c r="Q258" s="1042"/>
      <c r="R258" s="1042"/>
      <c r="S258" s="1042"/>
      <c r="T258" s="1042"/>
      <c r="U258" s="1043"/>
      <c r="V258" s="1044"/>
      <c r="W258" s="1044"/>
      <c r="X258" s="1043"/>
      <c r="Y258" s="1045"/>
    </row>
    <row r="259" spans="6:25">
      <c r="F259" s="1047"/>
      <c r="G259" s="1047"/>
      <c r="H259" s="1047"/>
      <c r="I259" s="1047"/>
      <c r="J259" s="1047"/>
      <c r="K259" s="1049"/>
      <c r="L259" s="1039"/>
      <c r="M259" s="1047"/>
      <c r="N259" s="1039"/>
      <c r="O259" s="1039"/>
      <c r="P259" s="1039"/>
      <c r="Q259" s="1047"/>
      <c r="R259" s="1048"/>
      <c r="S259" s="1048"/>
      <c r="T259" s="1048"/>
      <c r="U259" s="1049"/>
      <c r="V259" s="1039"/>
      <c r="W259" s="1039"/>
      <c r="X259" s="1049"/>
      <c r="Y259" s="1050"/>
    </row>
    <row r="260" spans="6:25">
      <c r="F260" s="1041"/>
      <c r="G260" s="1042"/>
      <c r="H260" s="1042"/>
      <c r="I260" s="1042"/>
      <c r="J260" s="1042"/>
      <c r="K260" s="1043"/>
      <c r="L260" s="1044"/>
      <c r="M260" s="1041"/>
      <c r="N260" s="1044"/>
      <c r="O260" s="1044"/>
      <c r="P260" s="1044"/>
      <c r="Q260" s="1042"/>
      <c r="R260" s="1042"/>
      <c r="S260" s="1042"/>
      <c r="T260" s="1042"/>
      <c r="U260" s="1043"/>
      <c r="V260" s="1044"/>
      <c r="W260" s="1044"/>
      <c r="X260" s="1043"/>
      <c r="Y260" s="1045"/>
    </row>
    <row r="261" spans="6:25">
      <c r="F261" s="1041"/>
      <c r="G261" s="1042"/>
      <c r="H261" s="1042"/>
      <c r="I261" s="1042"/>
      <c r="J261" s="1042"/>
      <c r="K261" s="1043"/>
      <c r="L261" s="1044"/>
      <c r="M261" s="1041"/>
      <c r="N261" s="1044"/>
      <c r="O261" s="1044"/>
      <c r="P261" s="1044"/>
      <c r="Q261" s="1042"/>
      <c r="R261" s="1042"/>
      <c r="S261" s="1042"/>
      <c r="T261" s="1042"/>
      <c r="U261" s="1043"/>
      <c r="V261" s="1044"/>
      <c r="W261" s="1044"/>
      <c r="X261" s="1043"/>
      <c r="Y261" s="1045"/>
    </row>
    <row r="262" spans="6:25">
      <c r="F262" s="1041"/>
      <c r="G262" s="1042"/>
      <c r="H262" s="1042"/>
      <c r="I262" s="1042"/>
      <c r="J262" s="1042"/>
      <c r="K262" s="1043"/>
      <c r="L262" s="1044"/>
      <c r="M262" s="1041"/>
      <c r="N262" s="1044"/>
      <c r="O262" s="1044"/>
      <c r="P262" s="1044"/>
      <c r="Q262" s="1042"/>
      <c r="R262" s="1042"/>
      <c r="S262" s="1042"/>
      <c r="T262" s="1042"/>
      <c r="U262" s="1043"/>
      <c r="V262" s="1044"/>
      <c r="W262" s="1044"/>
      <c r="X262" s="1043"/>
      <c r="Y262" s="1045"/>
    </row>
    <row r="263" spans="6:25">
      <c r="F263" s="1041"/>
      <c r="G263" s="1042"/>
      <c r="H263" s="1042"/>
      <c r="I263" s="1042"/>
      <c r="J263" s="1042"/>
      <c r="K263" s="1043"/>
      <c r="L263" s="1044"/>
      <c r="M263" s="1041"/>
      <c r="N263" s="1044"/>
      <c r="O263" s="1044"/>
      <c r="P263" s="1044"/>
      <c r="Q263" s="1042"/>
      <c r="R263" s="1042"/>
      <c r="S263" s="1042"/>
      <c r="T263" s="1042"/>
      <c r="U263" s="1043"/>
      <c r="V263" s="1044"/>
      <c r="W263" s="1044"/>
      <c r="X263" s="1043"/>
      <c r="Y263" s="1045"/>
    </row>
    <row r="264" spans="6:25">
      <c r="F264" s="1041"/>
      <c r="G264" s="1042"/>
      <c r="H264" s="1042"/>
      <c r="I264" s="1042"/>
      <c r="J264" s="1042"/>
      <c r="K264" s="1043"/>
      <c r="L264" s="1044"/>
      <c r="M264" s="1041"/>
      <c r="N264" s="1044"/>
      <c r="O264" s="1044"/>
      <c r="P264" s="1044"/>
      <c r="Q264" s="1042"/>
      <c r="R264" s="1042"/>
      <c r="S264" s="1042"/>
      <c r="T264" s="1042"/>
      <c r="U264" s="1043"/>
      <c r="V264" s="1044"/>
      <c r="W264" s="1044"/>
      <c r="X264" s="1043"/>
      <c r="Y264" s="1045"/>
    </row>
    <row r="265" spans="6:25">
      <c r="F265" s="1041"/>
      <c r="G265" s="1042"/>
      <c r="H265" s="1042"/>
      <c r="I265" s="1042"/>
      <c r="J265" s="1042"/>
      <c r="K265" s="1043"/>
      <c r="L265" s="1044"/>
      <c r="M265" s="1041"/>
      <c r="N265" s="1044"/>
      <c r="O265" s="1044"/>
      <c r="P265" s="1044"/>
      <c r="Q265" s="1042"/>
      <c r="R265" s="1042"/>
      <c r="S265" s="1042"/>
      <c r="T265" s="1042"/>
      <c r="U265" s="1043"/>
      <c r="V265" s="1044"/>
      <c r="W265" s="1044"/>
      <c r="X265" s="1043"/>
      <c r="Y265" s="1045"/>
    </row>
    <row r="266" spans="6:25">
      <c r="F266" s="1041"/>
      <c r="G266" s="1042"/>
      <c r="H266" s="1042"/>
      <c r="I266" s="1042"/>
      <c r="J266" s="1042"/>
      <c r="K266" s="1043"/>
      <c r="L266" s="1044"/>
      <c r="M266" s="1041"/>
      <c r="N266" s="1044"/>
      <c r="O266" s="1044"/>
      <c r="P266" s="1044"/>
      <c r="Q266" s="1042"/>
      <c r="R266" s="1042"/>
      <c r="S266" s="1042"/>
      <c r="T266" s="1042"/>
      <c r="U266" s="1043"/>
      <c r="V266" s="1044"/>
      <c r="W266" s="1044"/>
      <c r="X266" s="1043"/>
      <c r="Y266" s="1045"/>
    </row>
    <row r="267" spans="6:25">
      <c r="F267" s="1041"/>
      <c r="G267" s="1042"/>
      <c r="H267" s="1042"/>
      <c r="I267" s="1042"/>
      <c r="J267" s="1042"/>
      <c r="K267" s="1043"/>
      <c r="L267" s="1044"/>
      <c r="M267" s="1041"/>
      <c r="N267" s="1044"/>
      <c r="O267" s="1044"/>
      <c r="P267" s="1044"/>
      <c r="Q267" s="1042"/>
      <c r="R267" s="1042"/>
      <c r="S267" s="1042"/>
      <c r="T267" s="1042"/>
      <c r="U267" s="1043"/>
      <c r="V267" s="1044"/>
      <c r="W267" s="1044"/>
      <c r="X267" s="1043"/>
      <c r="Y267" s="1045"/>
    </row>
    <row r="268" spans="6:25">
      <c r="F268" s="1041"/>
      <c r="G268" s="1042"/>
      <c r="H268" s="1042"/>
      <c r="I268" s="1042"/>
      <c r="J268" s="1042"/>
      <c r="K268" s="1043"/>
      <c r="L268" s="1044"/>
      <c r="M268" s="1041"/>
      <c r="N268" s="1044"/>
      <c r="O268" s="1044"/>
      <c r="P268" s="1044"/>
      <c r="Q268" s="1042"/>
      <c r="R268" s="1042"/>
      <c r="S268" s="1042"/>
      <c r="T268" s="1042"/>
      <c r="U268" s="1043"/>
      <c r="V268" s="1044"/>
      <c r="W268" s="1044"/>
      <c r="X268" s="1043"/>
      <c r="Y268" s="1045"/>
    </row>
    <row r="269" spans="6:25" ht="13.5" thickBot="1">
      <c r="F269" s="1047"/>
      <c r="G269" s="1047"/>
      <c r="H269" s="1047"/>
      <c r="I269" s="1047"/>
      <c r="J269" s="1047"/>
      <c r="K269" s="1049"/>
      <c r="L269" s="1039"/>
      <c r="M269" s="1047"/>
      <c r="N269" s="1039"/>
      <c r="O269" s="1039"/>
      <c r="P269" s="1039"/>
      <c r="Q269" s="1047"/>
      <c r="R269" s="1048"/>
      <c r="S269" s="1048"/>
      <c r="T269" s="1048"/>
      <c r="U269" s="1049"/>
      <c r="V269" s="1039"/>
      <c r="W269" s="1039"/>
      <c r="X269" s="1049"/>
      <c r="Y269" s="1050"/>
    </row>
    <row r="270" spans="6:25" ht="14" thickTop="1" thickBot="1">
      <c r="F270" s="1041"/>
      <c r="G270" s="1042"/>
      <c r="H270" s="1042"/>
      <c r="I270" s="1042"/>
      <c r="J270" s="1042"/>
      <c r="K270" s="1043"/>
      <c r="L270" s="1044"/>
      <c r="M270" s="1046"/>
      <c r="N270" s="1044"/>
      <c r="O270" s="1044"/>
      <c r="P270" s="1044"/>
      <c r="Q270" s="1042"/>
      <c r="R270" s="1042"/>
      <c r="S270" s="1042"/>
      <c r="T270" s="1042"/>
      <c r="U270" s="1043"/>
      <c r="V270" s="1044"/>
      <c r="W270" s="1044"/>
      <c r="X270" s="1043"/>
      <c r="Y270" s="1045"/>
    </row>
    <row r="271" spans="6:25" ht="13.5" thickTop="1">
      <c r="F271" s="1047"/>
      <c r="G271" s="1047"/>
      <c r="H271" s="1047"/>
      <c r="I271" s="1047"/>
      <c r="J271" s="1047"/>
      <c r="K271" s="1049"/>
      <c r="L271" s="1039"/>
      <c r="M271" s="1047"/>
      <c r="N271" s="1039"/>
      <c r="O271" s="1039"/>
      <c r="P271" s="1039"/>
      <c r="Q271" s="1047"/>
      <c r="R271" s="1048"/>
      <c r="S271" s="1048"/>
      <c r="T271" s="1048"/>
      <c r="U271" s="1049"/>
      <c r="V271" s="1039"/>
      <c r="W271" s="1039"/>
      <c r="X271" s="1049"/>
      <c r="Y271" s="1050"/>
    </row>
    <row r="272" spans="6:25">
      <c r="F272" s="1041"/>
      <c r="G272" s="1042"/>
      <c r="H272" s="1042"/>
      <c r="I272" s="1042"/>
      <c r="J272" s="1042"/>
      <c r="K272" s="1043"/>
      <c r="L272" s="1044"/>
      <c r="M272" s="1041"/>
      <c r="N272" s="1044"/>
      <c r="O272" s="1044"/>
      <c r="P272" s="1044"/>
      <c r="Q272" s="1042"/>
      <c r="R272" s="1042"/>
      <c r="S272" s="1042"/>
      <c r="T272" s="1042"/>
      <c r="U272" s="1043"/>
      <c r="V272" s="1044"/>
      <c r="W272" s="1044"/>
      <c r="X272" s="1043"/>
      <c r="Y272" s="1045"/>
    </row>
    <row r="273" spans="6:25">
      <c r="F273" s="1041"/>
      <c r="G273" s="1042"/>
      <c r="H273" s="1042"/>
      <c r="I273" s="1042"/>
      <c r="J273" s="1042"/>
      <c r="K273" s="1043"/>
      <c r="L273" s="1044"/>
      <c r="M273" s="1041"/>
      <c r="N273" s="1044"/>
      <c r="O273" s="1044"/>
      <c r="P273" s="1044"/>
      <c r="Q273" s="1042"/>
      <c r="R273" s="1042"/>
      <c r="S273" s="1042"/>
      <c r="T273" s="1042"/>
      <c r="U273" s="1043"/>
      <c r="V273" s="1044"/>
      <c r="W273" s="1044"/>
      <c r="X273" s="1043"/>
      <c r="Y273" s="1045"/>
    </row>
    <row r="274" spans="6:25">
      <c r="F274" s="1047"/>
      <c r="G274" s="1047"/>
      <c r="H274" s="1047"/>
      <c r="I274" s="1047"/>
      <c r="J274" s="1047"/>
      <c r="K274" s="1049"/>
      <c r="L274" s="1039"/>
      <c r="M274" s="1047"/>
      <c r="N274" s="1039"/>
      <c r="O274" s="1039"/>
      <c r="P274" s="1039"/>
      <c r="Q274" s="1047"/>
      <c r="R274" s="1048"/>
      <c r="S274" s="1048"/>
      <c r="T274" s="1048"/>
      <c r="U274" s="1049"/>
      <c r="V274" s="1039"/>
      <c r="W274" s="1039"/>
      <c r="X274" s="1049"/>
      <c r="Y274" s="1050"/>
    </row>
    <row r="275" spans="6:25">
      <c r="F275" s="1058"/>
      <c r="G275" s="1053"/>
      <c r="H275" s="1053"/>
      <c r="I275" s="1053"/>
      <c r="J275" s="1053"/>
      <c r="K275" s="1054"/>
      <c r="L275" s="1044"/>
      <c r="M275" s="1052"/>
      <c r="N275" s="1044"/>
      <c r="O275" s="1044"/>
      <c r="P275" s="1044"/>
      <c r="Q275" s="1053"/>
      <c r="R275" s="1042"/>
      <c r="S275" s="1042"/>
      <c r="T275" s="1042"/>
      <c r="U275" s="1054"/>
      <c r="V275" s="1044"/>
      <c r="W275" s="1044"/>
      <c r="X275" s="1054"/>
      <c r="Y275" s="1045"/>
    </row>
    <row r="276" spans="6:25">
      <c r="F276" s="1041"/>
      <c r="G276" s="1042"/>
      <c r="H276" s="1042"/>
      <c r="I276" s="1042"/>
      <c r="J276" s="1042"/>
      <c r="K276" s="1043"/>
      <c r="L276" s="1044"/>
      <c r="M276" s="1041"/>
      <c r="N276" s="1044"/>
      <c r="O276" s="1044"/>
      <c r="P276" s="1044"/>
      <c r="Q276" s="1042"/>
      <c r="R276" s="1042"/>
      <c r="S276" s="1042"/>
      <c r="T276" s="1042"/>
      <c r="U276" s="1043"/>
      <c r="V276" s="1044"/>
      <c r="W276" s="1044"/>
      <c r="X276" s="1043"/>
      <c r="Y276" s="1045"/>
    </row>
    <row r="277" spans="6:25">
      <c r="F277" s="1047"/>
      <c r="G277" s="1047"/>
      <c r="H277" s="1047"/>
      <c r="I277" s="1047"/>
      <c r="J277" s="1047"/>
      <c r="K277" s="1049"/>
      <c r="L277" s="1039"/>
      <c r="M277" s="1047"/>
      <c r="N277" s="1039"/>
      <c r="O277" s="1039"/>
      <c r="P277" s="1039"/>
      <c r="Q277" s="1047"/>
      <c r="R277" s="1048"/>
      <c r="S277" s="1048"/>
      <c r="T277" s="1048"/>
      <c r="U277" s="1049"/>
      <c r="V277" s="1039"/>
      <c r="W277" s="1039"/>
      <c r="X277" s="1049"/>
      <c r="Y277" s="1050"/>
    </row>
    <row r="278" spans="6:25">
      <c r="F278" s="1041"/>
      <c r="G278" s="1042"/>
      <c r="H278" s="1042"/>
      <c r="I278" s="1042"/>
      <c r="J278" s="1042"/>
      <c r="K278" s="1043"/>
      <c r="L278" s="1044"/>
      <c r="M278" s="1041"/>
      <c r="N278" s="1044"/>
      <c r="O278" s="1044"/>
      <c r="P278" s="1044"/>
      <c r="Q278" s="1042"/>
      <c r="R278" s="1042"/>
      <c r="S278" s="1042"/>
      <c r="T278" s="1042"/>
      <c r="U278" s="1043"/>
      <c r="V278" s="1044"/>
      <c r="W278" s="1044"/>
      <c r="X278" s="1043"/>
      <c r="Y278" s="1045"/>
    </row>
    <row r="279" spans="6:25">
      <c r="F279" s="1047"/>
      <c r="G279" s="1048"/>
      <c r="H279" s="1048"/>
      <c r="I279" s="1048"/>
      <c r="J279" s="1048"/>
      <c r="K279" s="1051"/>
      <c r="L279" s="1039"/>
      <c r="M279" s="1047"/>
      <c r="N279" s="1039"/>
      <c r="O279" s="1039"/>
      <c r="P279" s="1039"/>
      <c r="Q279" s="1048"/>
      <c r="R279" s="1048"/>
      <c r="S279" s="1048"/>
      <c r="T279" s="1048"/>
      <c r="U279" s="1051"/>
      <c r="V279" s="1039"/>
      <c r="W279" s="1039"/>
      <c r="X279" s="1051"/>
      <c r="Y279" s="1050"/>
    </row>
    <row r="280" spans="6:25">
      <c r="F280" s="1047"/>
      <c r="G280" s="1047"/>
      <c r="H280" s="1047"/>
      <c r="I280" s="1047"/>
      <c r="J280" s="1047"/>
      <c r="K280" s="1049"/>
      <c r="L280" s="1039"/>
      <c r="M280" s="1047"/>
      <c r="N280" s="1039"/>
      <c r="O280" s="1039"/>
      <c r="P280" s="1039"/>
      <c r="Q280" s="1047"/>
      <c r="R280" s="1048"/>
      <c r="S280" s="1048"/>
      <c r="T280" s="1048"/>
      <c r="U280" s="1049"/>
      <c r="V280" s="1039"/>
      <c r="W280" s="1039"/>
      <c r="X280" s="1049"/>
      <c r="Y280" s="1050"/>
    </row>
    <row r="281" spans="6:25">
      <c r="F281" s="1041"/>
      <c r="G281" s="1042"/>
      <c r="H281" s="1042"/>
      <c r="I281" s="1042"/>
      <c r="J281" s="1042"/>
      <c r="K281" s="1043"/>
      <c r="L281" s="1044"/>
      <c r="M281" s="1041"/>
      <c r="N281" s="1044"/>
      <c r="O281" s="1044"/>
      <c r="P281" s="1044"/>
      <c r="Q281" s="1042"/>
      <c r="R281" s="1042"/>
      <c r="S281" s="1042"/>
      <c r="T281" s="1042"/>
      <c r="U281" s="1043"/>
      <c r="V281" s="1044"/>
      <c r="W281" s="1044"/>
      <c r="X281" s="1043"/>
      <c r="Y281" s="1045"/>
    </row>
    <row r="282" spans="6:25">
      <c r="F282" s="1041"/>
      <c r="G282" s="1042"/>
      <c r="H282" s="1042"/>
      <c r="I282" s="1042"/>
      <c r="J282" s="1042"/>
      <c r="K282" s="1043"/>
      <c r="L282" s="1044"/>
      <c r="M282" s="1041"/>
      <c r="N282" s="1044"/>
      <c r="O282" s="1044"/>
      <c r="P282" s="1044"/>
      <c r="Q282" s="1042"/>
      <c r="R282" s="1042"/>
      <c r="S282" s="1042"/>
      <c r="T282" s="1042"/>
      <c r="U282" s="1043"/>
      <c r="V282" s="1044"/>
      <c r="W282" s="1044"/>
      <c r="X282" s="1043"/>
      <c r="Y282" s="1045"/>
    </row>
    <row r="283" spans="6:25">
      <c r="F283" s="1047"/>
      <c r="G283" s="1048"/>
      <c r="H283" s="1048"/>
      <c r="I283" s="1048"/>
      <c r="J283" s="1048"/>
      <c r="K283" s="1051"/>
      <c r="L283" s="1039"/>
      <c r="M283" s="1047"/>
      <c r="N283" s="1039"/>
      <c r="O283" s="1039"/>
      <c r="P283" s="1039"/>
      <c r="Q283" s="1048"/>
      <c r="R283" s="1048"/>
      <c r="S283" s="1048"/>
      <c r="T283" s="1048"/>
      <c r="U283" s="1051"/>
      <c r="V283" s="1039"/>
      <c r="W283" s="1039"/>
      <c r="X283" s="1051"/>
      <c r="Y283" s="1050"/>
    </row>
    <row r="284" spans="6:25">
      <c r="F284" s="1047"/>
      <c r="G284" s="1047"/>
      <c r="H284" s="1047"/>
      <c r="I284" s="1047"/>
      <c r="J284" s="1047"/>
      <c r="K284" s="1049"/>
      <c r="L284" s="1039"/>
      <c r="M284" s="1047"/>
      <c r="N284" s="1039"/>
      <c r="O284" s="1039"/>
      <c r="P284" s="1048"/>
      <c r="Q284" s="1047"/>
      <c r="R284" s="1048"/>
      <c r="S284" s="1048"/>
      <c r="T284" s="1048"/>
      <c r="U284" s="1049"/>
      <c r="V284" s="1039"/>
      <c r="W284" s="1039"/>
      <c r="X284" s="1049"/>
      <c r="Y284" s="1050"/>
    </row>
    <row r="285" spans="6:25" ht="13.5" thickBot="1">
      <c r="F285" s="1041"/>
      <c r="G285" s="1042"/>
      <c r="H285" s="1042"/>
      <c r="I285" s="1042"/>
      <c r="J285" s="1042"/>
      <c r="K285" s="1043"/>
      <c r="L285" s="1044"/>
      <c r="M285" s="1041"/>
      <c r="N285" s="1044"/>
      <c r="O285" s="1044"/>
      <c r="P285" s="1044"/>
      <c r="Q285" s="1042"/>
      <c r="R285" s="1042"/>
      <c r="S285" s="1042"/>
      <c r="T285" s="1042"/>
      <c r="U285" s="1043"/>
      <c r="V285" s="1044"/>
      <c r="W285" s="1044"/>
      <c r="X285" s="1043"/>
      <c r="Y285" s="1045"/>
    </row>
    <row r="286" spans="6:25" ht="14" thickTop="1" thickBot="1">
      <c r="F286" s="1041"/>
      <c r="G286" s="1042"/>
      <c r="H286" s="1042"/>
      <c r="I286" s="1042"/>
      <c r="J286" s="1042"/>
      <c r="K286" s="1043"/>
      <c r="L286" s="1044"/>
      <c r="M286" s="1041"/>
      <c r="N286" s="1044"/>
      <c r="O286" s="1044"/>
      <c r="P286" s="1046"/>
      <c r="Q286" s="1042"/>
      <c r="R286" s="1042"/>
      <c r="S286" s="1043"/>
      <c r="T286" s="1042"/>
      <c r="U286" s="1043"/>
      <c r="V286" s="1044"/>
      <c r="W286" s="1044"/>
      <c r="X286" s="1043"/>
      <c r="Y286" s="1045"/>
    </row>
    <row r="287" spans="6:25" ht="13.5" thickTop="1">
      <c r="F287" s="1041"/>
      <c r="G287" s="1042"/>
      <c r="H287" s="1042"/>
      <c r="I287" s="1042"/>
      <c r="J287" s="1042"/>
      <c r="K287" s="1043"/>
      <c r="L287" s="1044"/>
      <c r="M287" s="1041"/>
      <c r="N287" s="1044"/>
      <c r="O287" s="1044"/>
      <c r="P287" s="1044"/>
      <c r="Q287" s="1042"/>
      <c r="R287" s="1042"/>
      <c r="S287" s="1043"/>
      <c r="T287" s="1042"/>
      <c r="U287" s="1043"/>
      <c r="V287" s="1044"/>
      <c r="W287" s="1044"/>
      <c r="X287" s="1043"/>
      <c r="Y287" s="1045"/>
    </row>
    <row r="288" spans="6:25" ht="13.5" thickBot="1">
      <c r="F288" s="1038"/>
      <c r="G288" s="1059"/>
      <c r="H288" s="1059"/>
      <c r="I288" s="1059"/>
      <c r="J288" s="1059"/>
      <c r="K288" s="1040"/>
      <c r="L288" s="1060"/>
      <c r="M288" s="1038"/>
      <c r="N288" s="1060"/>
      <c r="O288" s="1060"/>
      <c r="P288" s="1060"/>
      <c r="Q288" s="1059"/>
      <c r="R288" s="1059"/>
      <c r="S288" s="1040"/>
      <c r="T288" s="1059"/>
      <c r="U288" s="1040"/>
      <c r="V288" s="1039"/>
      <c r="W288" s="1039"/>
      <c r="X288" s="1040"/>
      <c r="Y288" s="1050"/>
    </row>
    <row r="289" spans="6:25" ht="14" thickTop="1" thickBot="1">
      <c r="F289" s="1061"/>
      <c r="G289" s="1061"/>
      <c r="H289" s="1061"/>
      <c r="I289" s="1061"/>
      <c r="J289" s="1061"/>
      <c r="K289" s="1061"/>
      <c r="L289" s="1061"/>
      <c r="M289" s="1061"/>
      <c r="N289" s="1061"/>
      <c r="O289" s="1061"/>
      <c r="P289" s="1061"/>
      <c r="Q289" s="1061"/>
      <c r="R289" s="1061"/>
      <c r="S289" s="1061"/>
      <c r="T289" s="1061"/>
      <c r="U289" s="1061"/>
      <c r="V289" s="1061"/>
      <c r="W289" s="1061"/>
      <c r="X289" s="1062"/>
      <c r="Y289" s="1063"/>
    </row>
  </sheetData>
  <mergeCells count="2">
    <mergeCell ref="A37:A41"/>
    <mergeCell ref="B75:B76"/>
  </mergeCells>
  <phoneticPr fontId="69"/>
  <conditionalFormatting sqref="L5:P86 V5:W86">
    <cfRule type="expression" dxfId="35" priority="100" stopIfTrue="1">
      <formula>#REF!=9</formula>
    </cfRule>
    <cfRule type="expression" dxfId="34" priority="101">
      <formula>#REF!=2</formula>
    </cfRule>
  </conditionalFormatting>
  <conditionalFormatting sqref="L104:P185 V104:W185">
    <cfRule type="expression" dxfId="33" priority="84" stopIfTrue="1">
      <formula>#REF!=9</formula>
    </cfRule>
    <cfRule type="expression" dxfId="32" priority="85">
      <formula>#REF!=2</formula>
    </cfRule>
  </conditionalFormatting>
  <conditionalFormatting sqref="AF104:AY186">
    <cfRule type="top10" dxfId="31" priority="34" bottom="1" rank="10"/>
    <cfRule type="top10" dxfId="30" priority="35" rank="10"/>
  </conditionalFormatting>
  <conditionalFormatting sqref="AL5:AP86 AV5:AW86">
    <cfRule type="expression" dxfId="29" priority="18" stopIfTrue="1">
      <formula>#REF!=9</formula>
    </cfRule>
    <cfRule type="expression" dxfId="28" priority="19">
      <formula>#REF!=2</formula>
    </cfRule>
  </conditionalFormatting>
  <conditionalFormatting sqref="AL104:AP185 AV104:AW185">
    <cfRule type="expression" dxfId="27" priority="36" stopIfTrue="1">
      <formula>#REF!=9</formula>
    </cfRule>
    <cfRule type="expression" dxfId="26" priority="37">
      <formula>#REF!=2</formula>
    </cfRule>
  </conditionalFormatting>
  <conditionalFormatting sqref="BE5:BX87">
    <cfRule type="cellIs" dxfId="25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31496062992125984" footer="0.31496062992125984"/>
  <pageSetup paperSize="9" scale="4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FF00"/>
  </sheetPr>
  <dimension ref="A1:DM116"/>
  <sheetViews>
    <sheetView showGridLines="0" zoomScale="85" zoomScaleNormal="85" zoomScaleSheetLayoutView="70" workbookViewId="0">
      <selection activeCell="S28" sqref="S28"/>
    </sheetView>
  </sheetViews>
  <sheetFormatPr defaultRowHeight="13"/>
  <cols>
    <col min="1" max="1" width="1.6328125" style="1064" customWidth="1"/>
    <col min="2" max="2" width="17.6328125" style="1065" hidden="1" customWidth="1"/>
    <col min="3" max="3" width="5.26953125" style="1066" customWidth="1"/>
    <col min="4" max="4" width="13.08984375" style="1066" customWidth="1"/>
    <col min="5" max="7" width="10.6328125" style="1065" customWidth="1"/>
    <col min="8" max="8" width="10.6328125" style="1066" customWidth="1"/>
    <col min="9" max="9" width="10.6328125" style="1065" customWidth="1"/>
    <col min="10" max="12" width="10.6328125" style="1067" customWidth="1"/>
    <col min="13" max="16" width="10.6328125" style="1064" customWidth="1"/>
    <col min="17" max="17" width="10.6328125" style="1065" customWidth="1"/>
    <col min="18" max="20" width="10.6328125" style="1067" customWidth="1"/>
    <col min="21" max="24" width="10.6328125" style="1064" customWidth="1"/>
    <col min="25" max="25" width="2.6328125" style="1064" customWidth="1"/>
    <col min="26" max="47" width="9" style="1064"/>
    <col min="48" max="48" width="9" style="1064" customWidth="1"/>
    <col min="49" max="199" width="9" style="1064"/>
    <col min="200" max="200" width="4" style="1064" customWidth="1"/>
    <col min="201" max="201" width="15.08984375" style="1064" customWidth="1"/>
    <col min="202" max="202" width="0" style="1064" hidden="1" customWidth="1"/>
    <col min="203" max="207" width="17.6328125" style="1064" customWidth="1"/>
    <col min="208" max="208" width="12.6328125" style="1064" customWidth="1"/>
    <col min="209" max="210" width="14.6328125" style="1064" customWidth="1"/>
    <col min="211" max="211" width="11" style="1064" bestFit="1" customWidth="1"/>
    <col min="212" max="212" width="9" style="1064"/>
    <col min="213" max="213" width="9.90625" style="1064" bestFit="1" customWidth="1"/>
    <col min="214" max="214" width="9" style="1064"/>
    <col min="215" max="215" width="9.90625" style="1064" bestFit="1" customWidth="1"/>
    <col min="216" max="216" width="9.453125" style="1064" bestFit="1" customWidth="1"/>
    <col min="217" max="217" width="9.90625" style="1064" bestFit="1" customWidth="1"/>
    <col min="218" max="455" width="9" style="1064"/>
    <col min="456" max="456" width="4" style="1064" customWidth="1"/>
    <col min="457" max="457" width="15.08984375" style="1064" customWidth="1"/>
    <col min="458" max="458" width="0" style="1064" hidden="1" customWidth="1"/>
    <col min="459" max="463" width="17.6328125" style="1064" customWidth="1"/>
    <col min="464" max="464" width="12.6328125" style="1064" customWidth="1"/>
    <col min="465" max="466" width="14.6328125" style="1064" customWidth="1"/>
    <col min="467" max="467" width="11" style="1064" bestFit="1" customWidth="1"/>
    <col min="468" max="468" width="9" style="1064"/>
    <col min="469" max="469" width="9.90625" style="1064" bestFit="1" customWidth="1"/>
    <col min="470" max="470" width="9" style="1064"/>
    <col min="471" max="471" width="9.90625" style="1064" bestFit="1" customWidth="1"/>
    <col min="472" max="472" width="9.453125" style="1064" bestFit="1" customWidth="1"/>
    <col min="473" max="473" width="9.90625" style="1064" bestFit="1" customWidth="1"/>
    <col min="474" max="711" width="9" style="1064"/>
    <col min="712" max="712" width="4" style="1064" customWidth="1"/>
    <col min="713" max="713" width="15.08984375" style="1064" customWidth="1"/>
    <col min="714" max="714" width="0" style="1064" hidden="1" customWidth="1"/>
    <col min="715" max="719" width="17.6328125" style="1064" customWidth="1"/>
    <col min="720" max="720" width="12.6328125" style="1064" customWidth="1"/>
    <col min="721" max="722" width="14.6328125" style="1064" customWidth="1"/>
    <col min="723" max="723" width="11" style="1064" bestFit="1" customWidth="1"/>
    <col min="724" max="724" width="9" style="1064"/>
    <col min="725" max="725" width="9.90625" style="1064" bestFit="1" customWidth="1"/>
    <col min="726" max="726" width="9" style="1064"/>
    <col min="727" max="727" width="9.90625" style="1064" bestFit="1" customWidth="1"/>
    <col min="728" max="728" width="9.453125" style="1064" bestFit="1" customWidth="1"/>
    <col min="729" max="729" width="9.90625" style="1064" bestFit="1" customWidth="1"/>
    <col min="730" max="967" width="9" style="1064"/>
    <col min="968" max="968" width="4" style="1064" customWidth="1"/>
    <col min="969" max="969" width="15.08984375" style="1064" customWidth="1"/>
    <col min="970" max="970" width="0" style="1064" hidden="1" customWidth="1"/>
    <col min="971" max="975" width="17.6328125" style="1064" customWidth="1"/>
    <col min="976" max="976" width="12.6328125" style="1064" customWidth="1"/>
    <col min="977" max="978" width="14.6328125" style="1064" customWidth="1"/>
    <col min="979" max="979" width="11" style="1064" bestFit="1" customWidth="1"/>
    <col min="980" max="980" width="9" style="1064"/>
    <col min="981" max="981" width="9.90625" style="1064" bestFit="1" customWidth="1"/>
    <col min="982" max="982" width="9" style="1064"/>
    <col min="983" max="983" width="9.90625" style="1064" bestFit="1" customWidth="1"/>
    <col min="984" max="984" width="9.453125" style="1064" bestFit="1" customWidth="1"/>
    <col min="985" max="985" width="9.90625" style="1064" bestFit="1" customWidth="1"/>
    <col min="986" max="1223" width="9" style="1064"/>
    <col min="1224" max="1224" width="4" style="1064" customWidth="1"/>
    <col min="1225" max="1225" width="15.08984375" style="1064" customWidth="1"/>
    <col min="1226" max="1226" width="0" style="1064" hidden="1" customWidth="1"/>
    <col min="1227" max="1231" width="17.6328125" style="1064" customWidth="1"/>
    <col min="1232" max="1232" width="12.6328125" style="1064" customWidth="1"/>
    <col min="1233" max="1234" width="14.6328125" style="1064" customWidth="1"/>
    <col min="1235" max="1235" width="11" style="1064" bestFit="1" customWidth="1"/>
    <col min="1236" max="1236" width="9" style="1064"/>
    <col min="1237" max="1237" width="9.90625" style="1064" bestFit="1" customWidth="1"/>
    <col min="1238" max="1238" width="9" style="1064"/>
    <col min="1239" max="1239" width="9.90625" style="1064" bestFit="1" customWidth="1"/>
    <col min="1240" max="1240" width="9.453125" style="1064" bestFit="1" customWidth="1"/>
    <col min="1241" max="1241" width="9.90625" style="1064" bestFit="1" customWidth="1"/>
    <col min="1242" max="1479" width="9" style="1064"/>
    <col min="1480" max="1480" width="4" style="1064" customWidth="1"/>
    <col min="1481" max="1481" width="15.08984375" style="1064" customWidth="1"/>
    <col min="1482" max="1482" width="0" style="1064" hidden="1" customWidth="1"/>
    <col min="1483" max="1487" width="17.6328125" style="1064" customWidth="1"/>
    <col min="1488" max="1488" width="12.6328125" style="1064" customWidth="1"/>
    <col min="1489" max="1490" width="14.6328125" style="1064" customWidth="1"/>
    <col min="1491" max="1491" width="11" style="1064" bestFit="1" customWidth="1"/>
    <col min="1492" max="1492" width="9" style="1064"/>
    <col min="1493" max="1493" width="9.90625" style="1064" bestFit="1" customWidth="1"/>
    <col min="1494" max="1494" width="9" style="1064"/>
    <col min="1495" max="1495" width="9.90625" style="1064" bestFit="1" customWidth="1"/>
    <col min="1496" max="1496" width="9.453125" style="1064" bestFit="1" customWidth="1"/>
    <col min="1497" max="1497" width="9.90625" style="1064" bestFit="1" customWidth="1"/>
    <col min="1498" max="1735" width="9" style="1064"/>
    <col min="1736" max="1736" width="4" style="1064" customWidth="1"/>
    <col min="1737" max="1737" width="15.08984375" style="1064" customWidth="1"/>
    <col min="1738" max="1738" width="0" style="1064" hidden="1" customWidth="1"/>
    <col min="1739" max="1743" width="17.6328125" style="1064" customWidth="1"/>
    <col min="1744" max="1744" width="12.6328125" style="1064" customWidth="1"/>
    <col min="1745" max="1746" width="14.6328125" style="1064" customWidth="1"/>
    <col min="1747" max="1747" width="11" style="1064" bestFit="1" customWidth="1"/>
    <col min="1748" max="1748" width="9" style="1064"/>
    <col min="1749" max="1749" width="9.90625" style="1064" bestFit="1" customWidth="1"/>
    <col min="1750" max="1750" width="9" style="1064"/>
    <col min="1751" max="1751" width="9.90625" style="1064" bestFit="1" customWidth="1"/>
    <col min="1752" max="1752" width="9.453125" style="1064" bestFit="1" customWidth="1"/>
    <col min="1753" max="1753" width="9.90625" style="1064" bestFit="1" customWidth="1"/>
    <col min="1754" max="1991" width="9" style="1064"/>
    <col min="1992" max="1992" width="4" style="1064" customWidth="1"/>
    <col min="1993" max="1993" width="15.08984375" style="1064" customWidth="1"/>
    <col min="1994" max="1994" width="0" style="1064" hidden="1" customWidth="1"/>
    <col min="1995" max="1999" width="17.6328125" style="1064" customWidth="1"/>
    <col min="2000" max="2000" width="12.6328125" style="1064" customWidth="1"/>
    <col min="2001" max="2002" width="14.6328125" style="1064" customWidth="1"/>
    <col min="2003" max="2003" width="11" style="1064" bestFit="1" customWidth="1"/>
    <col min="2004" max="2004" width="9" style="1064"/>
    <col min="2005" max="2005" width="9.90625" style="1064" bestFit="1" customWidth="1"/>
    <col min="2006" max="2006" width="9" style="1064"/>
    <col min="2007" max="2007" width="9.90625" style="1064" bestFit="1" customWidth="1"/>
    <col min="2008" max="2008" width="9.453125" style="1064" bestFit="1" customWidth="1"/>
    <col min="2009" max="2009" width="9.90625" style="1064" bestFit="1" customWidth="1"/>
    <col min="2010" max="2247" width="9" style="1064"/>
    <col min="2248" max="2248" width="4" style="1064" customWidth="1"/>
    <col min="2249" max="2249" width="15.08984375" style="1064" customWidth="1"/>
    <col min="2250" max="2250" width="0" style="1064" hidden="1" customWidth="1"/>
    <col min="2251" max="2255" width="17.6328125" style="1064" customWidth="1"/>
    <col min="2256" max="2256" width="12.6328125" style="1064" customWidth="1"/>
    <col min="2257" max="2258" width="14.6328125" style="1064" customWidth="1"/>
    <col min="2259" max="2259" width="11" style="1064" bestFit="1" customWidth="1"/>
    <col min="2260" max="2260" width="9" style="1064"/>
    <col min="2261" max="2261" width="9.90625" style="1064" bestFit="1" customWidth="1"/>
    <col min="2262" max="2262" width="9" style="1064"/>
    <col min="2263" max="2263" width="9.90625" style="1064" bestFit="1" customWidth="1"/>
    <col min="2264" max="2264" width="9.453125" style="1064" bestFit="1" customWidth="1"/>
    <col min="2265" max="2265" width="9.90625" style="1064" bestFit="1" customWidth="1"/>
    <col min="2266" max="2503" width="9" style="1064"/>
    <col min="2504" max="2504" width="4" style="1064" customWidth="1"/>
    <col min="2505" max="2505" width="15.08984375" style="1064" customWidth="1"/>
    <col min="2506" max="2506" width="0" style="1064" hidden="1" customWidth="1"/>
    <col min="2507" max="2511" width="17.6328125" style="1064" customWidth="1"/>
    <col min="2512" max="2512" width="12.6328125" style="1064" customWidth="1"/>
    <col min="2513" max="2514" width="14.6328125" style="1064" customWidth="1"/>
    <col min="2515" max="2515" width="11" style="1064" bestFit="1" customWidth="1"/>
    <col min="2516" max="2516" width="9" style="1064"/>
    <col min="2517" max="2517" width="9.90625" style="1064" bestFit="1" customWidth="1"/>
    <col min="2518" max="2518" width="9" style="1064"/>
    <col min="2519" max="2519" width="9.90625" style="1064" bestFit="1" customWidth="1"/>
    <col min="2520" max="2520" width="9.453125" style="1064" bestFit="1" customWidth="1"/>
    <col min="2521" max="2521" width="9.90625" style="1064" bestFit="1" customWidth="1"/>
    <col min="2522" max="2759" width="9" style="1064"/>
    <col min="2760" max="2760" width="4" style="1064" customWidth="1"/>
    <col min="2761" max="2761" width="15.08984375" style="1064" customWidth="1"/>
    <col min="2762" max="2762" width="0" style="1064" hidden="1" customWidth="1"/>
    <col min="2763" max="2767" width="17.6328125" style="1064" customWidth="1"/>
    <col min="2768" max="2768" width="12.6328125" style="1064" customWidth="1"/>
    <col min="2769" max="2770" width="14.6328125" style="1064" customWidth="1"/>
    <col min="2771" max="2771" width="11" style="1064" bestFit="1" customWidth="1"/>
    <col min="2772" max="2772" width="9" style="1064"/>
    <col min="2773" max="2773" width="9.90625" style="1064" bestFit="1" customWidth="1"/>
    <col min="2774" max="2774" width="9" style="1064"/>
    <col min="2775" max="2775" width="9.90625" style="1064" bestFit="1" customWidth="1"/>
    <col min="2776" max="2776" width="9.453125" style="1064" bestFit="1" customWidth="1"/>
    <col min="2777" max="2777" width="9.90625" style="1064" bestFit="1" customWidth="1"/>
    <col min="2778" max="3015" width="9" style="1064"/>
    <col min="3016" max="3016" width="4" style="1064" customWidth="1"/>
    <col min="3017" max="3017" width="15.08984375" style="1064" customWidth="1"/>
    <col min="3018" max="3018" width="0" style="1064" hidden="1" customWidth="1"/>
    <col min="3019" max="3023" width="17.6328125" style="1064" customWidth="1"/>
    <col min="3024" max="3024" width="12.6328125" style="1064" customWidth="1"/>
    <col min="3025" max="3026" width="14.6328125" style="1064" customWidth="1"/>
    <col min="3027" max="3027" width="11" style="1064" bestFit="1" customWidth="1"/>
    <col min="3028" max="3028" width="9" style="1064"/>
    <col min="3029" max="3029" width="9.90625" style="1064" bestFit="1" customWidth="1"/>
    <col min="3030" max="3030" width="9" style="1064"/>
    <col min="3031" max="3031" width="9.90625" style="1064" bestFit="1" customWidth="1"/>
    <col min="3032" max="3032" width="9.453125" style="1064" bestFit="1" customWidth="1"/>
    <col min="3033" max="3033" width="9.90625" style="1064" bestFit="1" customWidth="1"/>
    <col min="3034" max="3271" width="9" style="1064"/>
    <col min="3272" max="3272" width="4" style="1064" customWidth="1"/>
    <col min="3273" max="3273" width="15.08984375" style="1064" customWidth="1"/>
    <col min="3274" max="3274" width="0" style="1064" hidden="1" customWidth="1"/>
    <col min="3275" max="3279" width="17.6328125" style="1064" customWidth="1"/>
    <col min="3280" max="3280" width="12.6328125" style="1064" customWidth="1"/>
    <col min="3281" max="3282" width="14.6328125" style="1064" customWidth="1"/>
    <col min="3283" max="3283" width="11" style="1064" bestFit="1" customWidth="1"/>
    <col min="3284" max="3284" width="9" style="1064"/>
    <col min="3285" max="3285" width="9.90625" style="1064" bestFit="1" customWidth="1"/>
    <col min="3286" max="3286" width="9" style="1064"/>
    <col min="3287" max="3287" width="9.90625" style="1064" bestFit="1" customWidth="1"/>
    <col min="3288" max="3288" width="9.453125" style="1064" bestFit="1" customWidth="1"/>
    <col min="3289" max="3289" width="9.90625" style="1064" bestFit="1" customWidth="1"/>
    <col min="3290" max="3527" width="9" style="1064"/>
    <col min="3528" max="3528" width="4" style="1064" customWidth="1"/>
    <col min="3529" max="3529" width="15.08984375" style="1064" customWidth="1"/>
    <col min="3530" max="3530" width="0" style="1064" hidden="1" customWidth="1"/>
    <col min="3531" max="3535" width="17.6328125" style="1064" customWidth="1"/>
    <col min="3536" max="3536" width="12.6328125" style="1064" customWidth="1"/>
    <col min="3537" max="3538" width="14.6328125" style="1064" customWidth="1"/>
    <col min="3539" max="3539" width="11" style="1064" bestFit="1" customWidth="1"/>
    <col min="3540" max="3540" width="9" style="1064"/>
    <col min="3541" max="3541" width="9.90625" style="1064" bestFit="1" customWidth="1"/>
    <col min="3542" max="3542" width="9" style="1064"/>
    <col min="3543" max="3543" width="9.90625" style="1064" bestFit="1" customWidth="1"/>
    <col min="3544" max="3544" width="9.453125" style="1064" bestFit="1" customWidth="1"/>
    <col min="3545" max="3545" width="9.90625" style="1064" bestFit="1" customWidth="1"/>
    <col min="3546" max="3783" width="9" style="1064"/>
    <col min="3784" max="3784" width="4" style="1064" customWidth="1"/>
    <col min="3785" max="3785" width="15.08984375" style="1064" customWidth="1"/>
    <col min="3786" max="3786" width="0" style="1064" hidden="1" customWidth="1"/>
    <col min="3787" max="3791" width="17.6328125" style="1064" customWidth="1"/>
    <col min="3792" max="3792" width="12.6328125" style="1064" customWidth="1"/>
    <col min="3793" max="3794" width="14.6328125" style="1064" customWidth="1"/>
    <col min="3795" max="3795" width="11" style="1064" bestFit="1" customWidth="1"/>
    <col min="3796" max="3796" width="9" style="1064"/>
    <col min="3797" max="3797" width="9.90625" style="1064" bestFit="1" customWidth="1"/>
    <col min="3798" max="3798" width="9" style="1064"/>
    <col min="3799" max="3799" width="9.90625" style="1064" bestFit="1" customWidth="1"/>
    <col min="3800" max="3800" width="9.453125" style="1064" bestFit="1" customWidth="1"/>
    <col min="3801" max="3801" width="9.90625" style="1064" bestFit="1" customWidth="1"/>
    <col min="3802" max="4039" width="9" style="1064"/>
    <col min="4040" max="4040" width="4" style="1064" customWidth="1"/>
    <col min="4041" max="4041" width="15.08984375" style="1064" customWidth="1"/>
    <col min="4042" max="4042" width="0" style="1064" hidden="1" customWidth="1"/>
    <col min="4043" max="4047" width="17.6328125" style="1064" customWidth="1"/>
    <col min="4048" max="4048" width="12.6328125" style="1064" customWidth="1"/>
    <col min="4049" max="4050" width="14.6328125" style="1064" customWidth="1"/>
    <col min="4051" max="4051" width="11" style="1064" bestFit="1" customWidth="1"/>
    <col min="4052" max="4052" width="9" style="1064"/>
    <col min="4053" max="4053" width="9.90625" style="1064" bestFit="1" customWidth="1"/>
    <col min="4054" max="4054" width="9" style="1064"/>
    <col min="4055" max="4055" width="9.90625" style="1064" bestFit="1" customWidth="1"/>
    <col min="4056" max="4056" width="9.453125" style="1064" bestFit="1" customWidth="1"/>
    <col min="4057" max="4057" width="9.90625" style="1064" bestFit="1" customWidth="1"/>
    <col min="4058" max="4295" width="9" style="1064"/>
    <col min="4296" max="4296" width="4" style="1064" customWidth="1"/>
    <col min="4297" max="4297" width="15.08984375" style="1064" customWidth="1"/>
    <col min="4298" max="4298" width="0" style="1064" hidden="1" customWidth="1"/>
    <col min="4299" max="4303" width="17.6328125" style="1064" customWidth="1"/>
    <col min="4304" max="4304" width="12.6328125" style="1064" customWidth="1"/>
    <col min="4305" max="4306" width="14.6328125" style="1064" customWidth="1"/>
    <col min="4307" max="4307" width="11" style="1064" bestFit="1" customWidth="1"/>
    <col min="4308" max="4308" width="9" style="1064"/>
    <col min="4309" max="4309" width="9.90625" style="1064" bestFit="1" customWidth="1"/>
    <col min="4310" max="4310" width="9" style="1064"/>
    <col min="4311" max="4311" width="9.90625" style="1064" bestFit="1" customWidth="1"/>
    <col min="4312" max="4312" width="9.453125" style="1064" bestFit="1" customWidth="1"/>
    <col min="4313" max="4313" width="9.90625" style="1064" bestFit="1" customWidth="1"/>
    <col min="4314" max="4551" width="9" style="1064"/>
    <col min="4552" max="4552" width="4" style="1064" customWidth="1"/>
    <col min="4553" max="4553" width="15.08984375" style="1064" customWidth="1"/>
    <col min="4554" max="4554" width="0" style="1064" hidden="1" customWidth="1"/>
    <col min="4555" max="4559" width="17.6328125" style="1064" customWidth="1"/>
    <col min="4560" max="4560" width="12.6328125" style="1064" customWidth="1"/>
    <col min="4561" max="4562" width="14.6328125" style="1064" customWidth="1"/>
    <col min="4563" max="4563" width="11" style="1064" bestFit="1" customWidth="1"/>
    <col min="4564" max="4564" width="9" style="1064"/>
    <col min="4565" max="4565" width="9.90625" style="1064" bestFit="1" customWidth="1"/>
    <col min="4566" max="4566" width="9" style="1064"/>
    <col min="4567" max="4567" width="9.90625" style="1064" bestFit="1" customWidth="1"/>
    <col min="4568" max="4568" width="9.453125" style="1064" bestFit="1" customWidth="1"/>
    <col min="4569" max="4569" width="9.90625" style="1064" bestFit="1" customWidth="1"/>
    <col min="4570" max="4807" width="9" style="1064"/>
    <col min="4808" max="4808" width="4" style="1064" customWidth="1"/>
    <col min="4809" max="4809" width="15.08984375" style="1064" customWidth="1"/>
    <col min="4810" max="4810" width="0" style="1064" hidden="1" customWidth="1"/>
    <col min="4811" max="4815" width="17.6328125" style="1064" customWidth="1"/>
    <col min="4816" max="4816" width="12.6328125" style="1064" customWidth="1"/>
    <col min="4817" max="4818" width="14.6328125" style="1064" customWidth="1"/>
    <col min="4819" max="4819" width="11" style="1064" bestFit="1" customWidth="1"/>
    <col min="4820" max="4820" width="9" style="1064"/>
    <col min="4821" max="4821" width="9.90625" style="1064" bestFit="1" customWidth="1"/>
    <col min="4822" max="4822" width="9" style="1064"/>
    <col min="4823" max="4823" width="9.90625" style="1064" bestFit="1" customWidth="1"/>
    <col min="4824" max="4824" width="9.453125" style="1064" bestFit="1" customWidth="1"/>
    <col min="4825" max="4825" width="9.90625" style="1064" bestFit="1" customWidth="1"/>
    <col min="4826" max="5063" width="9" style="1064"/>
    <col min="5064" max="5064" width="4" style="1064" customWidth="1"/>
    <col min="5065" max="5065" width="15.08984375" style="1064" customWidth="1"/>
    <col min="5066" max="5066" width="0" style="1064" hidden="1" customWidth="1"/>
    <col min="5067" max="5071" width="17.6328125" style="1064" customWidth="1"/>
    <col min="5072" max="5072" width="12.6328125" style="1064" customWidth="1"/>
    <col min="5073" max="5074" width="14.6328125" style="1064" customWidth="1"/>
    <col min="5075" max="5075" width="11" style="1064" bestFit="1" customWidth="1"/>
    <col min="5076" max="5076" width="9" style="1064"/>
    <col min="5077" max="5077" width="9.90625" style="1064" bestFit="1" customWidth="1"/>
    <col min="5078" max="5078" width="9" style="1064"/>
    <col min="5079" max="5079" width="9.90625" style="1064" bestFit="1" customWidth="1"/>
    <col min="5080" max="5080" width="9.453125" style="1064" bestFit="1" customWidth="1"/>
    <col min="5081" max="5081" width="9.90625" style="1064" bestFit="1" customWidth="1"/>
    <col min="5082" max="5319" width="9" style="1064"/>
    <col min="5320" max="5320" width="4" style="1064" customWidth="1"/>
    <col min="5321" max="5321" width="15.08984375" style="1064" customWidth="1"/>
    <col min="5322" max="5322" width="0" style="1064" hidden="1" customWidth="1"/>
    <col min="5323" max="5327" width="17.6328125" style="1064" customWidth="1"/>
    <col min="5328" max="5328" width="12.6328125" style="1064" customWidth="1"/>
    <col min="5329" max="5330" width="14.6328125" style="1064" customWidth="1"/>
    <col min="5331" max="5331" width="11" style="1064" bestFit="1" customWidth="1"/>
    <col min="5332" max="5332" width="9" style="1064"/>
    <col min="5333" max="5333" width="9.90625" style="1064" bestFit="1" customWidth="1"/>
    <col min="5334" max="5334" width="9" style="1064"/>
    <col min="5335" max="5335" width="9.90625" style="1064" bestFit="1" customWidth="1"/>
    <col min="5336" max="5336" width="9.453125" style="1064" bestFit="1" customWidth="1"/>
    <col min="5337" max="5337" width="9.90625" style="1064" bestFit="1" customWidth="1"/>
    <col min="5338" max="5575" width="9" style="1064"/>
    <col min="5576" max="5576" width="4" style="1064" customWidth="1"/>
    <col min="5577" max="5577" width="15.08984375" style="1064" customWidth="1"/>
    <col min="5578" max="5578" width="0" style="1064" hidden="1" customWidth="1"/>
    <col min="5579" max="5583" width="17.6328125" style="1064" customWidth="1"/>
    <col min="5584" max="5584" width="12.6328125" style="1064" customWidth="1"/>
    <col min="5585" max="5586" width="14.6328125" style="1064" customWidth="1"/>
    <col min="5587" max="5587" width="11" style="1064" bestFit="1" customWidth="1"/>
    <col min="5588" max="5588" width="9" style="1064"/>
    <col min="5589" max="5589" width="9.90625" style="1064" bestFit="1" customWidth="1"/>
    <col min="5590" max="5590" width="9" style="1064"/>
    <col min="5591" max="5591" width="9.90625" style="1064" bestFit="1" customWidth="1"/>
    <col min="5592" max="5592" width="9.453125" style="1064" bestFit="1" customWidth="1"/>
    <col min="5593" max="5593" width="9.90625" style="1064" bestFit="1" customWidth="1"/>
    <col min="5594" max="5831" width="9" style="1064"/>
    <col min="5832" max="5832" width="4" style="1064" customWidth="1"/>
    <col min="5833" max="5833" width="15.08984375" style="1064" customWidth="1"/>
    <col min="5834" max="5834" width="0" style="1064" hidden="1" customWidth="1"/>
    <col min="5835" max="5839" width="17.6328125" style="1064" customWidth="1"/>
    <col min="5840" max="5840" width="12.6328125" style="1064" customWidth="1"/>
    <col min="5841" max="5842" width="14.6328125" style="1064" customWidth="1"/>
    <col min="5843" max="5843" width="11" style="1064" bestFit="1" customWidth="1"/>
    <col min="5844" max="5844" width="9" style="1064"/>
    <col min="5845" max="5845" width="9.90625" style="1064" bestFit="1" customWidth="1"/>
    <col min="5846" max="5846" width="9" style="1064"/>
    <col min="5847" max="5847" width="9.90625" style="1064" bestFit="1" customWidth="1"/>
    <col min="5848" max="5848" width="9.453125" style="1064" bestFit="1" customWidth="1"/>
    <col min="5849" max="5849" width="9.90625" style="1064" bestFit="1" customWidth="1"/>
    <col min="5850" max="6087" width="9" style="1064"/>
    <col min="6088" max="6088" width="4" style="1064" customWidth="1"/>
    <col min="6089" max="6089" width="15.08984375" style="1064" customWidth="1"/>
    <col min="6090" max="6090" width="0" style="1064" hidden="1" customWidth="1"/>
    <col min="6091" max="6095" width="17.6328125" style="1064" customWidth="1"/>
    <col min="6096" max="6096" width="12.6328125" style="1064" customWidth="1"/>
    <col min="6097" max="6098" width="14.6328125" style="1064" customWidth="1"/>
    <col min="6099" max="6099" width="11" style="1064" bestFit="1" customWidth="1"/>
    <col min="6100" max="6100" width="9" style="1064"/>
    <col min="6101" max="6101" width="9.90625" style="1064" bestFit="1" customWidth="1"/>
    <col min="6102" max="6102" width="9" style="1064"/>
    <col min="6103" max="6103" width="9.90625" style="1064" bestFit="1" customWidth="1"/>
    <col min="6104" max="6104" width="9.453125" style="1064" bestFit="1" customWidth="1"/>
    <col min="6105" max="6105" width="9.90625" style="1064" bestFit="1" customWidth="1"/>
    <col min="6106" max="6343" width="9" style="1064"/>
    <col min="6344" max="6344" width="4" style="1064" customWidth="1"/>
    <col min="6345" max="6345" width="15.08984375" style="1064" customWidth="1"/>
    <col min="6346" max="6346" width="0" style="1064" hidden="1" customWidth="1"/>
    <col min="6347" max="6351" width="17.6328125" style="1064" customWidth="1"/>
    <col min="6352" max="6352" width="12.6328125" style="1064" customWidth="1"/>
    <col min="6353" max="6354" width="14.6328125" style="1064" customWidth="1"/>
    <col min="6355" max="6355" width="11" style="1064" bestFit="1" customWidth="1"/>
    <col min="6356" max="6356" width="9" style="1064"/>
    <col min="6357" max="6357" width="9.90625" style="1064" bestFit="1" customWidth="1"/>
    <col min="6358" max="6358" width="9" style="1064"/>
    <col min="6359" max="6359" width="9.90625" style="1064" bestFit="1" customWidth="1"/>
    <col min="6360" max="6360" width="9.453125" style="1064" bestFit="1" customWidth="1"/>
    <col min="6361" max="6361" width="9.90625" style="1064" bestFit="1" customWidth="1"/>
    <col min="6362" max="6599" width="9" style="1064"/>
    <col min="6600" max="6600" width="4" style="1064" customWidth="1"/>
    <col min="6601" max="6601" width="15.08984375" style="1064" customWidth="1"/>
    <col min="6602" max="6602" width="0" style="1064" hidden="1" customWidth="1"/>
    <col min="6603" max="6607" width="17.6328125" style="1064" customWidth="1"/>
    <col min="6608" max="6608" width="12.6328125" style="1064" customWidth="1"/>
    <col min="6609" max="6610" width="14.6328125" style="1064" customWidth="1"/>
    <col min="6611" max="6611" width="11" style="1064" bestFit="1" customWidth="1"/>
    <col min="6612" max="6612" width="9" style="1064"/>
    <col min="6613" max="6613" width="9.90625" style="1064" bestFit="1" customWidth="1"/>
    <col min="6614" max="6614" width="9" style="1064"/>
    <col min="6615" max="6615" width="9.90625" style="1064" bestFit="1" customWidth="1"/>
    <col min="6616" max="6616" width="9.453125" style="1064" bestFit="1" customWidth="1"/>
    <col min="6617" max="6617" width="9.90625" style="1064" bestFit="1" customWidth="1"/>
    <col min="6618" max="6855" width="9" style="1064"/>
    <col min="6856" max="6856" width="4" style="1064" customWidth="1"/>
    <col min="6857" max="6857" width="15.08984375" style="1064" customWidth="1"/>
    <col min="6858" max="6858" width="0" style="1064" hidden="1" customWidth="1"/>
    <col min="6859" max="6863" width="17.6328125" style="1064" customWidth="1"/>
    <col min="6864" max="6864" width="12.6328125" style="1064" customWidth="1"/>
    <col min="6865" max="6866" width="14.6328125" style="1064" customWidth="1"/>
    <col min="6867" max="6867" width="11" style="1064" bestFit="1" customWidth="1"/>
    <col min="6868" max="6868" width="9" style="1064"/>
    <col min="6869" max="6869" width="9.90625" style="1064" bestFit="1" customWidth="1"/>
    <col min="6870" max="6870" width="9" style="1064"/>
    <col min="6871" max="6871" width="9.90625" style="1064" bestFit="1" customWidth="1"/>
    <col min="6872" max="6872" width="9.453125" style="1064" bestFit="1" customWidth="1"/>
    <col min="6873" max="6873" width="9.90625" style="1064" bestFit="1" customWidth="1"/>
    <col min="6874" max="7111" width="9" style="1064"/>
    <col min="7112" max="7112" width="4" style="1064" customWidth="1"/>
    <col min="7113" max="7113" width="15.08984375" style="1064" customWidth="1"/>
    <col min="7114" max="7114" width="0" style="1064" hidden="1" customWidth="1"/>
    <col min="7115" max="7119" width="17.6328125" style="1064" customWidth="1"/>
    <col min="7120" max="7120" width="12.6328125" style="1064" customWidth="1"/>
    <col min="7121" max="7122" width="14.6328125" style="1064" customWidth="1"/>
    <col min="7123" max="7123" width="11" style="1064" bestFit="1" customWidth="1"/>
    <col min="7124" max="7124" width="9" style="1064"/>
    <col min="7125" max="7125" width="9.90625" style="1064" bestFit="1" customWidth="1"/>
    <col min="7126" max="7126" width="9" style="1064"/>
    <col min="7127" max="7127" width="9.90625" style="1064" bestFit="1" customWidth="1"/>
    <col min="7128" max="7128" width="9.453125" style="1064" bestFit="1" customWidth="1"/>
    <col min="7129" max="7129" width="9.90625" style="1064" bestFit="1" customWidth="1"/>
    <col min="7130" max="7367" width="9" style="1064"/>
    <col min="7368" max="7368" width="4" style="1064" customWidth="1"/>
    <col min="7369" max="7369" width="15.08984375" style="1064" customWidth="1"/>
    <col min="7370" max="7370" width="0" style="1064" hidden="1" customWidth="1"/>
    <col min="7371" max="7375" width="17.6328125" style="1064" customWidth="1"/>
    <col min="7376" max="7376" width="12.6328125" style="1064" customWidth="1"/>
    <col min="7377" max="7378" width="14.6328125" style="1064" customWidth="1"/>
    <col min="7379" max="7379" width="11" style="1064" bestFit="1" customWidth="1"/>
    <col min="7380" max="7380" width="9" style="1064"/>
    <col min="7381" max="7381" width="9.90625" style="1064" bestFit="1" customWidth="1"/>
    <col min="7382" max="7382" width="9" style="1064"/>
    <col min="7383" max="7383" width="9.90625" style="1064" bestFit="1" customWidth="1"/>
    <col min="7384" max="7384" width="9.453125" style="1064" bestFit="1" customWidth="1"/>
    <col min="7385" max="7385" width="9.90625" style="1064" bestFit="1" customWidth="1"/>
    <col min="7386" max="7623" width="9" style="1064"/>
    <col min="7624" max="7624" width="4" style="1064" customWidth="1"/>
    <col min="7625" max="7625" width="15.08984375" style="1064" customWidth="1"/>
    <col min="7626" max="7626" width="0" style="1064" hidden="1" customWidth="1"/>
    <col min="7627" max="7631" width="17.6328125" style="1064" customWidth="1"/>
    <col min="7632" max="7632" width="12.6328125" style="1064" customWidth="1"/>
    <col min="7633" max="7634" width="14.6328125" style="1064" customWidth="1"/>
    <col min="7635" max="7635" width="11" style="1064" bestFit="1" customWidth="1"/>
    <col min="7636" max="7636" width="9" style="1064"/>
    <col min="7637" max="7637" width="9.90625" style="1064" bestFit="1" customWidth="1"/>
    <col min="7638" max="7638" width="9" style="1064"/>
    <col min="7639" max="7639" width="9.90625" style="1064" bestFit="1" customWidth="1"/>
    <col min="7640" max="7640" width="9.453125" style="1064" bestFit="1" customWidth="1"/>
    <col min="7641" max="7641" width="9.90625" style="1064" bestFit="1" customWidth="1"/>
    <col min="7642" max="7879" width="9" style="1064"/>
    <col min="7880" max="7880" width="4" style="1064" customWidth="1"/>
    <col min="7881" max="7881" width="15.08984375" style="1064" customWidth="1"/>
    <col min="7882" max="7882" width="0" style="1064" hidden="1" customWidth="1"/>
    <col min="7883" max="7887" width="17.6328125" style="1064" customWidth="1"/>
    <col min="7888" max="7888" width="12.6328125" style="1064" customWidth="1"/>
    <col min="7889" max="7890" width="14.6328125" style="1064" customWidth="1"/>
    <col min="7891" max="7891" width="11" style="1064" bestFit="1" customWidth="1"/>
    <col min="7892" max="7892" width="9" style="1064"/>
    <col min="7893" max="7893" width="9.90625" style="1064" bestFit="1" customWidth="1"/>
    <col min="7894" max="7894" width="9" style="1064"/>
    <col min="7895" max="7895" width="9.90625" style="1064" bestFit="1" customWidth="1"/>
    <col min="7896" max="7896" width="9.453125" style="1064" bestFit="1" customWidth="1"/>
    <col min="7897" max="7897" width="9.90625" style="1064" bestFit="1" customWidth="1"/>
    <col min="7898" max="8135" width="9" style="1064"/>
    <col min="8136" max="8136" width="4" style="1064" customWidth="1"/>
    <col min="8137" max="8137" width="15.08984375" style="1064" customWidth="1"/>
    <col min="8138" max="8138" width="0" style="1064" hidden="1" customWidth="1"/>
    <col min="8139" max="8143" width="17.6328125" style="1064" customWidth="1"/>
    <col min="8144" max="8144" width="12.6328125" style="1064" customWidth="1"/>
    <col min="8145" max="8146" width="14.6328125" style="1064" customWidth="1"/>
    <col min="8147" max="8147" width="11" style="1064" bestFit="1" customWidth="1"/>
    <col min="8148" max="8148" width="9" style="1064"/>
    <col min="8149" max="8149" width="9.90625" style="1064" bestFit="1" customWidth="1"/>
    <col min="8150" max="8150" width="9" style="1064"/>
    <col min="8151" max="8151" width="9.90625" style="1064" bestFit="1" customWidth="1"/>
    <col min="8152" max="8152" width="9.453125" style="1064" bestFit="1" customWidth="1"/>
    <col min="8153" max="8153" width="9.90625" style="1064" bestFit="1" customWidth="1"/>
    <col min="8154" max="8391" width="9" style="1064"/>
    <col min="8392" max="8392" width="4" style="1064" customWidth="1"/>
    <col min="8393" max="8393" width="15.08984375" style="1064" customWidth="1"/>
    <col min="8394" max="8394" width="0" style="1064" hidden="1" customWidth="1"/>
    <col min="8395" max="8399" width="17.6328125" style="1064" customWidth="1"/>
    <col min="8400" max="8400" width="12.6328125" style="1064" customWidth="1"/>
    <col min="8401" max="8402" width="14.6328125" style="1064" customWidth="1"/>
    <col min="8403" max="8403" width="11" style="1064" bestFit="1" customWidth="1"/>
    <col min="8404" max="8404" width="9" style="1064"/>
    <col min="8405" max="8405" width="9.90625" style="1064" bestFit="1" customWidth="1"/>
    <col min="8406" max="8406" width="9" style="1064"/>
    <col min="8407" max="8407" width="9.90625" style="1064" bestFit="1" customWidth="1"/>
    <col min="8408" max="8408" width="9.453125" style="1064" bestFit="1" customWidth="1"/>
    <col min="8409" max="8409" width="9.90625" style="1064" bestFit="1" customWidth="1"/>
    <col min="8410" max="8647" width="9" style="1064"/>
    <col min="8648" max="8648" width="4" style="1064" customWidth="1"/>
    <col min="8649" max="8649" width="15.08984375" style="1064" customWidth="1"/>
    <col min="8650" max="8650" width="0" style="1064" hidden="1" customWidth="1"/>
    <col min="8651" max="8655" width="17.6328125" style="1064" customWidth="1"/>
    <col min="8656" max="8656" width="12.6328125" style="1064" customWidth="1"/>
    <col min="8657" max="8658" width="14.6328125" style="1064" customWidth="1"/>
    <col min="8659" max="8659" width="11" style="1064" bestFit="1" customWidth="1"/>
    <col min="8660" max="8660" width="9" style="1064"/>
    <col min="8661" max="8661" width="9.90625" style="1064" bestFit="1" customWidth="1"/>
    <col min="8662" max="8662" width="9" style="1064"/>
    <col min="8663" max="8663" width="9.90625" style="1064" bestFit="1" customWidth="1"/>
    <col min="8664" max="8664" width="9.453125" style="1064" bestFit="1" customWidth="1"/>
    <col min="8665" max="8665" width="9.90625" style="1064" bestFit="1" customWidth="1"/>
    <col min="8666" max="8903" width="9" style="1064"/>
    <col min="8904" max="8904" width="4" style="1064" customWidth="1"/>
    <col min="8905" max="8905" width="15.08984375" style="1064" customWidth="1"/>
    <col min="8906" max="8906" width="0" style="1064" hidden="1" customWidth="1"/>
    <col min="8907" max="8911" width="17.6328125" style="1064" customWidth="1"/>
    <col min="8912" max="8912" width="12.6328125" style="1064" customWidth="1"/>
    <col min="8913" max="8914" width="14.6328125" style="1064" customWidth="1"/>
    <col min="8915" max="8915" width="11" style="1064" bestFit="1" customWidth="1"/>
    <col min="8916" max="8916" width="9" style="1064"/>
    <col min="8917" max="8917" width="9.90625" style="1064" bestFit="1" customWidth="1"/>
    <col min="8918" max="8918" width="9" style="1064"/>
    <col min="8919" max="8919" width="9.90625" style="1064" bestFit="1" customWidth="1"/>
    <col min="8920" max="8920" width="9.453125" style="1064" bestFit="1" customWidth="1"/>
    <col min="8921" max="8921" width="9.90625" style="1064" bestFit="1" customWidth="1"/>
    <col min="8922" max="9159" width="9" style="1064"/>
    <col min="9160" max="9160" width="4" style="1064" customWidth="1"/>
    <col min="9161" max="9161" width="15.08984375" style="1064" customWidth="1"/>
    <col min="9162" max="9162" width="0" style="1064" hidden="1" customWidth="1"/>
    <col min="9163" max="9167" width="17.6328125" style="1064" customWidth="1"/>
    <col min="9168" max="9168" width="12.6328125" style="1064" customWidth="1"/>
    <col min="9169" max="9170" width="14.6328125" style="1064" customWidth="1"/>
    <col min="9171" max="9171" width="11" style="1064" bestFit="1" customWidth="1"/>
    <col min="9172" max="9172" width="9" style="1064"/>
    <col min="9173" max="9173" width="9.90625" style="1064" bestFit="1" customWidth="1"/>
    <col min="9174" max="9174" width="9" style="1064"/>
    <col min="9175" max="9175" width="9.90625" style="1064" bestFit="1" customWidth="1"/>
    <col min="9176" max="9176" width="9.453125" style="1064" bestFit="1" customWidth="1"/>
    <col min="9177" max="9177" width="9.90625" style="1064" bestFit="1" customWidth="1"/>
    <col min="9178" max="9415" width="9" style="1064"/>
    <col min="9416" max="9416" width="4" style="1064" customWidth="1"/>
    <col min="9417" max="9417" width="15.08984375" style="1064" customWidth="1"/>
    <col min="9418" max="9418" width="0" style="1064" hidden="1" customWidth="1"/>
    <col min="9419" max="9423" width="17.6328125" style="1064" customWidth="1"/>
    <col min="9424" max="9424" width="12.6328125" style="1064" customWidth="1"/>
    <col min="9425" max="9426" width="14.6328125" style="1064" customWidth="1"/>
    <col min="9427" max="9427" width="11" style="1064" bestFit="1" customWidth="1"/>
    <col min="9428" max="9428" width="9" style="1064"/>
    <col min="9429" max="9429" width="9.90625" style="1064" bestFit="1" customWidth="1"/>
    <col min="9430" max="9430" width="9" style="1064"/>
    <col min="9431" max="9431" width="9.90625" style="1064" bestFit="1" customWidth="1"/>
    <col min="9432" max="9432" width="9.453125" style="1064" bestFit="1" customWidth="1"/>
    <col min="9433" max="9433" width="9.90625" style="1064" bestFit="1" customWidth="1"/>
    <col min="9434" max="9671" width="9" style="1064"/>
    <col min="9672" max="9672" width="4" style="1064" customWidth="1"/>
    <col min="9673" max="9673" width="15.08984375" style="1064" customWidth="1"/>
    <col min="9674" max="9674" width="0" style="1064" hidden="1" customWidth="1"/>
    <col min="9675" max="9679" width="17.6328125" style="1064" customWidth="1"/>
    <col min="9680" max="9680" width="12.6328125" style="1064" customWidth="1"/>
    <col min="9681" max="9682" width="14.6328125" style="1064" customWidth="1"/>
    <col min="9683" max="9683" width="11" style="1064" bestFit="1" customWidth="1"/>
    <col min="9684" max="9684" width="9" style="1064"/>
    <col min="9685" max="9685" width="9.90625" style="1064" bestFit="1" customWidth="1"/>
    <col min="9686" max="9686" width="9" style="1064"/>
    <col min="9687" max="9687" width="9.90625" style="1064" bestFit="1" customWidth="1"/>
    <col min="9688" max="9688" width="9.453125" style="1064" bestFit="1" customWidth="1"/>
    <col min="9689" max="9689" width="9.90625" style="1064" bestFit="1" customWidth="1"/>
    <col min="9690" max="9927" width="9" style="1064"/>
    <col min="9928" max="9928" width="4" style="1064" customWidth="1"/>
    <col min="9929" max="9929" width="15.08984375" style="1064" customWidth="1"/>
    <col min="9930" max="9930" width="0" style="1064" hidden="1" customWidth="1"/>
    <col min="9931" max="9935" width="17.6328125" style="1064" customWidth="1"/>
    <col min="9936" max="9936" width="12.6328125" style="1064" customWidth="1"/>
    <col min="9937" max="9938" width="14.6328125" style="1064" customWidth="1"/>
    <col min="9939" max="9939" width="11" style="1064" bestFit="1" customWidth="1"/>
    <col min="9940" max="9940" width="9" style="1064"/>
    <col min="9941" max="9941" width="9.90625" style="1064" bestFit="1" customWidth="1"/>
    <col min="9942" max="9942" width="9" style="1064"/>
    <col min="9943" max="9943" width="9.90625" style="1064" bestFit="1" customWidth="1"/>
    <col min="9944" max="9944" width="9.453125" style="1064" bestFit="1" customWidth="1"/>
    <col min="9945" max="9945" width="9.90625" style="1064" bestFit="1" customWidth="1"/>
    <col min="9946" max="10183" width="9" style="1064"/>
    <col min="10184" max="10184" width="4" style="1064" customWidth="1"/>
    <col min="10185" max="10185" width="15.08984375" style="1064" customWidth="1"/>
    <col min="10186" max="10186" width="0" style="1064" hidden="1" customWidth="1"/>
    <col min="10187" max="10191" width="17.6328125" style="1064" customWidth="1"/>
    <col min="10192" max="10192" width="12.6328125" style="1064" customWidth="1"/>
    <col min="10193" max="10194" width="14.6328125" style="1064" customWidth="1"/>
    <col min="10195" max="10195" width="11" style="1064" bestFit="1" customWidth="1"/>
    <col min="10196" max="10196" width="9" style="1064"/>
    <col min="10197" max="10197" width="9.90625" style="1064" bestFit="1" customWidth="1"/>
    <col min="10198" max="10198" width="9" style="1064"/>
    <col min="10199" max="10199" width="9.90625" style="1064" bestFit="1" customWidth="1"/>
    <col min="10200" max="10200" width="9.453125" style="1064" bestFit="1" customWidth="1"/>
    <col min="10201" max="10201" width="9.90625" style="1064" bestFit="1" customWidth="1"/>
    <col min="10202" max="10439" width="9" style="1064"/>
    <col min="10440" max="10440" width="4" style="1064" customWidth="1"/>
    <col min="10441" max="10441" width="15.08984375" style="1064" customWidth="1"/>
    <col min="10442" max="10442" width="0" style="1064" hidden="1" customWidth="1"/>
    <col min="10443" max="10447" width="17.6328125" style="1064" customWidth="1"/>
    <col min="10448" max="10448" width="12.6328125" style="1064" customWidth="1"/>
    <col min="10449" max="10450" width="14.6328125" style="1064" customWidth="1"/>
    <col min="10451" max="10451" width="11" style="1064" bestFit="1" customWidth="1"/>
    <col min="10452" max="10452" width="9" style="1064"/>
    <col min="10453" max="10453" width="9.90625" style="1064" bestFit="1" customWidth="1"/>
    <col min="10454" max="10454" width="9" style="1064"/>
    <col min="10455" max="10455" width="9.90625" style="1064" bestFit="1" customWidth="1"/>
    <col min="10456" max="10456" width="9.453125" style="1064" bestFit="1" customWidth="1"/>
    <col min="10457" max="10457" width="9.90625" style="1064" bestFit="1" customWidth="1"/>
    <col min="10458" max="10695" width="9" style="1064"/>
    <col min="10696" max="10696" width="4" style="1064" customWidth="1"/>
    <col min="10697" max="10697" width="15.08984375" style="1064" customWidth="1"/>
    <col min="10698" max="10698" width="0" style="1064" hidden="1" customWidth="1"/>
    <col min="10699" max="10703" width="17.6328125" style="1064" customWidth="1"/>
    <col min="10704" max="10704" width="12.6328125" style="1064" customWidth="1"/>
    <col min="10705" max="10706" width="14.6328125" style="1064" customWidth="1"/>
    <col min="10707" max="10707" width="11" style="1064" bestFit="1" customWidth="1"/>
    <col min="10708" max="10708" width="9" style="1064"/>
    <col min="10709" max="10709" width="9.90625" style="1064" bestFit="1" customWidth="1"/>
    <col min="10710" max="10710" width="9" style="1064"/>
    <col min="10711" max="10711" width="9.90625" style="1064" bestFit="1" customWidth="1"/>
    <col min="10712" max="10712" width="9.453125" style="1064" bestFit="1" customWidth="1"/>
    <col min="10713" max="10713" width="9.90625" style="1064" bestFit="1" customWidth="1"/>
    <col min="10714" max="10951" width="9" style="1064"/>
    <col min="10952" max="10952" width="4" style="1064" customWidth="1"/>
    <col min="10953" max="10953" width="15.08984375" style="1064" customWidth="1"/>
    <col min="10954" max="10954" width="0" style="1064" hidden="1" customWidth="1"/>
    <col min="10955" max="10959" width="17.6328125" style="1064" customWidth="1"/>
    <col min="10960" max="10960" width="12.6328125" style="1064" customWidth="1"/>
    <col min="10961" max="10962" width="14.6328125" style="1064" customWidth="1"/>
    <col min="10963" max="10963" width="11" style="1064" bestFit="1" customWidth="1"/>
    <col min="10964" max="10964" width="9" style="1064"/>
    <col min="10965" max="10965" width="9.90625" style="1064" bestFit="1" customWidth="1"/>
    <col min="10966" max="10966" width="9" style="1064"/>
    <col min="10967" max="10967" width="9.90625" style="1064" bestFit="1" customWidth="1"/>
    <col min="10968" max="10968" width="9.453125" style="1064" bestFit="1" customWidth="1"/>
    <col min="10969" max="10969" width="9.90625" style="1064" bestFit="1" customWidth="1"/>
    <col min="10970" max="11207" width="9" style="1064"/>
    <col min="11208" max="11208" width="4" style="1064" customWidth="1"/>
    <col min="11209" max="11209" width="15.08984375" style="1064" customWidth="1"/>
    <col min="11210" max="11210" width="0" style="1064" hidden="1" customWidth="1"/>
    <col min="11211" max="11215" width="17.6328125" style="1064" customWidth="1"/>
    <col min="11216" max="11216" width="12.6328125" style="1064" customWidth="1"/>
    <col min="11217" max="11218" width="14.6328125" style="1064" customWidth="1"/>
    <col min="11219" max="11219" width="11" style="1064" bestFit="1" customWidth="1"/>
    <col min="11220" max="11220" width="9" style="1064"/>
    <col min="11221" max="11221" width="9.90625" style="1064" bestFit="1" customWidth="1"/>
    <col min="11222" max="11222" width="9" style="1064"/>
    <col min="11223" max="11223" width="9.90625" style="1064" bestFit="1" customWidth="1"/>
    <col min="11224" max="11224" width="9.453125" style="1064" bestFit="1" customWidth="1"/>
    <col min="11225" max="11225" width="9.90625" style="1064" bestFit="1" customWidth="1"/>
    <col min="11226" max="11463" width="9" style="1064"/>
    <col min="11464" max="11464" width="4" style="1064" customWidth="1"/>
    <col min="11465" max="11465" width="15.08984375" style="1064" customWidth="1"/>
    <col min="11466" max="11466" width="0" style="1064" hidden="1" customWidth="1"/>
    <col min="11467" max="11471" width="17.6328125" style="1064" customWidth="1"/>
    <col min="11472" max="11472" width="12.6328125" style="1064" customWidth="1"/>
    <col min="11473" max="11474" width="14.6328125" style="1064" customWidth="1"/>
    <col min="11475" max="11475" width="11" style="1064" bestFit="1" customWidth="1"/>
    <col min="11476" max="11476" width="9" style="1064"/>
    <col min="11477" max="11477" width="9.90625" style="1064" bestFit="1" customWidth="1"/>
    <col min="11478" max="11478" width="9" style="1064"/>
    <col min="11479" max="11479" width="9.90625" style="1064" bestFit="1" customWidth="1"/>
    <col min="11480" max="11480" width="9.453125" style="1064" bestFit="1" customWidth="1"/>
    <col min="11481" max="11481" width="9.90625" style="1064" bestFit="1" customWidth="1"/>
    <col min="11482" max="11719" width="9" style="1064"/>
    <col min="11720" max="11720" width="4" style="1064" customWidth="1"/>
    <col min="11721" max="11721" width="15.08984375" style="1064" customWidth="1"/>
    <col min="11722" max="11722" width="0" style="1064" hidden="1" customWidth="1"/>
    <col min="11723" max="11727" width="17.6328125" style="1064" customWidth="1"/>
    <col min="11728" max="11728" width="12.6328125" style="1064" customWidth="1"/>
    <col min="11729" max="11730" width="14.6328125" style="1064" customWidth="1"/>
    <col min="11731" max="11731" width="11" style="1064" bestFit="1" customWidth="1"/>
    <col min="11732" max="11732" width="9" style="1064"/>
    <col min="11733" max="11733" width="9.90625" style="1064" bestFit="1" customWidth="1"/>
    <col min="11734" max="11734" width="9" style="1064"/>
    <col min="11735" max="11735" width="9.90625" style="1064" bestFit="1" customWidth="1"/>
    <col min="11736" max="11736" width="9.453125" style="1064" bestFit="1" customWidth="1"/>
    <col min="11737" max="11737" width="9.90625" style="1064" bestFit="1" customWidth="1"/>
    <col min="11738" max="11975" width="9" style="1064"/>
    <col min="11976" max="11976" width="4" style="1064" customWidth="1"/>
    <col min="11977" max="11977" width="15.08984375" style="1064" customWidth="1"/>
    <col min="11978" max="11978" width="0" style="1064" hidden="1" customWidth="1"/>
    <col min="11979" max="11983" width="17.6328125" style="1064" customWidth="1"/>
    <col min="11984" max="11984" width="12.6328125" style="1064" customWidth="1"/>
    <col min="11985" max="11986" width="14.6328125" style="1064" customWidth="1"/>
    <col min="11987" max="11987" width="11" style="1064" bestFit="1" customWidth="1"/>
    <col min="11988" max="11988" width="9" style="1064"/>
    <col min="11989" max="11989" width="9.90625" style="1064" bestFit="1" customWidth="1"/>
    <col min="11990" max="11990" width="9" style="1064"/>
    <col min="11991" max="11991" width="9.90625" style="1064" bestFit="1" customWidth="1"/>
    <col min="11992" max="11992" width="9.453125" style="1064" bestFit="1" customWidth="1"/>
    <col min="11993" max="11993" width="9.90625" style="1064" bestFit="1" customWidth="1"/>
    <col min="11994" max="12231" width="9" style="1064"/>
    <col min="12232" max="12232" width="4" style="1064" customWidth="1"/>
    <col min="12233" max="12233" width="15.08984375" style="1064" customWidth="1"/>
    <col min="12234" max="12234" width="0" style="1064" hidden="1" customWidth="1"/>
    <col min="12235" max="12239" width="17.6328125" style="1064" customWidth="1"/>
    <col min="12240" max="12240" width="12.6328125" style="1064" customWidth="1"/>
    <col min="12241" max="12242" width="14.6328125" style="1064" customWidth="1"/>
    <col min="12243" max="12243" width="11" style="1064" bestFit="1" customWidth="1"/>
    <col min="12244" max="12244" width="9" style="1064"/>
    <col min="12245" max="12245" width="9.90625" style="1064" bestFit="1" customWidth="1"/>
    <col min="12246" max="12246" width="9" style="1064"/>
    <col min="12247" max="12247" width="9.90625" style="1064" bestFit="1" customWidth="1"/>
    <col min="12248" max="12248" width="9.453125" style="1064" bestFit="1" customWidth="1"/>
    <col min="12249" max="12249" width="9.90625" style="1064" bestFit="1" customWidth="1"/>
    <col min="12250" max="12487" width="9" style="1064"/>
    <col min="12488" max="12488" width="4" style="1064" customWidth="1"/>
    <col min="12489" max="12489" width="15.08984375" style="1064" customWidth="1"/>
    <col min="12490" max="12490" width="0" style="1064" hidden="1" customWidth="1"/>
    <col min="12491" max="12495" width="17.6328125" style="1064" customWidth="1"/>
    <col min="12496" max="12496" width="12.6328125" style="1064" customWidth="1"/>
    <col min="12497" max="12498" width="14.6328125" style="1064" customWidth="1"/>
    <col min="12499" max="12499" width="11" style="1064" bestFit="1" customWidth="1"/>
    <col min="12500" max="12500" width="9" style="1064"/>
    <col min="12501" max="12501" width="9.90625" style="1064" bestFit="1" customWidth="1"/>
    <col min="12502" max="12502" width="9" style="1064"/>
    <col min="12503" max="12503" width="9.90625" style="1064" bestFit="1" customWidth="1"/>
    <col min="12504" max="12504" width="9.453125" style="1064" bestFit="1" customWidth="1"/>
    <col min="12505" max="12505" width="9.90625" style="1064" bestFit="1" customWidth="1"/>
    <col min="12506" max="12743" width="9" style="1064"/>
    <col min="12744" max="12744" width="4" style="1064" customWidth="1"/>
    <col min="12745" max="12745" width="15.08984375" style="1064" customWidth="1"/>
    <col min="12746" max="12746" width="0" style="1064" hidden="1" customWidth="1"/>
    <col min="12747" max="12751" width="17.6328125" style="1064" customWidth="1"/>
    <col min="12752" max="12752" width="12.6328125" style="1064" customWidth="1"/>
    <col min="12753" max="12754" width="14.6328125" style="1064" customWidth="1"/>
    <col min="12755" max="12755" width="11" style="1064" bestFit="1" customWidth="1"/>
    <col min="12756" max="12756" width="9" style="1064"/>
    <col min="12757" max="12757" width="9.90625" style="1064" bestFit="1" customWidth="1"/>
    <col min="12758" max="12758" width="9" style="1064"/>
    <col min="12759" max="12759" width="9.90625" style="1064" bestFit="1" customWidth="1"/>
    <col min="12760" max="12760" width="9.453125" style="1064" bestFit="1" customWidth="1"/>
    <col min="12761" max="12761" width="9.90625" style="1064" bestFit="1" customWidth="1"/>
    <col min="12762" max="12999" width="9" style="1064"/>
    <col min="13000" max="13000" width="4" style="1064" customWidth="1"/>
    <col min="13001" max="13001" width="15.08984375" style="1064" customWidth="1"/>
    <col min="13002" max="13002" width="0" style="1064" hidden="1" customWidth="1"/>
    <col min="13003" max="13007" width="17.6328125" style="1064" customWidth="1"/>
    <col min="13008" max="13008" width="12.6328125" style="1064" customWidth="1"/>
    <col min="13009" max="13010" width="14.6328125" style="1064" customWidth="1"/>
    <col min="13011" max="13011" width="11" style="1064" bestFit="1" customWidth="1"/>
    <col min="13012" max="13012" width="9" style="1064"/>
    <col min="13013" max="13013" width="9.90625" style="1064" bestFit="1" customWidth="1"/>
    <col min="13014" max="13014" width="9" style="1064"/>
    <col min="13015" max="13015" width="9.90625" style="1064" bestFit="1" customWidth="1"/>
    <col min="13016" max="13016" width="9.453125" style="1064" bestFit="1" customWidth="1"/>
    <col min="13017" max="13017" width="9.90625" style="1064" bestFit="1" customWidth="1"/>
    <col min="13018" max="13255" width="9" style="1064"/>
    <col min="13256" max="13256" width="4" style="1064" customWidth="1"/>
    <col min="13257" max="13257" width="15.08984375" style="1064" customWidth="1"/>
    <col min="13258" max="13258" width="0" style="1064" hidden="1" customWidth="1"/>
    <col min="13259" max="13263" width="17.6328125" style="1064" customWidth="1"/>
    <col min="13264" max="13264" width="12.6328125" style="1064" customWidth="1"/>
    <col min="13265" max="13266" width="14.6328125" style="1064" customWidth="1"/>
    <col min="13267" max="13267" width="11" style="1064" bestFit="1" customWidth="1"/>
    <col min="13268" max="13268" width="9" style="1064"/>
    <col min="13269" max="13269" width="9.90625" style="1064" bestFit="1" customWidth="1"/>
    <col min="13270" max="13270" width="9" style="1064"/>
    <col min="13271" max="13271" width="9.90625" style="1064" bestFit="1" customWidth="1"/>
    <col min="13272" max="13272" width="9.453125" style="1064" bestFit="1" customWidth="1"/>
    <col min="13273" max="13273" width="9.90625" style="1064" bestFit="1" customWidth="1"/>
    <col min="13274" max="13511" width="9" style="1064"/>
    <col min="13512" max="13512" width="4" style="1064" customWidth="1"/>
    <col min="13513" max="13513" width="15.08984375" style="1064" customWidth="1"/>
    <col min="13514" max="13514" width="0" style="1064" hidden="1" customWidth="1"/>
    <col min="13515" max="13519" width="17.6328125" style="1064" customWidth="1"/>
    <col min="13520" max="13520" width="12.6328125" style="1064" customWidth="1"/>
    <col min="13521" max="13522" width="14.6328125" style="1064" customWidth="1"/>
    <col min="13523" max="13523" width="11" style="1064" bestFit="1" customWidth="1"/>
    <col min="13524" max="13524" width="9" style="1064"/>
    <col min="13525" max="13525" width="9.90625" style="1064" bestFit="1" customWidth="1"/>
    <col min="13526" max="13526" width="9" style="1064"/>
    <col min="13527" max="13527" width="9.90625" style="1064" bestFit="1" customWidth="1"/>
    <col min="13528" max="13528" width="9.453125" style="1064" bestFit="1" customWidth="1"/>
    <col min="13529" max="13529" width="9.90625" style="1064" bestFit="1" customWidth="1"/>
    <col min="13530" max="13767" width="9" style="1064"/>
    <col min="13768" max="13768" width="4" style="1064" customWidth="1"/>
    <col min="13769" max="13769" width="15.08984375" style="1064" customWidth="1"/>
    <col min="13770" max="13770" width="0" style="1064" hidden="1" customWidth="1"/>
    <col min="13771" max="13775" width="17.6328125" style="1064" customWidth="1"/>
    <col min="13776" max="13776" width="12.6328125" style="1064" customWidth="1"/>
    <col min="13777" max="13778" width="14.6328125" style="1064" customWidth="1"/>
    <col min="13779" max="13779" width="11" style="1064" bestFit="1" customWidth="1"/>
    <col min="13780" max="13780" width="9" style="1064"/>
    <col min="13781" max="13781" width="9.90625" style="1064" bestFit="1" customWidth="1"/>
    <col min="13782" max="13782" width="9" style="1064"/>
    <col min="13783" max="13783" width="9.90625" style="1064" bestFit="1" customWidth="1"/>
    <col min="13784" max="13784" width="9.453125" style="1064" bestFit="1" customWidth="1"/>
    <col min="13785" max="13785" width="9.90625" style="1064" bestFit="1" customWidth="1"/>
    <col min="13786" max="14023" width="9" style="1064"/>
    <col min="14024" max="14024" width="4" style="1064" customWidth="1"/>
    <col min="14025" max="14025" width="15.08984375" style="1064" customWidth="1"/>
    <col min="14026" max="14026" width="0" style="1064" hidden="1" customWidth="1"/>
    <col min="14027" max="14031" width="17.6328125" style="1064" customWidth="1"/>
    <col min="14032" max="14032" width="12.6328125" style="1064" customWidth="1"/>
    <col min="14033" max="14034" width="14.6328125" style="1064" customWidth="1"/>
    <col min="14035" max="14035" width="11" style="1064" bestFit="1" customWidth="1"/>
    <col min="14036" max="14036" width="9" style="1064"/>
    <col min="14037" max="14037" width="9.90625" style="1064" bestFit="1" customWidth="1"/>
    <col min="14038" max="14038" width="9" style="1064"/>
    <col min="14039" max="14039" width="9.90625" style="1064" bestFit="1" customWidth="1"/>
    <col min="14040" max="14040" width="9.453125" style="1064" bestFit="1" customWidth="1"/>
    <col min="14041" max="14041" width="9.90625" style="1064" bestFit="1" customWidth="1"/>
    <col min="14042" max="14279" width="9" style="1064"/>
    <col min="14280" max="14280" width="4" style="1064" customWidth="1"/>
    <col min="14281" max="14281" width="15.08984375" style="1064" customWidth="1"/>
    <col min="14282" max="14282" width="0" style="1064" hidden="1" customWidth="1"/>
    <col min="14283" max="14287" width="17.6328125" style="1064" customWidth="1"/>
    <col min="14288" max="14288" width="12.6328125" style="1064" customWidth="1"/>
    <col min="14289" max="14290" width="14.6328125" style="1064" customWidth="1"/>
    <col min="14291" max="14291" width="11" style="1064" bestFit="1" customWidth="1"/>
    <col min="14292" max="14292" width="9" style="1064"/>
    <col min="14293" max="14293" width="9.90625" style="1064" bestFit="1" customWidth="1"/>
    <col min="14294" max="14294" width="9" style="1064"/>
    <col min="14295" max="14295" width="9.90625" style="1064" bestFit="1" customWidth="1"/>
    <col min="14296" max="14296" width="9.453125" style="1064" bestFit="1" customWidth="1"/>
    <col min="14297" max="14297" width="9.90625" style="1064" bestFit="1" customWidth="1"/>
    <col min="14298" max="14535" width="9" style="1064"/>
    <col min="14536" max="14536" width="4" style="1064" customWidth="1"/>
    <col min="14537" max="14537" width="15.08984375" style="1064" customWidth="1"/>
    <col min="14538" max="14538" width="0" style="1064" hidden="1" customWidth="1"/>
    <col min="14539" max="14543" width="17.6328125" style="1064" customWidth="1"/>
    <col min="14544" max="14544" width="12.6328125" style="1064" customWidth="1"/>
    <col min="14545" max="14546" width="14.6328125" style="1064" customWidth="1"/>
    <col min="14547" max="14547" width="11" style="1064" bestFit="1" customWidth="1"/>
    <col min="14548" max="14548" width="9" style="1064"/>
    <col min="14549" max="14549" width="9.90625" style="1064" bestFit="1" customWidth="1"/>
    <col min="14550" max="14550" width="9" style="1064"/>
    <col min="14551" max="14551" width="9.90625" style="1064" bestFit="1" customWidth="1"/>
    <col min="14552" max="14552" width="9.453125" style="1064" bestFit="1" customWidth="1"/>
    <col min="14553" max="14553" width="9.90625" style="1064" bestFit="1" customWidth="1"/>
    <col min="14554" max="14791" width="9" style="1064"/>
    <col min="14792" max="14792" width="4" style="1064" customWidth="1"/>
    <col min="14793" max="14793" width="15.08984375" style="1064" customWidth="1"/>
    <col min="14794" max="14794" width="0" style="1064" hidden="1" customWidth="1"/>
    <col min="14795" max="14799" width="17.6328125" style="1064" customWidth="1"/>
    <col min="14800" max="14800" width="12.6328125" style="1064" customWidth="1"/>
    <col min="14801" max="14802" width="14.6328125" style="1064" customWidth="1"/>
    <col min="14803" max="14803" width="11" style="1064" bestFit="1" customWidth="1"/>
    <col min="14804" max="14804" width="9" style="1064"/>
    <col min="14805" max="14805" width="9.90625" style="1064" bestFit="1" customWidth="1"/>
    <col min="14806" max="14806" width="9" style="1064"/>
    <col min="14807" max="14807" width="9.90625" style="1064" bestFit="1" customWidth="1"/>
    <col min="14808" max="14808" width="9.453125" style="1064" bestFit="1" customWidth="1"/>
    <col min="14809" max="14809" width="9.90625" style="1064" bestFit="1" customWidth="1"/>
    <col min="14810" max="15047" width="9" style="1064"/>
    <col min="15048" max="15048" width="4" style="1064" customWidth="1"/>
    <col min="15049" max="15049" width="15.08984375" style="1064" customWidth="1"/>
    <col min="15050" max="15050" width="0" style="1064" hidden="1" customWidth="1"/>
    <col min="15051" max="15055" width="17.6328125" style="1064" customWidth="1"/>
    <col min="15056" max="15056" width="12.6328125" style="1064" customWidth="1"/>
    <col min="15057" max="15058" width="14.6328125" style="1064" customWidth="1"/>
    <col min="15059" max="15059" width="11" style="1064" bestFit="1" customWidth="1"/>
    <col min="15060" max="15060" width="9" style="1064"/>
    <col min="15061" max="15061" width="9.90625" style="1064" bestFit="1" customWidth="1"/>
    <col min="15062" max="15062" width="9" style="1064"/>
    <col min="15063" max="15063" width="9.90625" style="1064" bestFit="1" customWidth="1"/>
    <col min="15064" max="15064" width="9.453125" style="1064" bestFit="1" customWidth="1"/>
    <col min="15065" max="15065" width="9.90625" style="1064" bestFit="1" customWidth="1"/>
    <col min="15066" max="15303" width="9" style="1064"/>
    <col min="15304" max="15304" width="4" style="1064" customWidth="1"/>
    <col min="15305" max="15305" width="15.08984375" style="1064" customWidth="1"/>
    <col min="15306" max="15306" width="0" style="1064" hidden="1" customWidth="1"/>
    <col min="15307" max="15311" width="17.6328125" style="1064" customWidth="1"/>
    <col min="15312" max="15312" width="12.6328125" style="1064" customWidth="1"/>
    <col min="15313" max="15314" width="14.6328125" style="1064" customWidth="1"/>
    <col min="15315" max="15315" width="11" style="1064" bestFit="1" customWidth="1"/>
    <col min="15316" max="15316" width="9" style="1064"/>
    <col min="15317" max="15317" width="9.90625" style="1064" bestFit="1" customWidth="1"/>
    <col min="15318" max="15318" width="9" style="1064"/>
    <col min="15319" max="15319" width="9.90625" style="1064" bestFit="1" customWidth="1"/>
    <col min="15320" max="15320" width="9.453125" style="1064" bestFit="1" customWidth="1"/>
    <col min="15321" max="15321" width="9.90625" style="1064" bestFit="1" customWidth="1"/>
    <col min="15322" max="15559" width="9" style="1064"/>
    <col min="15560" max="15560" width="4" style="1064" customWidth="1"/>
    <col min="15561" max="15561" width="15.08984375" style="1064" customWidth="1"/>
    <col min="15562" max="15562" width="0" style="1064" hidden="1" customWidth="1"/>
    <col min="15563" max="15567" width="17.6328125" style="1064" customWidth="1"/>
    <col min="15568" max="15568" width="12.6328125" style="1064" customWidth="1"/>
    <col min="15569" max="15570" width="14.6328125" style="1064" customWidth="1"/>
    <col min="15571" max="15571" width="11" style="1064" bestFit="1" customWidth="1"/>
    <col min="15572" max="15572" width="9" style="1064"/>
    <col min="15573" max="15573" width="9.90625" style="1064" bestFit="1" customWidth="1"/>
    <col min="15574" max="15574" width="9" style="1064"/>
    <col min="15575" max="15575" width="9.90625" style="1064" bestFit="1" customWidth="1"/>
    <col min="15576" max="15576" width="9.453125" style="1064" bestFit="1" customWidth="1"/>
    <col min="15577" max="15577" width="9.90625" style="1064" bestFit="1" customWidth="1"/>
    <col min="15578" max="15815" width="9" style="1064"/>
    <col min="15816" max="15816" width="4" style="1064" customWidth="1"/>
    <col min="15817" max="15817" width="15.08984375" style="1064" customWidth="1"/>
    <col min="15818" max="15818" width="0" style="1064" hidden="1" customWidth="1"/>
    <col min="15819" max="15823" width="17.6328125" style="1064" customWidth="1"/>
    <col min="15824" max="15824" width="12.6328125" style="1064" customWidth="1"/>
    <col min="15825" max="15826" width="14.6328125" style="1064" customWidth="1"/>
    <col min="15827" max="15827" width="11" style="1064" bestFit="1" customWidth="1"/>
    <col min="15828" max="15828" width="9" style="1064"/>
    <col min="15829" max="15829" width="9.90625" style="1064" bestFit="1" customWidth="1"/>
    <col min="15830" max="15830" width="9" style="1064"/>
    <col min="15831" max="15831" width="9.90625" style="1064" bestFit="1" customWidth="1"/>
    <col min="15832" max="15832" width="9.453125" style="1064" bestFit="1" customWidth="1"/>
    <col min="15833" max="15833" width="9.90625" style="1064" bestFit="1" customWidth="1"/>
    <col min="15834" max="16071" width="9" style="1064"/>
    <col min="16072" max="16072" width="4" style="1064" customWidth="1"/>
    <col min="16073" max="16073" width="15.08984375" style="1064" customWidth="1"/>
    <col min="16074" max="16074" width="0" style="1064" hidden="1" customWidth="1"/>
    <col min="16075" max="16079" width="17.6328125" style="1064" customWidth="1"/>
    <col min="16080" max="16080" width="12.6328125" style="1064" customWidth="1"/>
    <col min="16081" max="16082" width="14.6328125" style="1064" customWidth="1"/>
    <col min="16083" max="16083" width="11" style="1064" bestFit="1" customWidth="1"/>
    <col min="16084" max="16084" width="9" style="1064"/>
    <col min="16085" max="16085" width="9.90625" style="1064" bestFit="1" customWidth="1"/>
    <col min="16086" max="16086" width="9" style="1064"/>
    <col min="16087" max="16087" width="9.90625" style="1064" bestFit="1" customWidth="1"/>
    <col min="16088" max="16088" width="9.453125" style="1064" bestFit="1" customWidth="1"/>
    <col min="16089" max="16089" width="9.90625" style="1064" bestFit="1" customWidth="1"/>
    <col min="16090" max="16384" width="9" style="1064"/>
  </cols>
  <sheetData>
    <row r="1" spans="1:117" s="32" customFormat="1" ht="21">
      <c r="A1" s="28"/>
      <c r="B1" s="29"/>
      <c r="C1" s="1280" t="s">
        <v>968</v>
      </c>
      <c r="D1" s="1280"/>
      <c r="E1" s="1280"/>
      <c r="F1" s="1280"/>
      <c r="G1" s="1280"/>
      <c r="H1" s="1280"/>
      <c r="I1" s="1280"/>
      <c r="J1" s="1280"/>
      <c r="K1" s="1280"/>
      <c r="L1" s="1280"/>
      <c r="M1" s="1280"/>
      <c r="N1" s="1280"/>
      <c r="O1" s="1280"/>
      <c r="P1" s="1280"/>
      <c r="Q1" s="1280"/>
      <c r="R1" s="1280"/>
      <c r="S1" s="1280"/>
      <c r="T1" s="1280"/>
      <c r="U1" s="1280"/>
      <c r="V1" s="1280"/>
      <c r="W1" s="1280"/>
      <c r="X1" s="1280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4"/>
    </row>
    <row r="2" spans="1:117" s="32" customFormat="1" ht="21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4"/>
    </row>
    <row r="3" spans="1:117" s="32" customFormat="1" ht="12" customHeight="1" thickBot="1">
      <c r="A3" s="35"/>
      <c r="B3" s="37"/>
      <c r="C3" s="37"/>
      <c r="D3" s="93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38"/>
      <c r="Q3" s="94"/>
      <c r="R3" s="94"/>
      <c r="S3" s="94"/>
      <c r="T3" s="94"/>
      <c r="U3" s="94"/>
      <c r="V3" s="94"/>
      <c r="W3" s="94"/>
      <c r="X3" s="38" t="s">
        <v>281</v>
      </c>
      <c r="Y3" s="31"/>
      <c r="Z3" s="31"/>
      <c r="AA3" s="806"/>
      <c r="AB3" s="806"/>
      <c r="AC3" s="806"/>
      <c r="AD3" s="806"/>
      <c r="AE3" s="806"/>
      <c r="AF3" s="806"/>
      <c r="AG3" s="806"/>
      <c r="AH3" s="806"/>
      <c r="AI3" s="806"/>
      <c r="AJ3" s="806"/>
      <c r="AK3" s="806"/>
      <c r="AL3" s="806"/>
      <c r="AM3" s="806"/>
      <c r="AN3" s="806"/>
      <c r="AO3" s="806"/>
      <c r="AP3" s="806"/>
      <c r="AQ3" s="806"/>
      <c r="AR3" s="806"/>
      <c r="AS3" s="806"/>
      <c r="AT3" s="806"/>
      <c r="AU3" s="806"/>
      <c r="AV3" s="806"/>
      <c r="AW3" s="806"/>
      <c r="AX3" s="806"/>
      <c r="AY3" s="806"/>
      <c r="AZ3" s="806"/>
      <c r="BA3" s="806"/>
      <c r="BB3" s="806"/>
      <c r="BC3" s="806"/>
      <c r="BD3" s="806"/>
      <c r="BE3" s="806"/>
      <c r="BF3" s="806"/>
      <c r="BG3" s="806"/>
      <c r="BH3" s="806"/>
      <c r="BI3" s="806"/>
      <c r="BJ3" s="806"/>
      <c r="BK3" s="806"/>
      <c r="BL3" s="806"/>
      <c r="BM3" s="806"/>
      <c r="BN3" s="806"/>
      <c r="BO3" s="806"/>
      <c r="BP3" s="806"/>
      <c r="BQ3" s="806"/>
      <c r="BR3" s="806"/>
    </row>
    <row r="4" spans="1:117" s="42" customFormat="1" ht="43.5" customHeight="1" thickBot="1">
      <c r="A4" s="39"/>
      <c r="B4" s="143" t="s">
        <v>282</v>
      </c>
      <c r="C4" s="144" t="s">
        <v>388</v>
      </c>
      <c r="D4" s="145" t="s">
        <v>389</v>
      </c>
      <c r="E4" s="146" t="s">
        <v>203</v>
      </c>
      <c r="F4" s="147" t="s">
        <v>204</v>
      </c>
      <c r="G4" s="147" t="s">
        <v>205</v>
      </c>
      <c r="H4" s="147" t="s">
        <v>206</v>
      </c>
      <c r="I4" s="147" t="s">
        <v>207</v>
      </c>
      <c r="J4" s="147" t="s">
        <v>286</v>
      </c>
      <c r="K4" s="147" t="s">
        <v>209</v>
      </c>
      <c r="L4" s="147" t="s">
        <v>210</v>
      </c>
      <c r="M4" s="147" t="s">
        <v>211</v>
      </c>
      <c r="N4" s="148" t="s">
        <v>287</v>
      </c>
      <c r="O4" s="148" t="s">
        <v>390</v>
      </c>
      <c r="P4" s="149" t="s">
        <v>214</v>
      </c>
      <c r="Q4" s="150" t="s">
        <v>215</v>
      </c>
      <c r="R4" s="150" t="s">
        <v>391</v>
      </c>
      <c r="S4" s="150" t="s">
        <v>216</v>
      </c>
      <c r="T4" s="150" t="s">
        <v>217</v>
      </c>
      <c r="U4" s="150" t="s">
        <v>289</v>
      </c>
      <c r="V4" s="151" t="s">
        <v>219</v>
      </c>
      <c r="W4" s="152" t="s">
        <v>220</v>
      </c>
      <c r="X4" s="153" t="s">
        <v>221</v>
      </c>
      <c r="Y4" s="108"/>
      <c r="Z4" s="40"/>
      <c r="AA4" s="819"/>
      <c r="AB4" s="820"/>
      <c r="AC4" s="821"/>
      <c r="AD4" s="821"/>
      <c r="AE4" s="821"/>
      <c r="AF4" s="821"/>
      <c r="AG4" s="821"/>
      <c r="AH4" s="821"/>
      <c r="AI4" s="821"/>
      <c r="AJ4" s="821"/>
      <c r="AK4" s="821"/>
      <c r="AL4" s="819"/>
      <c r="AM4" s="819"/>
      <c r="AN4" s="819"/>
      <c r="AO4" s="821"/>
      <c r="AP4" s="821"/>
      <c r="AQ4" s="821"/>
      <c r="AR4" s="821"/>
      <c r="AS4" s="821"/>
      <c r="AT4" s="819"/>
      <c r="AU4" s="819"/>
      <c r="AV4" s="819"/>
      <c r="AW4" s="819"/>
      <c r="AX4" s="820"/>
      <c r="AY4" s="821"/>
      <c r="AZ4" s="821"/>
      <c r="BA4" s="821"/>
      <c r="BB4" s="821"/>
      <c r="BC4" s="821"/>
      <c r="BD4" s="821"/>
      <c r="BE4" s="821"/>
      <c r="BF4" s="821"/>
      <c r="BG4" s="821"/>
      <c r="BH4" s="819"/>
      <c r="BI4" s="819"/>
      <c r="BJ4" s="819"/>
      <c r="BK4" s="821"/>
      <c r="BL4" s="821"/>
      <c r="BM4" s="821"/>
      <c r="BN4" s="821"/>
      <c r="BO4" s="821"/>
      <c r="BP4" s="819"/>
      <c r="BQ4" s="819"/>
      <c r="BR4" s="819"/>
      <c r="BS4" s="40"/>
      <c r="BT4" s="40"/>
      <c r="BU4" s="40"/>
      <c r="BV4" s="40"/>
      <c r="BW4" s="40"/>
      <c r="BX4" s="40"/>
      <c r="BY4" s="40"/>
      <c r="BZ4" s="40"/>
      <c r="CA4" s="40"/>
      <c r="CB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L4" s="40"/>
      <c r="DM4" s="40"/>
    </row>
    <row r="5" spans="1:117" s="47" customFormat="1" ht="16" customHeight="1">
      <c r="A5" s="43"/>
      <c r="B5" s="154"/>
      <c r="C5" s="155">
        <v>1</v>
      </c>
      <c r="D5" s="156" t="s">
        <v>225</v>
      </c>
      <c r="E5" s="157">
        <v>247.10880326194814</v>
      </c>
      <c r="F5" s="158">
        <v>7794.7568645029005</v>
      </c>
      <c r="G5" s="158">
        <v>47.600742061910317</v>
      </c>
      <c r="H5" s="158">
        <v>23.736949542072061</v>
      </c>
      <c r="I5" s="158">
        <v>7.888974826947055</v>
      </c>
      <c r="J5" s="159">
        <v>380.82904213306597</v>
      </c>
      <c r="K5" s="159">
        <v>7.5646207678853203</v>
      </c>
      <c r="L5" s="159">
        <v>476.70860838426375</v>
      </c>
      <c r="M5" s="159">
        <v>1.9784977176530991</v>
      </c>
      <c r="N5" s="159">
        <v>136.22181791615947</v>
      </c>
      <c r="O5" s="158">
        <v>1.2886530304253037</v>
      </c>
      <c r="P5" s="160">
        <v>3.9360610873899679E-2</v>
      </c>
      <c r="Q5" s="158">
        <v>76.302482348695321</v>
      </c>
      <c r="R5" s="159">
        <v>370.80636962791311</v>
      </c>
      <c r="S5" s="159">
        <v>81.319235162614717</v>
      </c>
      <c r="T5" s="159">
        <v>3655.1538966237099</v>
      </c>
      <c r="U5" s="159">
        <v>20498.299625000003</v>
      </c>
      <c r="V5" s="159">
        <v>42.22099232032037</v>
      </c>
      <c r="W5" s="161">
        <v>1429.1156674137337</v>
      </c>
      <c r="X5" s="162">
        <v>35278.941203253096</v>
      </c>
      <c r="Y5" s="46"/>
      <c r="Z5" s="857"/>
      <c r="AA5" s="858"/>
      <c r="AB5" s="807"/>
      <c r="AC5" s="816"/>
      <c r="AD5" s="816"/>
      <c r="AE5" s="816"/>
      <c r="AF5" s="816"/>
      <c r="AG5" s="816"/>
      <c r="AH5" s="818"/>
      <c r="AI5" s="818"/>
      <c r="AJ5" s="818"/>
      <c r="AK5" s="818"/>
      <c r="AL5" s="818"/>
      <c r="AM5" s="816"/>
      <c r="AN5" s="816"/>
      <c r="AO5" s="816"/>
      <c r="AP5" s="818"/>
      <c r="AQ5" s="818"/>
      <c r="AR5" s="818"/>
      <c r="AS5" s="818"/>
      <c r="AT5" s="818"/>
      <c r="AU5" s="816"/>
      <c r="AV5" s="816"/>
      <c r="AW5" s="822"/>
      <c r="AX5" s="807"/>
      <c r="AY5" s="823"/>
      <c r="AZ5" s="823"/>
      <c r="BA5" s="823"/>
      <c r="BB5" s="823"/>
      <c r="BC5" s="823"/>
      <c r="BD5" s="823"/>
      <c r="BE5" s="823"/>
      <c r="BF5" s="823"/>
      <c r="BG5" s="823"/>
      <c r="BH5" s="823"/>
      <c r="BI5" s="823"/>
      <c r="BJ5" s="823"/>
      <c r="BK5" s="823"/>
      <c r="BL5" s="823"/>
      <c r="BM5" s="823"/>
      <c r="BN5" s="823"/>
      <c r="BO5" s="823"/>
      <c r="BP5" s="823"/>
      <c r="BQ5" s="823"/>
      <c r="BR5" s="823"/>
    </row>
    <row r="6" spans="1:117" s="50" customFormat="1" ht="16" customHeight="1">
      <c r="A6" s="35"/>
      <c r="B6" s="163"/>
      <c r="C6" s="155">
        <v>2</v>
      </c>
      <c r="D6" s="164" t="s">
        <v>233</v>
      </c>
      <c r="E6" s="165">
        <v>8.1757460915204625</v>
      </c>
      <c r="F6" s="129">
        <v>1621.7325015854572</v>
      </c>
      <c r="G6" s="129">
        <v>9.6597103679589296</v>
      </c>
      <c r="H6" s="129">
        <v>6.1494688398277102</v>
      </c>
      <c r="I6" s="129">
        <v>11.686848648046707</v>
      </c>
      <c r="J6" s="114">
        <v>35.067701889069319</v>
      </c>
      <c r="K6" s="114">
        <v>2.4824315183314414</v>
      </c>
      <c r="L6" s="114">
        <v>71.340354956886728</v>
      </c>
      <c r="M6" s="114">
        <v>0.92731235547419533</v>
      </c>
      <c r="N6" s="114">
        <v>40.639892139381587</v>
      </c>
      <c r="O6" s="129">
        <v>1.881360829232879</v>
      </c>
      <c r="P6" s="166">
        <v>2.6528659658883513E-2</v>
      </c>
      <c r="Q6" s="129">
        <v>14.466143539271116</v>
      </c>
      <c r="R6" s="114">
        <v>103.39920668192774</v>
      </c>
      <c r="S6" s="114">
        <v>41.609172971658708</v>
      </c>
      <c r="T6" s="114">
        <v>925.37121739607062</v>
      </c>
      <c r="U6" s="114">
        <v>2102.9781600000001</v>
      </c>
      <c r="V6" s="114">
        <v>0.70569207622882257</v>
      </c>
      <c r="W6" s="167">
        <v>31.915360261065594</v>
      </c>
      <c r="X6" s="168">
        <v>5030.2148108070687</v>
      </c>
      <c r="Y6" s="49"/>
      <c r="Z6" s="857"/>
      <c r="AA6" s="858"/>
      <c r="AB6" s="824"/>
      <c r="AC6" s="816"/>
      <c r="AD6" s="816"/>
      <c r="AE6" s="816"/>
      <c r="AF6" s="816"/>
      <c r="AG6" s="816"/>
      <c r="AH6" s="818"/>
      <c r="AI6" s="818"/>
      <c r="AJ6" s="818"/>
      <c r="AK6" s="818"/>
      <c r="AL6" s="818"/>
      <c r="AM6" s="816"/>
      <c r="AN6" s="816"/>
      <c r="AO6" s="816"/>
      <c r="AP6" s="818"/>
      <c r="AQ6" s="818"/>
      <c r="AR6" s="818"/>
      <c r="AS6" s="818"/>
      <c r="AT6" s="818"/>
      <c r="AU6" s="816"/>
      <c r="AV6" s="816"/>
      <c r="AW6" s="822"/>
      <c r="AX6" s="824"/>
      <c r="AY6" s="823"/>
      <c r="AZ6" s="823"/>
      <c r="BA6" s="823"/>
      <c r="BB6" s="823"/>
      <c r="BC6" s="823"/>
      <c r="BD6" s="823"/>
      <c r="BE6" s="823"/>
      <c r="BF6" s="823"/>
      <c r="BG6" s="823"/>
      <c r="BH6" s="823"/>
      <c r="BI6" s="823"/>
      <c r="BJ6" s="823"/>
      <c r="BK6" s="823"/>
      <c r="BL6" s="823"/>
      <c r="BM6" s="823"/>
      <c r="BN6" s="823"/>
      <c r="BO6" s="823"/>
      <c r="BP6" s="823"/>
      <c r="BQ6" s="823"/>
      <c r="BR6" s="823"/>
    </row>
    <row r="7" spans="1:117" s="47" customFormat="1" ht="16" customHeight="1">
      <c r="A7" s="51"/>
      <c r="B7" s="163"/>
      <c r="C7" s="155">
        <v>3</v>
      </c>
      <c r="D7" s="164" t="s">
        <v>234</v>
      </c>
      <c r="E7" s="165">
        <v>17.176379000000004</v>
      </c>
      <c r="F7" s="129">
        <v>845.22055585714304</v>
      </c>
      <c r="G7" s="129">
        <v>15.793269000000018</v>
      </c>
      <c r="H7" s="129">
        <v>7.8778370000000004</v>
      </c>
      <c r="I7" s="129">
        <v>10.046457000000004</v>
      </c>
      <c r="J7" s="114">
        <v>57.869487099999446</v>
      </c>
      <c r="K7" s="114">
        <v>3.0298520000000964</v>
      </c>
      <c r="L7" s="114">
        <v>111.16646859999955</v>
      </c>
      <c r="M7" s="114">
        <v>0.82542499999999952</v>
      </c>
      <c r="N7" s="114">
        <v>16.078497000000009</v>
      </c>
      <c r="O7" s="129">
        <v>0.78</v>
      </c>
      <c r="P7" s="166">
        <v>5.6000599999999998E-2</v>
      </c>
      <c r="Q7" s="129">
        <v>10.74794800000029</v>
      </c>
      <c r="R7" s="114">
        <v>107.86655599999963</v>
      </c>
      <c r="S7" s="114">
        <v>101.34598</v>
      </c>
      <c r="T7" s="114">
        <v>859.53686999999707</v>
      </c>
      <c r="U7" s="114">
        <v>3758.6553899999994</v>
      </c>
      <c r="V7" s="114">
        <v>4.1583139189352485</v>
      </c>
      <c r="W7" s="167">
        <v>47.636689999999994</v>
      </c>
      <c r="X7" s="168">
        <v>5975.8679760760742</v>
      </c>
      <c r="Y7" s="52"/>
      <c r="Z7" s="857"/>
      <c r="AA7" s="858"/>
      <c r="AB7" s="824"/>
      <c r="AC7" s="816"/>
      <c r="AD7" s="816"/>
      <c r="AE7" s="816"/>
      <c r="AF7" s="816"/>
      <c r="AG7" s="816"/>
      <c r="AH7" s="818"/>
      <c r="AI7" s="818"/>
      <c r="AJ7" s="818"/>
      <c r="AK7" s="818"/>
      <c r="AL7" s="818"/>
      <c r="AM7" s="816"/>
      <c r="AN7" s="816"/>
      <c r="AO7" s="816"/>
      <c r="AP7" s="818"/>
      <c r="AQ7" s="818"/>
      <c r="AR7" s="818"/>
      <c r="AS7" s="818"/>
      <c r="AT7" s="818"/>
      <c r="AU7" s="816"/>
      <c r="AV7" s="816"/>
      <c r="AW7" s="822"/>
      <c r="AX7" s="824"/>
      <c r="AY7" s="823"/>
      <c r="AZ7" s="823"/>
      <c r="BA7" s="823"/>
      <c r="BB7" s="823"/>
      <c r="BC7" s="823"/>
      <c r="BD7" s="823"/>
      <c r="BE7" s="823"/>
      <c r="BF7" s="823"/>
      <c r="BG7" s="823"/>
      <c r="BH7" s="823"/>
      <c r="BI7" s="823"/>
      <c r="BJ7" s="823"/>
      <c r="BK7" s="823"/>
      <c r="BL7" s="823"/>
      <c r="BM7" s="823"/>
      <c r="BN7" s="823"/>
      <c r="BO7" s="823"/>
      <c r="BP7" s="823"/>
      <c r="BQ7" s="823"/>
      <c r="BR7" s="823"/>
    </row>
    <row r="8" spans="1:117" s="47" customFormat="1" ht="16" customHeight="1">
      <c r="A8" s="53"/>
      <c r="B8" s="163"/>
      <c r="C8" s="169">
        <v>4</v>
      </c>
      <c r="D8" s="170" t="s">
        <v>235</v>
      </c>
      <c r="E8" s="165">
        <v>23.148223059926597</v>
      </c>
      <c r="F8" s="129">
        <v>5356.4464100530231</v>
      </c>
      <c r="G8" s="129">
        <v>36.959419612092759</v>
      </c>
      <c r="H8" s="129">
        <v>10.676079751637964</v>
      </c>
      <c r="I8" s="129">
        <v>9.4059679767617883</v>
      </c>
      <c r="J8" s="114">
        <v>151.03581094507186</v>
      </c>
      <c r="K8" s="114">
        <v>9.4308879118218307</v>
      </c>
      <c r="L8" s="114">
        <v>282.92613660459239</v>
      </c>
      <c r="M8" s="114">
        <v>1.8597498476547736</v>
      </c>
      <c r="N8" s="114">
        <v>32.176900284719054</v>
      </c>
      <c r="O8" s="129">
        <v>0.29599224140287</v>
      </c>
      <c r="P8" s="166">
        <v>0.10617263511330469</v>
      </c>
      <c r="Q8" s="129">
        <v>47.874225253617112</v>
      </c>
      <c r="R8" s="114">
        <v>225.99967174250634</v>
      </c>
      <c r="S8" s="114">
        <v>38.885408004060608</v>
      </c>
      <c r="T8" s="114">
        <v>1698.2805648654692</v>
      </c>
      <c r="U8" s="114">
        <v>1729.1188800000002</v>
      </c>
      <c r="V8" s="114">
        <v>1.722917262143437</v>
      </c>
      <c r="W8" s="167">
        <v>138.90934023589688</v>
      </c>
      <c r="X8" s="168">
        <v>9795.2587582875112</v>
      </c>
      <c r="Y8" s="52"/>
      <c r="Z8" s="857"/>
      <c r="AA8" s="858"/>
      <c r="AB8" s="824"/>
      <c r="AC8" s="816"/>
      <c r="AD8" s="816"/>
      <c r="AE8" s="816"/>
      <c r="AF8" s="816"/>
      <c r="AG8" s="816"/>
      <c r="AH8" s="818"/>
      <c r="AI8" s="818"/>
      <c r="AJ8" s="818"/>
      <c r="AK8" s="818"/>
      <c r="AL8" s="818"/>
      <c r="AM8" s="816"/>
      <c r="AN8" s="816"/>
      <c r="AO8" s="816"/>
      <c r="AP8" s="818"/>
      <c r="AQ8" s="818"/>
      <c r="AR8" s="818"/>
      <c r="AS8" s="818"/>
      <c r="AT8" s="818"/>
      <c r="AU8" s="816"/>
      <c r="AV8" s="816"/>
      <c r="AW8" s="822"/>
      <c r="AX8" s="824"/>
      <c r="AY8" s="823"/>
      <c r="AZ8" s="823"/>
      <c r="BA8" s="823"/>
      <c r="BB8" s="823"/>
      <c r="BC8" s="823"/>
      <c r="BD8" s="823"/>
      <c r="BE8" s="823"/>
      <c r="BF8" s="823"/>
      <c r="BG8" s="823"/>
      <c r="BH8" s="823"/>
      <c r="BI8" s="823"/>
      <c r="BJ8" s="823"/>
      <c r="BK8" s="823"/>
      <c r="BL8" s="823"/>
      <c r="BM8" s="823"/>
      <c r="BN8" s="823"/>
      <c r="BO8" s="823"/>
      <c r="BP8" s="823"/>
      <c r="BQ8" s="823"/>
      <c r="BR8" s="823"/>
    </row>
    <row r="9" spans="1:117" s="55" customFormat="1" ht="16" customHeight="1">
      <c r="A9" s="53"/>
      <c r="B9" s="163"/>
      <c r="C9" s="155">
        <v>5</v>
      </c>
      <c r="D9" s="164" t="s">
        <v>236</v>
      </c>
      <c r="E9" s="165">
        <v>32.852869698982154</v>
      </c>
      <c r="F9" s="129">
        <v>1381.8771323720096</v>
      </c>
      <c r="G9" s="129">
        <v>16.916697255721008</v>
      </c>
      <c r="H9" s="129">
        <v>7.2591129155825778</v>
      </c>
      <c r="I9" s="129">
        <v>9.314354219231209</v>
      </c>
      <c r="J9" s="114">
        <v>44.912094485071336</v>
      </c>
      <c r="K9" s="114">
        <v>9.66</v>
      </c>
      <c r="L9" s="114">
        <v>79.66497395877866</v>
      </c>
      <c r="M9" s="114">
        <v>0.46800000000000003</v>
      </c>
      <c r="N9" s="114">
        <v>7.1</v>
      </c>
      <c r="O9" s="129">
        <v>2.569</v>
      </c>
      <c r="P9" s="166">
        <v>6.0120062225785245E-3</v>
      </c>
      <c r="Q9" s="129">
        <v>19.593199273371653</v>
      </c>
      <c r="R9" s="114">
        <v>59.630432156462547</v>
      </c>
      <c r="S9" s="114">
        <v>147.72217191756772</v>
      </c>
      <c r="T9" s="114">
        <v>583.01891489450327</v>
      </c>
      <c r="U9" s="114">
        <v>979.88885500000004</v>
      </c>
      <c r="V9" s="114">
        <v>0.42039614482369431</v>
      </c>
      <c r="W9" s="167">
        <v>1.9324771863857377</v>
      </c>
      <c r="X9" s="168">
        <v>3384.8066934847138</v>
      </c>
      <c r="Y9" s="52"/>
      <c r="Z9" s="857"/>
      <c r="AA9" s="858"/>
      <c r="AB9" s="824"/>
      <c r="AC9" s="816"/>
      <c r="AD9" s="816"/>
      <c r="AE9" s="816"/>
      <c r="AF9" s="816"/>
      <c r="AG9" s="816"/>
      <c r="AH9" s="818"/>
      <c r="AI9" s="818"/>
      <c r="AJ9" s="818"/>
      <c r="AK9" s="818"/>
      <c r="AL9" s="818"/>
      <c r="AM9" s="816"/>
      <c r="AN9" s="816"/>
      <c r="AO9" s="816"/>
      <c r="AP9" s="818"/>
      <c r="AQ9" s="818"/>
      <c r="AR9" s="818"/>
      <c r="AS9" s="818"/>
      <c r="AT9" s="818"/>
      <c r="AU9" s="816"/>
      <c r="AV9" s="816"/>
      <c r="AW9" s="822"/>
      <c r="AX9" s="824"/>
      <c r="AY9" s="823"/>
      <c r="AZ9" s="823"/>
      <c r="BA9" s="823"/>
      <c r="BB9" s="823"/>
      <c r="BC9" s="823"/>
      <c r="BD9" s="823"/>
      <c r="BE9" s="823"/>
      <c r="BF9" s="823"/>
      <c r="BG9" s="823"/>
      <c r="BH9" s="823"/>
      <c r="BI9" s="823"/>
      <c r="BJ9" s="823"/>
      <c r="BK9" s="823"/>
      <c r="BL9" s="823"/>
      <c r="BM9" s="823"/>
      <c r="BN9" s="823"/>
      <c r="BO9" s="823"/>
      <c r="BP9" s="823"/>
      <c r="BQ9" s="823"/>
      <c r="BR9" s="823"/>
    </row>
    <row r="10" spans="1:117" s="57" customFormat="1" ht="16" customHeight="1">
      <c r="A10" s="53"/>
      <c r="B10" s="154"/>
      <c r="C10" s="155">
        <v>6</v>
      </c>
      <c r="D10" s="164" t="s">
        <v>237</v>
      </c>
      <c r="E10" s="165">
        <v>8.7220890050962367</v>
      </c>
      <c r="F10" s="129">
        <v>1014.4432703358838</v>
      </c>
      <c r="G10" s="129">
        <v>25.766510037652019</v>
      </c>
      <c r="H10" s="129">
        <v>21.159800620282464</v>
      </c>
      <c r="I10" s="129">
        <v>32.893623417873115</v>
      </c>
      <c r="J10" s="114">
        <v>72.746267929465148</v>
      </c>
      <c r="K10" s="114">
        <v>19.234680192870691</v>
      </c>
      <c r="L10" s="114">
        <v>90.73401783774149</v>
      </c>
      <c r="M10" s="114">
        <v>1.1643354876013945</v>
      </c>
      <c r="N10" s="114">
        <v>28.13659400566381</v>
      </c>
      <c r="O10" s="129">
        <v>0</v>
      </c>
      <c r="P10" s="166">
        <v>3.1009921115141195E-2</v>
      </c>
      <c r="Q10" s="129">
        <v>35.925912971742477</v>
      </c>
      <c r="R10" s="114">
        <v>49.163256508666755</v>
      </c>
      <c r="S10" s="114">
        <v>34.60502293956894</v>
      </c>
      <c r="T10" s="114">
        <v>782.17821737290251</v>
      </c>
      <c r="U10" s="114">
        <v>1027.6129699999999</v>
      </c>
      <c r="V10" s="114">
        <v>1.7410434892524989</v>
      </c>
      <c r="W10" s="167">
        <v>212.79180902969443</v>
      </c>
      <c r="X10" s="168">
        <v>3459.0504311030727</v>
      </c>
      <c r="Y10" s="52"/>
      <c r="Z10" s="857"/>
      <c r="AA10" s="858"/>
      <c r="AB10" s="824"/>
      <c r="AC10" s="816"/>
      <c r="AD10" s="816"/>
      <c r="AE10" s="816"/>
      <c r="AF10" s="816"/>
      <c r="AG10" s="816"/>
      <c r="AH10" s="818"/>
      <c r="AI10" s="818"/>
      <c r="AJ10" s="818"/>
      <c r="AK10" s="818"/>
      <c r="AL10" s="818"/>
      <c r="AM10" s="816"/>
      <c r="AN10" s="816"/>
      <c r="AO10" s="816"/>
      <c r="AP10" s="818"/>
      <c r="AQ10" s="818"/>
      <c r="AR10" s="818"/>
      <c r="AS10" s="818"/>
      <c r="AT10" s="818"/>
      <c r="AU10" s="816"/>
      <c r="AV10" s="816"/>
      <c r="AW10" s="822"/>
      <c r="AX10" s="824"/>
      <c r="AY10" s="823"/>
      <c r="AZ10" s="823"/>
      <c r="BA10" s="823"/>
      <c r="BB10" s="823"/>
      <c r="BC10" s="823"/>
      <c r="BD10" s="823"/>
      <c r="BE10" s="823"/>
      <c r="BF10" s="823"/>
      <c r="BG10" s="823"/>
      <c r="BH10" s="823"/>
      <c r="BI10" s="823"/>
      <c r="BJ10" s="823"/>
      <c r="BK10" s="823"/>
      <c r="BL10" s="823"/>
      <c r="BM10" s="823"/>
      <c r="BN10" s="823"/>
      <c r="BO10" s="823"/>
      <c r="BP10" s="823"/>
      <c r="BQ10" s="823"/>
      <c r="BR10" s="823"/>
    </row>
    <row r="11" spans="1:117" s="58" customFormat="1" ht="16" customHeight="1">
      <c r="A11" s="53"/>
      <c r="B11" s="163"/>
      <c r="C11" s="155">
        <v>7</v>
      </c>
      <c r="D11" s="164" t="s">
        <v>238</v>
      </c>
      <c r="E11" s="165">
        <v>173.97817900000001</v>
      </c>
      <c r="F11" s="129">
        <v>3116.1837463333341</v>
      </c>
      <c r="G11" s="129">
        <v>35.942217000000035</v>
      </c>
      <c r="H11" s="129">
        <v>18.340137000000002</v>
      </c>
      <c r="I11" s="129">
        <v>100.66632900000002</v>
      </c>
      <c r="J11" s="114">
        <v>164.11900519999909</v>
      </c>
      <c r="K11" s="114">
        <v>6.928887000000076</v>
      </c>
      <c r="L11" s="114">
        <v>250.03743399999914</v>
      </c>
      <c r="M11" s="114">
        <v>3.6160969999999817</v>
      </c>
      <c r="N11" s="114">
        <v>17.954461000000002</v>
      </c>
      <c r="O11" s="129">
        <v>0</v>
      </c>
      <c r="P11" s="166">
        <v>5.2300000000000003E-3</v>
      </c>
      <c r="Q11" s="129">
        <v>26.38277200000006</v>
      </c>
      <c r="R11" s="114">
        <v>165.42888799999992</v>
      </c>
      <c r="S11" s="114">
        <v>141.161316</v>
      </c>
      <c r="T11" s="114">
        <v>1704.2522719999868</v>
      </c>
      <c r="U11" s="114">
        <v>1200.2948349999999</v>
      </c>
      <c r="V11" s="114">
        <v>1.7452595403812285</v>
      </c>
      <c r="W11" s="167">
        <v>1232.7973490000006</v>
      </c>
      <c r="X11" s="168">
        <v>8359.8344140737008</v>
      </c>
      <c r="Y11" s="52"/>
      <c r="Z11" s="857"/>
      <c r="AA11" s="858"/>
      <c r="AB11" s="824"/>
      <c r="AC11" s="816"/>
      <c r="AD11" s="816"/>
      <c r="AE11" s="816"/>
      <c r="AF11" s="816"/>
      <c r="AG11" s="816"/>
      <c r="AH11" s="818"/>
      <c r="AI11" s="818"/>
      <c r="AJ11" s="818"/>
      <c r="AK11" s="818"/>
      <c r="AL11" s="818"/>
      <c r="AM11" s="816"/>
      <c r="AN11" s="816"/>
      <c r="AO11" s="816"/>
      <c r="AP11" s="818"/>
      <c r="AQ11" s="818"/>
      <c r="AR11" s="818"/>
      <c r="AS11" s="818"/>
      <c r="AT11" s="818"/>
      <c r="AU11" s="816"/>
      <c r="AV11" s="816"/>
      <c r="AW11" s="822"/>
      <c r="AX11" s="824"/>
      <c r="AY11" s="823"/>
      <c r="AZ11" s="823"/>
      <c r="BA11" s="823"/>
      <c r="BB11" s="823"/>
      <c r="BC11" s="823"/>
      <c r="BD11" s="823"/>
      <c r="BE11" s="823"/>
      <c r="BF11" s="823"/>
      <c r="BG11" s="823"/>
      <c r="BH11" s="823"/>
      <c r="BI11" s="823"/>
      <c r="BJ11" s="823"/>
      <c r="BK11" s="823"/>
      <c r="BL11" s="823"/>
      <c r="BM11" s="823"/>
      <c r="BN11" s="823"/>
      <c r="BO11" s="823"/>
      <c r="BP11" s="823"/>
      <c r="BQ11" s="823"/>
      <c r="BR11" s="823"/>
    </row>
    <row r="12" spans="1:117" s="58" customFormat="1" ht="16" customHeight="1">
      <c r="A12" s="53"/>
      <c r="B12" s="163"/>
      <c r="C12" s="155">
        <v>8</v>
      </c>
      <c r="D12" s="164" t="s">
        <v>239</v>
      </c>
      <c r="E12" s="165">
        <v>105.84821979719676</v>
      </c>
      <c r="F12" s="129">
        <v>5604.9322270360881</v>
      </c>
      <c r="G12" s="129">
        <v>167.72375857906357</v>
      </c>
      <c r="H12" s="129">
        <v>138.22081924088613</v>
      </c>
      <c r="I12" s="129">
        <v>59.217541463074888</v>
      </c>
      <c r="J12" s="114">
        <v>186.46845717208146</v>
      </c>
      <c r="K12" s="114">
        <v>16.086839506095686</v>
      </c>
      <c r="L12" s="114">
        <v>138.3456148087285</v>
      </c>
      <c r="M12" s="114">
        <v>1.0498213026442496</v>
      </c>
      <c r="N12" s="114">
        <v>89.740872309907388</v>
      </c>
      <c r="O12" s="129">
        <v>0</v>
      </c>
      <c r="P12" s="166">
        <v>1.1543876061213592</v>
      </c>
      <c r="Q12" s="129">
        <v>94.386416807999098</v>
      </c>
      <c r="R12" s="114">
        <v>279.79308190073209</v>
      </c>
      <c r="S12" s="114">
        <v>183.89231519222741</v>
      </c>
      <c r="T12" s="114">
        <v>1278.5980089760144</v>
      </c>
      <c r="U12" s="114">
        <v>2564.8447799999999</v>
      </c>
      <c r="V12" s="114">
        <v>3.1180647374311303</v>
      </c>
      <c r="W12" s="167">
        <v>731.05802539819445</v>
      </c>
      <c r="X12" s="168">
        <v>11644.479251834488</v>
      </c>
      <c r="Y12" s="52"/>
      <c r="Z12" s="857"/>
      <c r="AA12" s="858"/>
      <c r="AB12" s="824"/>
      <c r="AC12" s="816"/>
      <c r="AD12" s="816"/>
      <c r="AE12" s="816"/>
      <c r="AF12" s="816"/>
      <c r="AG12" s="816"/>
      <c r="AH12" s="818"/>
      <c r="AI12" s="818"/>
      <c r="AJ12" s="818"/>
      <c r="AK12" s="818"/>
      <c r="AL12" s="818"/>
      <c r="AM12" s="816"/>
      <c r="AN12" s="816"/>
      <c r="AO12" s="816"/>
      <c r="AP12" s="818"/>
      <c r="AQ12" s="818"/>
      <c r="AR12" s="818"/>
      <c r="AS12" s="818"/>
      <c r="AT12" s="818"/>
      <c r="AU12" s="816"/>
      <c r="AV12" s="816"/>
      <c r="AW12" s="822"/>
      <c r="AX12" s="824"/>
      <c r="AY12" s="823"/>
      <c r="AZ12" s="823"/>
      <c r="BA12" s="823"/>
      <c r="BB12" s="823"/>
      <c r="BC12" s="823"/>
      <c r="BD12" s="823"/>
      <c r="BE12" s="823"/>
      <c r="BF12" s="823"/>
      <c r="BG12" s="823"/>
      <c r="BH12" s="823"/>
      <c r="BI12" s="823"/>
      <c r="BJ12" s="823"/>
      <c r="BK12" s="823"/>
      <c r="BL12" s="823"/>
      <c r="BM12" s="823"/>
      <c r="BN12" s="823"/>
      <c r="BO12" s="823"/>
      <c r="BP12" s="823"/>
      <c r="BQ12" s="823"/>
      <c r="BR12" s="823"/>
    </row>
    <row r="13" spans="1:117" s="58" customFormat="1" ht="16" customHeight="1">
      <c r="A13" s="53"/>
      <c r="B13" s="154"/>
      <c r="C13" s="155">
        <v>9</v>
      </c>
      <c r="D13" s="164" t="s">
        <v>240</v>
      </c>
      <c r="E13" s="165">
        <v>4.1555496151550102</v>
      </c>
      <c r="F13" s="129">
        <v>2756.914261274716</v>
      </c>
      <c r="G13" s="129">
        <v>92.350460331075112</v>
      </c>
      <c r="H13" s="129">
        <v>35.013387600431528</v>
      </c>
      <c r="I13" s="129">
        <v>28.928069154799736</v>
      </c>
      <c r="J13" s="114">
        <v>284.3754587459469</v>
      </c>
      <c r="K13" s="114">
        <v>13.497366443851119</v>
      </c>
      <c r="L13" s="114">
        <v>198.25912095048878</v>
      </c>
      <c r="M13" s="114">
        <v>0.6576807056242957</v>
      </c>
      <c r="N13" s="114">
        <v>31.392688973594478</v>
      </c>
      <c r="O13" s="129">
        <v>4.3589691356118427</v>
      </c>
      <c r="P13" s="166">
        <v>9.5889801693080687E-2</v>
      </c>
      <c r="Q13" s="129">
        <v>77.853780778059715</v>
      </c>
      <c r="R13" s="114">
        <v>167.7751959774956</v>
      </c>
      <c r="S13" s="114">
        <v>290.91962362055722</v>
      </c>
      <c r="T13" s="114">
        <v>1113.0955159988457</v>
      </c>
      <c r="U13" s="114">
        <v>2701.0795699999999</v>
      </c>
      <c r="V13" s="114">
        <v>26.345959054331004</v>
      </c>
      <c r="W13" s="167">
        <v>37.47249829593796</v>
      </c>
      <c r="X13" s="168">
        <v>7864.5410464582155</v>
      </c>
      <c r="Y13" s="52"/>
      <c r="Z13" s="857"/>
      <c r="AA13" s="858"/>
      <c r="AB13" s="824"/>
      <c r="AC13" s="816"/>
      <c r="AD13" s="816"/>
      <c r="AE13" s="816"/>
      <c r="AF13" s="816"/>
      <c r="AG13" s="816"/>
      <c r="AH13" s="818"/>
      <c r="AI13" s="818"/>
      <c r="AJ13" s="818"/>
      <c r="AK13" s="818"/>
      <c r="AL13" s="818"/>
      <c r="AM13" s="816"/>
      <c r="AN13" s="816"/>
      <c r="AO13" s="816"/>
      <c r="AP13" s="818"/>
      <c r="AQ13" s="818"/>
      <c r="AR13" s="818"/>
      <c r="AS13" s="818"/>
      <c r="AT13" s="818"/>
      <c r="AU13" s="816"/>
      <c r="AV13" s="816"/>
      <c r="AW13" s="822"/>
      <c r="AX13" s="824"/>
      <c r="AY13" s="823"/>
      <c r="AZ13" s="823"/>
      <c r="BA13" s="823"/>
      <c r="BB13" s="823"/>
      <c r="BC13" s="823"/>
      <c r="BD13" s="823"/>
      <c r="BE13" s="823"/>
      <c r="BF13" s="823"/>
      <c r="BG13" s="823"/>
      <c r="BH13" s="823"/>
      <c r="BI13" s="823"/>
      <c r="BJ13" s="823"/>
      <c r="BK13" s="823"/>
      <c r="BL13" s="823"/>
      <c r="BM13" s="823"/>
      <c r="BN13" s="823"/>
      <c r="BO13" s="823"/>
      <c r="BP13" s="823"/>
      <c r="BQ13" s="823"/>
      <c r="BR13" s="823"/>
    </row>
    <row r="14" spans="1:117" s="58" customFormat="1" ht="16" customHeight="1">
      <c r="A14" s="53"/>
      <c r="B14" s="154"/>
      <c r="C14" s="155">
        <v>10</v>
      </c>
      <c r="D14" s="164" t="s">
        <v>241</v>
      </c>
      <c r="E14" s="165">
        <v>4.1348207725326276</v>
      </c>
      <c r="F14" s="129">
        <v>1440.1814551312386</v>
      </c>
      <c r="G14" s="129">
        <v>32.862344222260639</v>
      </c>
      <c r="H14" s="129">
        <v>10.157238976141237</v>
      </c>
      <c r="I14" s="129">
        <v>15.909120610111209</v>
      </c>
      <c r="J14" s="114">
        <v>40.671729298301599</v>
      </c>
      <c r="K14" s="114">
        <v>2.00793</v>
      </c>
      <c r="L14" s="114">
        <v>45.320151087606895</v>
      </c>
      <c r="M14" s="114">
        <v>9.7790000000000002E-2</v>
      </c>
      <c r="N14" s="114">
        <v>93.848330000000018</v>
      </c>
      <c r="O14" s="129">
        <v>0</v>
      </c>
      <c r="P14" s="166">
        <v>1.1525445032892292E-2</v>
      </c>
      <c r="Q14" s="129">
        <v>9.4224200972684073</v>
      </c>
      <c r="R14" s="114">
        <v>140.94388220765052</v>
      </c>
      <c r="S14" s="114">
        <v>95.984852260304336</v>
      </c>
      <c r="T14" s="114">
        <v>321.26618491016461</v>
      </c>
      <c r="U14" s="114">
        <v>2880.9333199999996</v>
      </c>
      <c r="V14" s="114">
        <v>2.047424368479708</v>
      </c>
      <c r="W14" s="167">
        <v>16.961145091022416</v>
      </c>
      <c r="X14" s="168">
        <v>5152.7616644781156</v>
      </c>
      <c r="Y14" s="52"/>
      <c r="Z14" s="857"/>
      <c r="AA14" s="858"/>
      <c r="AB14" s="824"/>
      <c r="AC14" s="816"/>
      <c r="AD14" s="816"/>
      <c r="AE14" s="816"/>
      <c r="AF14" s="816"/>
      <c r="AG14" s="816"/>
      <c r="AH14" s="818"/>
      <c r="AI14" s="818"/>
      <c r="AJ14" s="818"/>
      <c r="AK14" s="818"/>
      <c r="AL14" s="818"/>
      <c r="AM14" s="816"/>
      <c r="AN14" s="816"/>
      <c r="AO14" s="816"/>
      <c r="AP14" s="818"/>
      <c r="AQ14" s="818"/>
      <c r="AR14" s="818"/>
      <c r="AS14" s="818"/>
      <c r="AT14" s="818"/>
      <c r="AU14" s="816"/>
      <c r="AV14" s="816"/>
      <c r="AW14" s="822"/>
      <c r="AX14" s="824"/>
      <c r="AY14" s="823"/>
      <c r="AZ14" s="823"/>
      <c r="BA14" s="823"/>
      <c r="BB14" s="823"/>
      <c r="BC14" s="823"/>
      <c r="BD14" s="823"/>
      <c r="BE14" s="823"/>
      <c r="BF14" s="823"/>
      <c r="BG14" s="823"/>
      <c r="BH14" s="823"/>
      <c r="BI14" s="823"/>
      <c r="BJ14" s="823"/>
      <c r="BK14" s="823"/>
      <c r="BL14" s="823"/>
      <c r="BM14" s="823"/>
      <c r="BN14" s="823"/>
      <c r="BO14" s="823"/>
      <c r="BP14" s="823"/>
      <c r="BQ14" s="823"/>
      <c r="BR14" s="823"/>
    </row>
    <row r="15" spans="1:117" s="58" customFormat="1" ht="16" customHeight="1">
      <c r="A15" s="53"/>
      <c r="B15" s="171"/>
      <c r="C15" s="155">
        <v>11</v>
      </c>
      <c r="D15" s="156" t="s">
        <v>242</v>
      </c>
      <c r="E15" s="165">
        <v>39.275938519002196</v>
      </c>
      <c r="F15" s="129">
        <v>6665.5470183861207</v>
      </c>
      <c r="G15" s="129">
        <v>106.5207984061264</v>
      </c>
      <c r="H15" s="129">
        <v>39.895672813212322</v>
      </c>
      <c r="I15" s="129">
        <v>32.881124245333687</v>
      </c>
      <c r="J15" s="114">
        <v>348.55706426860348</v>
      </c>
      <c r="K15" s="114">
        <v>63.259611181168303</v>
      </c>
      <c r="L15" s="114">
        <v>216.28808198599401</v>
      </c>
      <c r="M15" s="114">
        <v>4.1786503656283349</v>
      </c>
      <c r="N15" s="114">
        <v>121.87185735653728</v>
      </c>
      <c r="O15" s="129">
        <v>1.5496046311488485</v>
      </c>
      <c r="P15" s="166">
        <v>1.8198929867552742</v>
      </c>
      <c r="Q15" s="129">
        <v>158.91822795698926</v>
      </c>
      <c r="R15" s="114">
        <v>296.43413720939481</v>
      </c>
      <c r="S15" s="114">
        <v>111.15143048036957</v>
      </c>
      <c r="T15" s="114">
        <v>1874.4726340986701</v>
      </c>
      <c r="U15" s="114">
        <v>600.70495499999993</v>
      </c>
      <c r="V15" s="114">
        <v>1.7666324226214516</v>
      </c>
      <c r="W15" s="167">
        <v>29.761716031046486</v>
      </c>
      <c r="X15" s="168">
        <v>10714.855048344722</v>
      </c>
      <c r="Y15" s="52"/>
      <c r="Z15" s="857"/>
      <c r="AA15" s="858"/>
      <c r="AB15" s="807"/>
      <c r="AC15" s="816"/>
      <c r="AD15" s="816"/>
      <c r="AE15" s="816"/>
      <c r="AF15" s="816"/>
      <c r="AG15" s="816"/>
      <c r="AH15" s="818"/>
      <c r="AI15" s="818"/>
      <c r="AJ15" s="818"/>
      <c r="AK15" s="818"/>
      <c r="AL15" s="818"/>
      <c r="AM15" s="816"/>
      <c r="AN15" s="816"/>
      <c r="AO15" s="816"/>
      <c r="AP15" s="818"/>
      <c r="AQ15" s="818"/>
      <c r="AR15" s="818"/>
      <c r="AS15" s="818"/>
      <c r="AT15" s="818"/>
      <c r="AU15" s="816"/>
      <c r="AV15" s="816"/>
      <c r="AW15" s="822"/>
      <c r="AX15" s="807"/>
      <c r="AY15" s="823"/>
      <c r="AZ15" s="823"/>
      <c r="BA15" s="823"/>
      <c r="BB15" s="823"/>
      <c r="BC15" s="823"/>
      <c r="BD15" s="823"/>
      <c r="BE15" s="823"/>
      <c r="BF15" s="823"/>
      <c r="BG15" s="823"/>
      <c r="BH15" s="823"/>
      <c r="BI15" s="823"/>
      <c r="BJ15" s="823"/>
      <c r="BK15" s="823"/>
      <c r="BL15" s="823"/>
      <c r="BM15" s="823"/>
      <c r="BN15" s="823"/>
      <c r="BO15" s="823"/>
      <c r="BP15" s="823"/>
      <c r="BQ15" s="823"/>
      <c r="BR15" s="823"/>
    </row>
    <row r="16" spans="1:117" s="58" customFormat="1" ht="16" customHeight="1">
      <c r="A16" s="53"/>
      <c r="B16" s="172"/>
      <c r="C16" s="155">
        <v>12</v>
      </c>
      <c r="D16" s="156" t="s">
        <v>243</v>
      </c>
      <c r="E16" s="165">
        <v>28.092409696060258</v>
      </c>
      <c r="F16" s="129">
        <v>7697.8821729143028</v>
      </c>
      <c r="G16" s="129">
        <v>209.06755896256209</v>
      </c>
      <c r="H16" s="129">
        <v>155.27756587118952</v>
      </c>
      <c r="I16" s="129">
        <v>91.534601273021153</v>
      </c>
      <c r="J16" s="114">
        <v>232.63666912496842</v>
      </c>
      <c r="K16" s="114">
        <v>67.927000000000007</v>
      </c>
      <c r="L16" s="114">
        <v>292.4119211235523</v>
      </c>
      <c r="M16" s="114">
        <v>2.9020000000000001</v>
      </c>
      <c r="N16" s="114">
        <v>39.811999999999998</v>
      </c>
      <c r="O16" s="129">
        <v>0</v>
      </c>
      <c r="P16" s="166">
        <v>0.17669608062141323</v>
      </c>
      <c r="Q16" s="129">
        <v>1398.5246998314929</v>
      </c>
      <c r="R16" s="114">
        <v>398.09709406961508</v>
      </c>
      <c r="S16" s="114">
        <v>2134.7609027224207</v>
      </c>
      <c r="T16" s="114">
        <v>2141.7529580755122</v>
      </c>
      <c r="U16" s="114">
        <v>2865.2120399999999</v>
      </c>
      <c r="V16" s="114">
        <v>10.082391105760678</v>
      </c>
      <c r="W16" s="167">
        <v>2188.8242351155127</v>
      </c>
      <c r="X16" s="168">
        <v>19954.974915966592</v>
      </c>
      <c r="Y16" s="52"/>
      <c r="Z16" s="857"/>
      <c r="AA16" s="858"/>
      <c r="AB16" s="807"/>
      <c r="AC16" s="816"/>
      <c r="AD16" s="816"/>
      <c r="AE16" s="816"/>
      <c r="AF16" s="816"/>
      <c r="AG16" s="816"/>
      <c r="AH16" s="818"/>
      <c r="AI16" s="818"/>
      <c r="AJ16" s="818"/>
      <c r="AK16" s="818"/>
      <c r="AL16" s="818"/>
      <c r="AM16" s="816"/>
      <c r="AN16" s="816"/>
      <c r="AO16" s="816"/>
      <c r="AP16" s="818"/>
      <c r="AQ16" s="818"/>
      <c r="AR16" s="818"/>
      <c r="AS16" s="818"/>
      <c r="AT16" s="818"/>
      <c r="AU16" s="816"/>
      <c r="AV16" s="816"/>
      <c r="AW16" s="822"/>
      <c r="AX16" s="807"/>
      <c r="AY16" s="823"/>
      <c r="AZ16" s="823"/>
      <c r="BA16" s="823"/>
      <c r="BB16" s="823"/>
      <c r="BC16" s="823"/>
      <c r="BD16" s="823"/>
      <c r="BE16" s="823"/>
      <c r="BF16" s="823"/>
      <c r="BG16" s="823"/>
      <c r="BH16" s="823"/>
      <c r="BI16" s="823"/>
      <c r="BJ16" s="823"/>
      <c r="BK16" s="823"/>
      <c r="BL16" s="823"/>
      <c r="BM16" s="823"/>
      <c r="BN16" s="823"/>
      <c r="BO16" s="823"/>
      <c r="BP16" s="823"/>
      <c r="BQ16" s="823"/>
      <c r="BR16" s="823"/>
    </row>
    <row r="17" spans="1:70" s="58" customFormat="1" ht="16" customHeight="1">
      <c r="A17" s="53"/>
      <c r="B17" s="172"/>
      <c r="C17" s="155">
        <v>13</v>
      </c>
      <c r="D17" s="156" t="s">
        <v>244</v>
      </c>
      <c r="E17" s="165">
        <v>9.5059349073145167</v>
      </c>
      <c r="F17" s="129">
        <v>17764.778728263351</v>
      </c>
      <c r="G17" s="129">
        <v>24.126663389835148</v>
      </c>
      <c r="H17" s="129">
        <v>10.764223021189434</v>
      </c>
      <c r="I17" s="129">
        <v>4.8762929444122909</v>
      </c>
      <c r="J17" s="114">
        <v>352.95537243189602</v>
      </c>
      <c r="K17" s="114">
        <v>49.851593876185277</v>
      </c>
      <c r="L17" s="114">
        <v>390.91098539400321</v>
      </c>
      <c r="M17" s="114">
        <v>4.2690000000000001</v>
      </c>
      <c r="N17" s="114">
        <v>109.55200000000001</v>
      </c>
      <c r="O17" s="129">
        <v>2.78</v>
      </c>
      <c r="P17" s="166">
        <v>7.1466998183198479E-3</v>
      </c>
      <c r="Q17" s="129">
        <v>169.80439796887018</v>
      </c>
      <c r="R17" s="114">
        <v>780.31739822096961</v>
      </c>
      <c r="S17" s="114">
        <v>32.120624085045264</v>
      </c>
      <c r="T17" s="114">
        <v>6456.9909877674017</v>
      </c>
      <c r="U17" s="114">
        <v>37.403374999999997</v>
      </c>
      <c r="V17" s="114">
        <v>7.377117526204488E-2</v>
      </c>
      <c r="W17" s="167">
        <v>10.251256106265409</v>
      </c>
      <c r="X17" s="168">
        <v>26211.33975125182</v>
      </c>
      <c r="Y17" s="52"/>
      <c r="Z17" s="857"/>
      <c r="AA17" s="858"/>
      <c r="AB17" s="807"/>
      <c r="AC17" s="816"/>
      <c r="AD17" s="816"/>
      <c r="AE17" s="816"/>
      <c r="AF17" s="816"/>
      <c r="AG17" s="816"/>
      <c r="AH17" s="818"/>
      <c r="AI17" s="818"/>
      <c r="AJ17" s="818"/>
      <c r="AK17" s="818"/>
      <c r="AL17" s="818"/>
      <c r="AM17" s="816"/>
      <c r="AN17" s="816"/>
      <c r="AO17" s="816"/>
      <c r="AP17" s="818"/>
      <c r="AQ17" s="818"/>
      <c r="AR17" s="818"/>
      <c r="AS17" s="818"/>
      <c r="AT17" s="818"/>
      <c r="AU17" s="816"/>
      <c r="AV17" s="816"/>
      <c r="AW17" s="822"/>
      <c r="AX17" s="807"/>
      <c r="AY17" s="823"/>
      <c r="AZ17" s="823"/>
      <c r="BA17" s="823"/>
      <c r="BB17" s="823"/>
      <c r="BC17" s="823"/>
      <c r="BD17" s="823"/>
      <c r="BE17" s="823"/>
      <c r="BF17" s="823"/>
      <c r="BG17" s="823"/>
      <c r="BH17" s="823"/>
      <c r="BI17" s="823"/>
      <c r="BJ17" s="823"/>
      <c r="BK17" s="823"/>
      <c r="BL17" s="823"/>
      <c r="BM17" s="823"/>
      <c r="BN17" s="823"/>
      <c r="BO17" s="823"/>
      <c r="BP17" s="823"/>
      <c r="BQ17" s="823"/>
      <c r="BR17" s="823"/>
    </row>
    <row r="18" spans="1:70" s="58" customFormat="1" ht="16" customHeight="1">
      <c r="A18" s="53"/>
      <c r="B18" s="172"/>
      <c r="C18" s="155">
        <v>14</v>
      </c>
      <c r="D18" s="156" t="s">
        <v>245</v>
      </c>
      <c r="E18" s="165">
        <v>44.694296741898221</v>
      </c>
      <c r="F18" s="129">
        <v>9545.8521155149192</v>
      </c>
      <c r="G18" s="129">
        <v>178.65093106615782</v>
      </c>
      <c r="H18" s="129">
        <v>201.60908593520821</v>
      </c>
      <c r="I18" s="129">
        <v>176.98707504293964</v>
      </c>
      <c r="J18" s="114">
        <v>342.29653049357648</v>
      </c>
      <c r="K18" s="114">
        <v>39.14500158074113</v>
      </c>
      <c r="L18" s="114">
        <v>284.82506517354778</v>
      </c>
      <c r="M18" s="114">
        <v>3.2308635693925591</v>
      </c>
      <c r="N18" s="114">
        <v>91.855633407707003</v>
      </c>
      <c r="O18" s="129">
        <v>10.351175588886434</v>
      </c>
      <c r="P18" s="166">
        <v>0.92508589755374127</v>
      </c>
      <c r="Q18" s="129">
        <v>237.37830074232261</v>
      </c>
      <c r="R18" s="114">
        <v>473.11483987220674</v>
      </c>
      <c r="S18" s="114">
        <v>177.44162592878385</v>
      </c>
      <c r="T18" s="114">
        <v>3724.5460153241088</v>
      </c>
      <c r="U18" s="114">
        <v>322.90455000000003</v>
      </c>
      <c r="V18" s="114">
        <v>1.2441243324472899</v>
      </c>
      <c r="W18" s="167">
        <v>220.7044102883369</v>
      </c>
      <c r="X18" s="168">
        <v>16077.756726500735</v>
      </c>
      <c r="Y18" s="52"/>
      <c r="Z18" s="857"/>
      <c r="AA18" s="858"/>
      <c r="AB18" s="807"/>
      <c r="AC18" s="816"/>
      <c r="AD18" s="816"/>
      <c r="AE18" s="816"/>
      <c r="AF18" s="816"/>
      <c r="AG18" s="816"/>
      <c r="AH18" s="818"/>
      <c r="AI18" s="818"/>
      <c r="AJ18" s="818"/>
      <c r="AK18" s="818"/>
      <c r="AL18" s="818"/>
      <c r="AM18" s="816"/>
      <c r="AN18" s="816"/>
      <c r="AO18" s="816"/>
      <c r="AP18" s="818"/>
      <c r="AQ18" s="818"/>
      <c r="AR18" s="818"/>
      <c r="AS18" s="818"/>
      <c r="AT18" s="818"/>
      <c r="AU18" s="816"/>
      <c r="AV18" s="816"/>
      <c r="AW18" s="822"/>
      <c r="AX18" s="807"/>
      <c r="AY18" s="823"/>
      <c r="AZ18" s="823"/>
      <c r="BA18" s="823"/>
      <c r="BB18" s="823"/>
      <c r="BC18" s="823"/>
      <c r="BD18" s="823"/>
      <c r="BE18" s="823"/>
      <c r="BF18" s="823"/>
      <c r="BG18" s="823"/>
      <c r="BH18" s="823"/>
      <c r="BI18" s="823"/>
      <c r="BJ18" s="823"/>
      <c r="BK18" s="823"/>
      <c r="BL18" s="823"/>
      <c r="BM18" s="823"/>
      <c r="BN18" s="823"/>
      <c r="BO18" s="823"/>
      <c r="BP18" s="823"/>
      <c r="BQ18" s="823"/>
      <c r="BR18" s="823"/>
    </row>
    <row r="19" spans="1:70" s="58" customFormat="1" ht="16" customHeight="1">
      <c r="A19" s="53"/>
      <c r="B19" s="172"/>
      <c r="C19" s="155">
        <v>15</v>
      </c>
      <c r="D19" s="156" t="s">
        <v>246</v>
      </c>
      <c r="E19" s="165">
        <v>52.276781164123996</v>
      </c>
      <c r="F19" s="129">
        <v>4464.9510772838958</v>
      </c>
      <c r="G19" s="129">
        <v>139.30070952770384</v>
      </c>
      <c r="H19" s="129">
        <v>271.46192321089183</v>
      </c>
      <c r="I19" s="129">
        <v>65.912380788059366</v>
      </c>
      <c r="J19" s="114">
        <v>134.74897138140506</v>
      </c>
      <c r="K19" s="114">
        <v>18.503613836228258</v>
      </c>
      <c r="L19" s="114">
        <v>242.21131071970586</v>
      </c>
      <c r="M19" s="114">
        <v>2.5514868751130382</v>
      </c>
      <c r="N19" s="114">
        <v>36.713583960750213</v>
      </c>
      <c r="O19" s="129">
        <v>0.27200000000000002</v>
      </c>
      <c r="P19" s="166">
        <v>8.2818745842269795E-2</v>
      </c>
      <c r="Q19" s="129">
        <v>132.4166871331276</v>
      </c>
      <c r="R19" s="114">
        <v>243.43709334888533</v>
      </c>
      <c r="S19" s="114">
        <v>146.91164982400943</v>
      </c>
      <c r="T19" s="114">
        <v>2082.2168312795698</v>
      </c>
      <c r="U19" s="114">
        <v>821.7708550000001</v>
      </c>
      <c r="V19" s="114">
        <v>1.1684506576266382</v>
      </c>
      <c r="W19" s="167">
        <v>115.73937326550178</v>
      </c>
      <c r="X19" s="168">
        <v>8972.6475980024406</v>
      </c>
      <c r="Y19" s="52"/>
      <c r="Z19" s="857"/>
      <c r="AA19" s="858"/>
      <c r="AB19" s="807"/>
      <c r="AC19" s="816"/>
      <c r="AD19" s="816"/>
      <c r="AE19" s="816"/>
      <c r="AF19" s="816"/>
      <c r="AG19" s="816"/>
      <c r="AH19" s="818"/>
      <c r="AI19" s="818"/>
      <c r="AJ19" s="818"/>
      <c r="AK19" s="818"/>
      <c r="AL19" s="818"/>
      <c r="AM19" s="816"/>
      <c r="AN19" s="816"/>
      <c r="AO19" s="816"/>
      <c r="AP19" s="818"/>
      <c r="AQ19" s="818"/>
      <c r="AR19" s="818"/>
      <c r="AS19" s="818"/>
      <c r="AT19" s="818"/>
      <c r="AU19" s="816"/>
      <c r="AV19" s="816"/>
      <c r="AW19" s="822"/>
      <c r="AX19" s="807"/>
      <c r="AY19" s="823"/>
      <c r="AZ19" s="823"/>
      <c r="BA19" s="823"/>
      <c r="BB19" s="823"/>
      <c r="BC19" s="823"/>
      <c r="BD19" s="823"/>
      <c r="BE19" s="823"/>
      <c r="BF19" s="823"/>
      <c r="BG19" s="823"/>
      <c r="BH19" s="823"/>
      <c r="BI19" s="823"/>
      <c r="BJ19" s="823"/>
      <c r="BK19" s="823"/>
      <c r="BL19" s="823"/>
      <c r="BM19" s="823"/>
      <c r="BN19" s="823"/>
      <c r="BO19" s="823"/>
      <c r="BP19" s="823"/>
      <c r="BQ19" s="823"/>
      <c r="BR19" s="823"/>
    </row>
    <row r="20" spans="1:70" s="58" customFormat="1" ht="16" customHeight="1">
      <c r="A20" s="53"/>
      <c r="B20" s="172"/>
      <c r="C20" s="155">
        <v>16</v>
      </c>
      <c r="D20" s="156" t="s">
        <v>247</v>
      </c>
      <c r="E20" s="165">
        <v>16.413089073753323</v>
      </c>
      <c r="F20" s="129">
        <v>2323.4091611575068</v>
      </c>
      <c r="G20" s="129">
        <v>34.428305567568046</v>
      </c>
      <c r="H20" s="129">
        <v>17.150175945555908</v>
      </c>
      <c r="I20" s="129">
        <v>23.152693591666409</v>
      </c>
      <c r="J20" s="114">
        <v>111.48035699041698</v>
      </c>
      <c r="K20" s="114">
        <v>20.904396990803928</v>
      </c>
      <c r="L20" s="114">
        <v>114.10382603768706</v>
      </c>
      <c r="M20" s="114">
        <v>1.0442087396324169</v>
      </c>
      <c r="N20" s="114">
        <v>26.011214093109725</v>
      </c>
      <c r="O20" s="129">
        <v>0</v>
      </c>
      <c r="P20" s="166">
        <v>9.5807547994044173E-2</v>
      </c>
      <c r="Q20" s="129">
        <v>94.249900133770822</v>
      </c>
      <c r="R20" s="114">
        <v>77.023470171043726</v>
      </c>
      <c r="S20" s="114">
        <v>196.22543207645165</v>
      </c>
      <c r="T20" s="114">
        <v>966.98268064670413</v>
      </c>
      <c r="U20" s="114">
        <v>163.19734000000003</v>
      </c>
      <c r="V20" s="114">
        <v>0.12720896164838205</v>
      </c>
      <c r="W20" s="167">
        <v>127.72586980564286</v>
      </c>
      <c r="X20" s="168">
        <v>4313.725137530957</v>
      </c>
      <c r="Y20" s="52"/>
      <c r="Z20" s="857"/>
      <c r="AA20" s="858"/>
      <c r="AB20" s="807"/>
      <c r="AC20" s="816"/>
      <c r="AD20" s="816"/>
      <c r="AE20" s="816"/>
      <c r="AF20" s="816"/>
      <c r="AG20" s="816"/>
      <c r="AH20" s="818"/>
      <c r="AI20" s="818"/>
      <c r="AJ20" s="818"/>
      <c r="AK20" s="818"/>
      <c r="AL20" s="818"/>
      <c r="AM20" s="816"/>
      <c r="AN20" s="816"/>
      <c r="AO20" s="816"/>
      <c r="AP20" s="818"/>
      <c r="AQ20" s="818"/>
      <c r="AR20" s="818"/>
      <c r="AS20" s="818"/>
      <c r="AT20" s="818"/>
      <c r="AU20" s="816"/>
      <c r="AV20" s="816"/>
      <c r="AW20" s="822"/>
      <c r="AX20" s="807"/>
      <c r="AY20" s="823"/>
      <c r="AZ20" s="823"/>
      <c r="BA20" s="823"/>
      <c r="BB20" s="823"/>
      <c r="BC20" s="823"/>
      <c r="BD20" s="823"/>
      <c r="BE20" s="823"/>
      <c r="BF20" s="823"/>
      <c r="BG20" s="823"/>
      <c r="BH20" s="823"/>
      <c r="BI20" s="823"/>
      <c r="BJ20" s="823"/>
      <c r="BK20" s="823"/>
      <c r="BL20" s="823"/>
      <c r="BM20" s="823"/>
      <c r="BN20" s="823"/>
      <c r="BO20" s="823"/>
      <c r="BP20" s="823"/>
      <c r="BQ20" s="823"/>
      <c r="BR20" s="823"/>
    </row>
    <row r="21" spans="1:70" s="58" customFormat="1" ht="16" customHeight="1">
      <c r="A21" s="53"/>
      <c r="B21" s="172"/>
      <c r="C21" s="155">
        <v>17</v>
      </c>
      <c r="D21" s="156" t="s">
        <v>248</v>
      </c>
      <c r="E21" s="165">
        <v>30.942937361107237</v>
      </c>
      <c r="F21" s="129">
        <v>1203.7756574563484</v>
      </c>
      <c r="G21" s="129">
        <v>23.956227799039169</v>
      </c>
      <c r="H21" s="129">
        <v>8.3812368616874782</v>
      </c>
      <c r="I21" s="129">
        <v>23.255685464360528</v>
      </c>
      <c r="J21" s="114">
        <v>59.957946082968554</v>
      </c>
      <c r="K21" s="114">
        <v>5.2908998299999999</v>
      </c>
      <c r="L21" s="114">
        <v>88.400675867564033</v>
      </c>
      <c r="M21" s="114">
        <v>8.2713263000000001</v>
      </c>
      <c r="N21" s="114">
        <v>7.4724139999999997</v>
      </c>
      <c r="O21" s="129">
        <v>0</v>
      </c>
      <c r="P21" s="166">
        <v>3.9439000416497116E-2</v>
      </c>
      <c r="Q21" s="129">
        <v>31.050984040116777</v>
      </c>
      <c r="R21" s="114">
        <v>132.01577378675086</v>
      </c>
      <c r="S21" s="114">
        <v>10.788237409722306</v>
      </c>
      <c r="T21" s="114">
        <v>941.82999632339431</v>
      </c>
      <c r="U21" s="114">
        <v>188.05749000000003</v>
      </c>
      <c r="V21" s="114">
        <v>0.1716786558206522</v>
      </c>
      <c r="W21" s="167">
        <v>275.3287322703589</v>
      </c>
      <c r="X21" s="168">
        <v>3038.9873385096566</v>
      </c>
      <c r="Y21" s="52"/>
      <c r="Z21" s="857"/>
      <c r="AA21" s="858"/>
      <c r="AB21" s="807"/>
      <c r="AC21" s="816"/>
      <c r="AD21" s="816"/>
      <c r="AE21" s="816"/>
      <c r="AF21" s="816"/>
      <c r="AG21" s="816"/>
      <c r="AH21" s="818"/>
      <c r="AI21" s="818"/>
      <c r="AJ21" s="818"/>
      <c r="AK21" s="818"/>
      <c r="AL21" s="818"/>
      <c r="AM21" s="816"/>
      <c r="AN21" s="816"/>
      <c r="AO21" s="816"/>
      <c r="AP21" s="818"/>
      <c r="AQ21" s="818"/>
      <c r="AR21" s="818"/>
      <c r="AS21" s="818"/>
      <c r="AT21" s="818"/>
      <c r="AU21" s="816"/>
      <c r="AV21" s="816"/>
      <c r="AW21" s="822"/>
      <c r="AX21" s="807"/>
      <c r="AY21" s="823"/>
      <c r="AZ21" s="823"/>
      <c r="BA21" s="823"/>
      <c r="BB21" s="823"/>
      <c r="BC21" s="823"/>
      <c r="BD21" s="823"/>
      <c r="BE21" s="823"/>
      <c r="BF21" s="823"/>
      <c r="BG21" s="823"/>
      <c r="BH21" s="823"/>
      <c r="BI21" s="823"/>
      <c r="BJ21" s="823"/>
      <c r="BK21" s="823"/>
      <c r="BL21" s="823"/>
      <c r="BM21" s="823"/>
      <c r="BN21" s="823"/>
      <c r="BO21" s="823"/>
      <c r="BP21" s="823"/>
      <c r="BQ21" s="823"/>
      <c r="BR21" s="823"/>
    </row>
    <row r="22" spans="1:70" s="58" customFormat="1" ht="16" customHeight="1">
      <c r="A22" s="53"/>
      <c r="B22" s="172"/>
      <c r="C22" s="155">
        <v>18</v>
      </c>
      <c r="D22" s="156" t="s">
        <v>249</v>
      </c>
      <c r="E22" s="165">
        <v>50.153647221964469</v>
      </c>
      <c r="F22" s="129">
        <v>1820.8697106575753</v>
      </c>
      <c r="G22" s="129">
        <v>32.414315582258077</v>
      </c>
      <c r="H22" s="129">
        <v>92.372386539858127</v>
      </c>
      <c r="I22" s="129">
        <v>43.810873083553972</v>
      </c>
      <c r="J22" s="114">
        <v>181.557083447655</v>
      </c>
      <c r="K22" s="114">
        <v>10.683180184796278</v>
      </c>
      <c r="L22" s="114">
        <v>80.334870456249007</v>
      </c>
      <c r="M22" s="114">
        <v>1.7392075169255632</v>
      </c>
      <c r="N22" s="114">
        <v>1.5468250118092537</v>
      </c>
      <c r="O22" s="129">
        <v>0</v>
      </c>
      <c r="P22" s="166">
        <v>2.5610937868718788E-2</v>
      </c>
      <c r="Q22" s="129">
        <v>20.693818829082101</v>
      </c>
      <c r="R22" s="114">
        <v>28.4725502238899</v>
      </c>
      <c r="S22" s="114">
        <v>4.4070729977586058</v>
      </c>
      <c r="T22" s="114">
        <v>485.02109102563816</v>
      </c>
      <c r="U22" s="114">
        <v>79.568905000000015</v>
      </c>
      <c r="V22" s="114">
        <v>0.11202868849615673</v>
      </c>
      <c r="W22" s="167">
        <v>289.84363803268604</v>
      </c>
      <c r="X22" s="168">
        <v>3223.6268154380646</v>
      </c>
      <c r="Y22" s="52"/>
      <c r="Z22" s="857"/>
      <c r="AA22" s="858"/>
      <c r="AB22" s="807"/>
      <c r="AC22" s="816"/>
      <c r="AD22" s="816"/>
      <c r="AE22" s="816"/>
      <c r="AF22" s="816"/>
      <c r="AG22" s="816"/>
      <c r="AH22" s="818"/>
      <c r="AI22" s="818"/>
      <c r="AJ22" s="818"/>
      <c r="AK22" s="818"/>
      <c r="AL22" s="818"/>
      <c r="AM22" s="816"/>
      <c r="AN22" s="816"/>
      <c r="AO22" s="816"/>
      <c r="AP22" s="818"/>
      <c r="AQ22" s="818"/>
      <c r="AR22" s="818"/>
      <c r="AS22" s="818"/>
      <c r="AT22" s="818"/>
      <c r="AU22" s="816"/>
      <c r="AV22" s="816"/>
      <c r="AW22" s="822"/>
      <c r="AX22" s="807"/>
      <c r="AY22" s="823"/>
      <c r="AZ22" s="823"/>
      <c r="BA22" s="823"/>
      <c r="BB22" s="823"/>
      <c r="BC22" s="823"/>
      <c r="BD22" s="823"/>
      <c r="BE22" s="823"/>
      <c r="BF22" s="823"/>
      <c r="BG22" s="823"/>
      <c r="BH22" s="823"/>
      <c r="BI22" s="823"/>
      <c r="BJ22" s="823"/>
      <c r="BK22" s="823"/>
      <c r="BL22" s="823"/>
      <c r="BM22" s="823"/>
      <c r="BN22" s="823"/>
      <c r="BO22" s="823"/>
      <c r="BP22" s="823"/>
      <c r="BQ22" s="823"/>
      <c r="BR22" s="823"/>
    </row>
    <row r="23" spans="1:70" s="58" customFormat="1" ht="16" customHeight="1">
      <c r="A23" s="53"/>
      <c r="B23" s="172"/>
      <c r="C23" s="155">
        <v>19</v>
      </c>
      <c r="D23" s="156" t="s">
        <v>250</v>
      </c>
      <c r="E23" s="165">
        <v>2.4253520410437082</v>
      </c>
      <c r="F23" s="129">
        <v>958.40331000103038</v>
      </c>
      <c r="G23" s="129">
        <v>10.380922806818802</v>
      </c>
      <c r="H23" s="129">
        <v>7.1551461221867125</v>
      </c>
      <c r="I23" s="129">
        <v>6.3968128106127429</v>
      </c>
      <c r="J23" s="114">
        <v>48.254153028393958</v>
      </c>
      <c r="K23" s="114">
        <v>1.6023836854749025</v>
      </c>
      <c r="L23" s="114">
        <v>38.759751669863199</v>
      </c>
      <c r="M23" s="114">
        <v>0.34627600085357352</v>
      </c>
      <c r="N23" s="114">
        <v>24.349672277872052</v>
      </c>
      <c r="O23" s="129">
        <v>0</v>
      </c>
      <c r="P23" s="166">
        <v>3.3651570193078503E-2</v>
      </c>
      <c r="Q23" s="129">
        <v>15.400193907385709</v>
      </c>
      <c r="R23" s="114">
        <v>75.075519396785452</v>
      </c>
      <c r="S23" s="114">
        <v>7.1342209771664358</v>
      </c>
      <c r="T23" s="114">
        <v>339.66410924649637</v>
      </c>
      <c r="U23" s="114">
        <v>172.75523000000001</v>
      </c>
      <c r="V23" s="114">
        <v>0.24253040773004128</v>
      </c>
      <c r="W23" s="167">
        <v>7.3464633394847514</v>
      </c>
      <c r="X23" s="168">
        <v>1715.7256992893917</v>
      </c>
      <c r="Y23" s="52"/>
      <c r="Z23" s="857"/>
      <c r="AA23" s="858"/>
      <c r="AB23" s="807"/>
      <c r="AC23" s="816"/>
      <c r="AD23" s="816"/>
      <c r="AE23" s="816"/>
      <c r="AF23" s="816"/>
      <c r="AG23" s="816"/>
      <c r="AH23" s="818"/>
      <c r="AI23" s="818"/>
      <c r="AJ23" s="818"/>
      <c r="AK23" s="818"/>
      <c r="AL23" s="818"/>
      <c r="AM23" s="816"/>
      <c r="AN23" s="816"/>
      <c r="AO23" s="816"/>
      <c r="AP23" s="818"/>
      <c r="AQ23" s="818"/>
      <c r="AR23" s="818"/>
      <c r="AS23" s="818"/>
      <c r="AT23" s="818"/>
      <c r="AU23" s="816"/>
      <c r="AV23" s="816"/>
      <c r="AW23" s="822"/>
      <c r="AX23" s="807"/>
      <c r="AY23" s="823"/>
      <c r="AZ23" s="823"/>
      <c r="BA23" s="823"/>
      <c r="BB23" s="823"/>
      <c r="BC23" s="823"/>
      <c r="BD23" s="823"/>
      <c r="BE23" s="823"/>
      <c r="BF23" s="823"/>
      <c r="BG23" s="823"/>
      <c r="BH23" s="823"/>
      <c r="BI23" s="823"/>
      <c r="BJ23" s="823"/>
      <c r="BK23" s="823"/>
      <c r="BL23" s="823"/>
      <c r="BM23" s="823"/>
      <c r="BN23" s="823"/>
      <c r="BO23" s="823"/>
      <c r="BP23" s="823"/>
      <c r="BQ23" s="823"/>
      <c r="BR23" s="823"/>
    </row>
    <row r="24" spans="1:70" s="58" customFormat="1" ht="16" customHeight="1">
      <c r="A24" s="53"/>
      <c r="B24" s="172"/>
      <c r="C24" s="155">
        <v>20</v>
      </c>
      <c r="D24" s="156" t="s">
        <v>251</v>
      </c>
      <c r="E24" s="165">
        <v>0.57358188793955622</v>
      </c>
      <c r="F24" s="129">
        <v>2580.9187822583117</v>
      </c>
      <c r="G24" s="129">
        <v>43.99007463490279</v>
      </c>
      <c r="H24" s="129">
        <v>31.312097372784084</v>
      </c>
      <c r="I24" s="129">
        <v>25.555398235770529</v>
      </c>
      <c r="J24" s="114">
        <v>112.28342779995718</v>
      </c>
      <c r="K24" s="114">
        <v>11.038941577245346</v>
      </c>
      <c r="L24" s="114">
        <v>169.858521992362</v>
      </c>
      <c r="M24" s="114">
        <v>3.2430552535144859</v>
      </c>
      <c r="N24" s="114">
        <v>56.941350801476432</v>
      </c>
      <c r="O24" s="129">
        <v>0</v>
      </c>
      <c r="P24" s="166">
        <v>0.12492802372683055</v>
      </c>
      <c r="Q24" s="129">
        <v>131.21830498702545</v>
      </c>
      <c r="R24" s="114">
        <v>218.61760893023143</v>
      </c>
      <c r="S24" s="114">
        <v>28.053197880683513</v>
      </c>
      <c r="T24" s="114">
        <v>983.24294957019583</v>
      </c>
      <c r="U24" s="114">
        <v>613.27920500000005</v>
      </c>
      <c r="V24" s="114">
        <v>1.0786029369615808</v>
      </c>
      <c r="W24" s="167">
        <v>167.32371027478368</v>
      </c>
      <c r="X24" s="168">
        <v>5178.6537394178722</v>
      </c>
      <c r="Y24" s="52"/>
      <c r="Z24" s="857"/>
      <c r="AA24" s="858"/>
      <c r="AB24" s="807"/>
      <c r="AC24" s="816"/>
      <c r="AD24" s="816"/>
      <c r="AE24" s="816"/>
      <c r="AF24" s="816"/>
      <c r="AG24" s="816"/>
      <c r="AH24" s="818"/>
      <c r="AI24" s="818"/>
      <c r="AJ24" s="818"/>
      <c r="AK24" s="818"/>
      <c r="AL24" s="818"/>
      <c r="AM24" s="816"/>
      <c r="AN24" s="816"/>
      <c r="AO24" s="816"/>
      <c r="AP24" s="818"/>
      <c r="AQ24" s="818"/>
      <c r="AR24" s="818"/>
      <c r="AS24" s="818"/>
      <c r="AT24" s="818"/>
      <c r="AU24" s="816"/>
      <c r="AV24" s="816"/>
      <c r="AW24" s="822"/>
      <c r="AX24" s="807"/>
      <c r="AY24" s="823"/>
      <c r="AZ24" s="823"/>
      <c r="BA24" s="823"/>
      <c r="BB24" s="823"/>
      <c r="BC24" s="823"/>
      <c r="BD24" s="823"/>
      <c r="BE24" s="823"/>
      <c r="BF24" s="823"/>
      <c r="BG24" s="823"/>
      <c r="BH24" s="823"/>
      <c r="BI24" s="823"/>
      <c r="BJ24" s="823"/>
      <c r="BK24" s="823"/>
      <c r="BL24" s="823"/>
      <c r="BM24" s="823"/>
      <c r="BN24" s="823"/>
      <c r="BO24" s="823"/>
      <c r="BP24" s="823"/>
      <c r="BQ24" s="823"/>
      <c r="BR24" s="823"/>
    </row>
    <row r="25" spans="1:70" s="58" customFormat="1" ht="16" customHeight="1">
      <c r="A25" s="53"/>
      <c r="B25" s="172"/>
      <c r="C25" s="155">
        <v>21</v>
      </c>
      <c r="D25" s="156" t="s">
        <v>252</v>
      </c>
      <c r="E25" s="165">
        <v>40.075187772118703</v>
      </c>
      <c r="F25" s="129">
        <v>2718.2071791248673</v>
      </c>
      <c r="G25" s="129">
        <v>56.073495580916699</v>
      </c>
      <c r="H25" s="129">
        <v>167.58303975738175</v>
      </c>
      <c r="I25" s="129">
        <v>76.460198587614613</v>
      </c>
      <c r="J25" s="114">
        <v>137.23813948302777</v>
      </c>
      <c r="K25" s="114">
        <v>8.1967286825137666</v>
      </c>
      <c r="L25" s="114">
        <v>108.43659592266462</v>
      </c>
      <c r="M25" s="114">
        <v>0.85199813405246438</v>
      </c>
      <c r="N25" s="114">
        <v>35.444916497859595</v>
      </c>
      <c r="O25" s="129">
        <v>25.1094634339225</v>
      </c>
      <c r="P25" s="166">
        <v>0.19171241300322744</v>
      </c>
      <c r="Q25" s="129">
        <v>45.187823908081576</v>
      </c>
      <c r="R25" s="114">
        <v>191.61538858381888</v>
      </c>
      <c r="S25" s="114">
        <v>56.91107177872788</v>
      </c>
      <c r="T25" s="114">
        <v>696.57458183440519</v>
      </c>
      <c r="U25" s="114">
        <v>902.03983000000005</v>
      </c>
      <c r="V25" s="114">
        <v>0.63292414161655719</v>
      </c>
      <c r="W25" s="167">
        <v>53.888489931584154</v>
      </c>
      <c r="X25" s="168">
        <v>5320.7187655681773</v>
      </c>
      <c r="Y25" s="52"/>
      <c r="Z25" s="857"/>
      <c r="AA25" s="858"/>
      <c r="AB25" s="807"/>
      <c r="AC25" s="816"/>
      <c r="AD25" s="816"/>
      <c r="AE25" s="816"/>
      <c r="AF25" s="816"/>
      <c r="AG25" s="816"/>
      <c r="AH25" s="818"/>
      <c r="AI25" s="818"/>
      <c r="AJ25" s="818"/>
      <c r="AK25" s="818"/>
      <c r="AL25" s="818"/>
      <c r="AM25" s="816"/>
      <c r="AN25" s="816"/>
      <c r="AO25" s="816"/>
      <c r="AP25" s="818"/>
      <c r="AQ25" s="818"/>
      <c r="AR25" s="818"/>
      <c r="AS25" s="818"/>
      <c r="AT25" s="818"/>
      <c r="AU25" s="816"/>
      <c r="AV25" s="816"/>
      <c r="AW25" s="822"/>
      <c r="AX25" s="807"/>
      <c r="AY25" s="823"/>
      <c r="AZ25" s="823"/>
      <c r="BA25" s="823"/>
      <c r="BB25" s="823"/>
      <c r="BC25" s="823"/>
      <c r="BD25" s="823"/>
      <c r="BE25" s="823"/>
      <c r="BF25" s="823"/>
      <c r="BG25" s="823"/>
      <c r="BH25" s="823"/>
      <c r="BI25" s="823"/>
      <c r="BJ25" s="823"/>
      <c r="BK25" s="823"/>
      <c r="BL25" s="823"/>
      <c r="BM25" s="823"/>
      <c r="BN25" s="823"/>
      <c r="BO25" s="823"/>
      <c r="BP25" s="823"/>
      <c r="BQ25" s="823"/>
      <c r="BR25" s="823"/>
    </row>
    <row r="26" spans="1:70" s="58" customFormat="1" ht="16" customHeight="1">
      <c r="A26" s="53"/>
      <c r="B26" s="172"/>
      <c r="C26" s="155">
        <v>22</v>
      </c>
      <c r="D26" s="156" t="s">
        <v>253</v>
      </c>
      <c r="E26" s="165">
        <v>25.685013000000005</v>
      </c>
      <c r="F26" s="129">
        <v>5540.5019726666678</v>
      </c>
      <c r="G26" s="129">
        <v>95.314256000000185</v>
      </c>
      <c r="H26" s="129">
        <v>29.924774000000003</v>
      </c>
      <c r="I26" s="129">
        <v>104.23190399999999</v>
      </c>
      <c r="J26" s="114">
        <v>362.05693399999615</v>
      </c>
      <c r="K26" s="114">
        <v>59.303692000000758</v>
      </c>
      <c r="L26" s="114">
        <v>314.03112900001855</v>
      </c>
      <c r="M26" s="114">
        <v>4.5892140000000836</v>
      </c>
      <c r="N26" s="114">
        <v>130.08754043179263</v>
      </c>
      <c r="O26" s="129">
        <v>0.41199999999999998</v>
      </c>
      <c r="P26" s="166">
        <v>2.7599999999999999E-3</v>
      </c>
      <c r="Q26" s="129">
        <v>62.018173000000999</v>
      </c>
      <c r="R26" s="114">
        <v>319.35987999999469</v>
      </c>
      <c r="S26" s="114">
        <v>35.552527999999995</v>
      </c>
      <c r="T26" s="114">
        <v>2020.442385000069</v>
      </c>
      <c r="U26" s="114">
        <v>917.97901499999978</v>
      </c>
      <c r="V26" s="114">
        <v>1.1421963353019071</v>
      </c>
      <c r="W26" s="167">
        <v>31.481797000000004</v>
      </c>
      <c r="X26" s="168">
        <v>10054.117163433844</v>
      </c>
      <c r="Y26" s="52"/>
      <c r="Z26" s="857"/>
      <c r="AA26" s="858"/>
      <c r="AB26" s="807"/>
      <c r="AC26" s="816"/>
      <c r="AD26" s="816"/>
      <c r="AE26" s="816"/>
      <c r="AF26" s="816"/>
      <c r="AG26" s="816"/>
      <c r="AH26" s="818"/>
      <c r="AI26" s="818"/>
      <c r="AJ26" s="818"/>
      <c r="AK26" s="818"/>
      <c r="AL26" s="818"/>
      <c r="AM26" s="816"/>
      <c r="AN26" s="816"/>
      <c r="AO26" s="816"/>
      <c r="AP26" s="818"/>
      <c r="AQ26" s="818"/>
      <c r="AR26" s="818"/>
      <c r="AS26" s="818"/>
      <c r="AT26" s="818"/>
      <c r="AU26" s="816"/>
      <c r="AV26" s="816"/>
      <c r="AW26" s="822"/>
      <c r="AX26" s="807"/>
      <c r="AY26" s="823"/>
      <c r="AZ26" s="823"/>
      <c r="BA26" s="823"/>
      <c r="BB26" s="823"/>
      <c r="BC26" s="823"/>
      <c r="BD26" s="823"/>
      <c r="BE26" s="823"/>
      <c r="BF26" s="823"/>
      <c r="BG26" s="823"/>
      <c r="BH26" s="823"/>
      <c r="BI26" s="823"/>
      <c r="BJ26" s="823"/>
      <c r="BK26" s="823"/>
      <c r="BL26" s="823"/>
      <c r="BM26" s="823"/>
      <c r="BN26" s="823"/>
      <c r="BO26" s="823"/>
      <c r="BP26" s="823"/>
      <c r="BQ26" s="823"/>
      <c r="BR26" s="823"/>
    </row>
    <row r="27" spans="1:70" s="58" customFormat="1" ht="16" customHeight="1">
      <c r="A27" s="53"/>
      <c r="B27" s="172"/>
      <c r="C27" s="155">
        <v>23</v>
      </c>
      <c r="D27" s="156" t="s">
        <v>254</v>
      </c>
      <c r="E27" s="165">
        <v>329.8806698760028</v>
      </c>
      <c r="F27" s="129">
        <v>8070.3092164917471</v>
      </c>
      <c r="G27" s="129">
        <v>242.88567876442028</v>
      </c>
      <c r="H27" s="129">
        <v>272.88645944912531</v>
      </c>
      <c r="I27" s="129">
        <v>521.97034379709885</v>
      </c>
      <c r="J27" s="114">
        <v>539.70824447320899</v>
      </c>
      <c r="K27" s="114">
        <v>66.841881206297373</v>
      </c>
      <c r="L27" s="114">
        <v>382.08071410158004</v>
      </c>
      <c r="M27" s="114">
        <v>3.4661250187188712</v>
      </c>
      <c r="N27" s="114">
        <v>167.24975280131008</v>
      </c>
      <c r="O27" s="129">
        <v>2.2649814527160235</v>
      </c>
      <c r="P27" s="166">
        <v>2.0316280030557285</v>
      </c>
      <c r="Q27" s="129">
        <v>678.58061258274131</v>
      </c>
      <c r="R27" s="114">
        <v>470.73665725193331</v>
      </c>
      <c r="S27" s="114">
        <v>1397.5325670575546</v>
      </c>
      <c r="T27" s="114">
        <v>3570.8666153932631</v>
      </c>
      <c r="U27" s="114">
        <v>1851.0635550000004</v>
      </c>
      <c r="V27" s="114">
        <v>1.6948787808233854</v>
      </c>
      <c r="W27" s="167">
        <v>1834.1929010943143</v>
      </c>
      <c r="X27" s="168">
        <v>20406.243482595914</v>
      </c>
      <c r="Y27" s="52"/>
      <c r="Z27" s="857"/>
      <c r="AA27" s="858"/>
      <c r="AB27" s="807"/>
      <c r="AC27" s="816"/>
      <c r="AD27" s="816"/>
      <c r="AE27" s="816"/>
      <c r="AF27" s="816"/>
      <c r="AG27" s="816"/>
      <c r="AH27" s="818"/>
      <c r="AI27" s="818"/>
      <c r="AJ27" s="818"/>
      <c r="AK27" s="818"/>
      <c r="AL27" s="818"/>
      <c r="AM27" s="816"/>
      <c r="AN27" s="816"/>
      <c r="AO27" s="816"/>
      <c r="AP27" s="818"/>
      <c r="AQ27" s="818"/>
      <c r="AR27" s="818"/>
      <c r="AS27" s="818"/>
      <c r="AT27" s="818"/>
      <c r="AU27" s="816"/>
      <c r="AV27" s="816"/>
      <c r="AW27" s="822"/>
      <c r="AX27" s="807"/>
      <c r="AY27" s="823"/>
      <c r="AZ27" s="823"/>
      <c r="BA27" s="823"/>
      <c r="BB27" s="823"/>
      <c r="BC27" s="823"/>
      <c r="BD27" s="823"/>
      <c r="BE27" s="823"/>
      <c r="BF27" s="823"/>
      <c r="BG27" s="823"/>
      <c r="BH27" s="823"/>
      <c r="BI27" s="823"/>
      <c r="BJ27" s="823"/>
      <c r="BK27" s="823"/>
      <c r="BL27" s="823"/>
      <c r="BM27" s="823"/>
      <c r="BN27" s="823"/>
      <c r="BO27" s="823"/>
      <c r="BP27" s="823"/>
      <c r="BQ27" s="823"/>
      <c r="BR27" s="823"/>
    </row>
    <row r="28" spans="1:70" s="58" customFormat="1" ht="16" customHeight="1">
      <c r="A28" s="53"/>
      <c r="B28" s="172"/>
      <c r="C28" s="155">
        <v>24</v>
      </c>
      <c r="D28" s="156" t="s">
        <v>255</v>
      </c>
      <c r="E28" s="165">
        <v>51.385177448015227</v>
      </c>
      <c r="F28" s="129">
        <v>4604.6277480543658</v>
      </c>
      <c r="G28" s="129">
        <v>61.632517201303422</v>
      </c>
      <c r="H28" s="129">
        <v>87.426594172658994</v>
      </c>
      <c r="I28" s="129">
        <v>119.89538029935444</v>
      </c>
      <c r="J28" s="114">
        <v>167.57613889703248</v>
      </c>
      <c r="K28" s="114">
        <v>6.739602200511233</v>
      </c>
      <c r="L28" s="114">
        <v>149.41123768746695</v>
      </c>
      <c r="M28" s="114">
        <v>0.16807850722193626</v>
      </c>
      <c r="N28" s="114">
        <v>40.274232158421917</v>
      </c>
      <c r="O28" s="129">
        <v>0.10217233310880203</v>
      </c>
      <c r="P28" s="166">
        <v>0.48828167192001892</v>
      </c>
      <c r="Q28" s="129">
        <v>53.317253033279364</v>
      </c>
      <c r="R28" s="114">
        <v>175.51439243597019</v>
      </c>
      <c r="S28" s="114">
        <v>79.582267621948901</v>
      </c>
      <c r="T28" s="114">
        <v>1475.572850343447</v>
      </c>
      <c r="U28" s="114">
        <v>913.16940999999997</v>
      </c>
      <c r="V28" s="114">
        <v>0.71509279200353093</v>
      </c>
      <c r="W28" s="167">
        <v>75.691110236104706</v>
      </c>
      <c r="X28" s="168">
        <v>8063.289537094136</v>
      </c>
      <c r="Y28" s="52"/>
      <c r="Z28" s="857"/>
      <c r="AA28" s="858"/>
      <c r="AB28" s="807"/>
      <c r="AC28" s="816"/>
      <c r="AD28" s="816"/>
      <c r="AE28" s="816"/>
      <c r="AF28" s="816"/>
      <c r="AG28" s="816"/>
      <c r="AH28" s="818"/>
      <c r="AI28" s="818"/>
      <c r="AJ28" s="818"/>
      <c r="AK28" s="818"/>
      <c r="AL28" s="818"/>
      <c r="AM28" s="816"/>
      <c r="AN28" s="816"/>
      <c r="AO28" s="816"/>
      <c r="AP28" s="818"/>
      <c r="AQ28" s="818"/>
      <c r="AR28" s="818"/>
      <c r="AS28" s="818"/>
      <c r="AT28" s="818"/>
      <c r="AU28" s="816"/>
      <c r="AV28" s="816"/>
      <c r="AW28" s="822"/>
      <c r="AX28" s="807"/>
      <c r="AY28" s="823"/>
      <c r="AZ28" s="823"/>
      <c r="BA28" s="823"/>
      <c r="BB28" s="823"/>
      <c r="BC28" s="823"/>
      <c r="BD28" s="823"/>
      <c r="BE28" s="823"/>
      <c r="BF28" s="823"/>
      <c r="BG28" s="823"/>
      <c r="BH28" s="823"/>
      <c r="BI28" s="823"/>
      <c r="BJ28" s="823"/>
      <c r="BK28" s="823"/>
      <c r="BL28" s="823"/>
      <c r="BM28" s="823"/>
      <c r="BN28" s="823"/>
      <c r="BO28" s="823"/>
      <c r="BP28" s="823"/>
      <c r="BQ28" s="823"/>
      <c r="BR28" s="823"/>
    </row>
    <row r="29" spans="1:70" s="58" customFormat="1" ht="16" customHeight="1">
      <c r="A29" s="53"/>
      <c r="B29" s="172"/>
      <c r="C29" s="155">
        <v>25</v>
      </c>
      <c r="D29" s="156" t="s">
        <v>256</v>
      </c>
      <c r="E29" s="165">
        <v>2.9633300000000005</v>
      </c>
      <c r="F29" s="129">
        <v>2052.0842420000004</v>
      </c>
      <c r="G29" s="129">
        <v>53.041346000000026</v>
      </c>
      <c r="H29" s="129">
        <v>15.521179000000002</v>
      </c>
      <c r="I29" s="129">
        <v>51.941995000000013</v>
      </c>
      <c r="J29" s="114">
        <v>182.89790900000003</v>
      </c>
      <c r="K29" s="114">
        <v>5.6165479999999999</v>
      </c>
      <c r="L29" s="114">
        <v>142.41622399999989</v>
      </c>
      <c r="M29" s="114">
        <v>0.72634999999999972</v>
      </c>
      <c r="N29" s="114">
        <v>19.098263999999997</v>
      </c>
      <c r="O29" s="129">
        <v>0.20392199999999999</v>
      </c>
      <c r="P29" s="166">
        <v>3.6383999999999993E-2</v>
      </c>
      <c r="Q29" s="129">
        <v>26.244396999999996</v>
      </c>
      <c r="R29" s="114">
        <v>95.999751000000032</v>
      </c>
      <c r="S29" s="114">
        <v>14.844529999999997</v>
      </c>
      <c r="T29" s="114">
        <v>801.28596399999992</v>
      </c>
      <c r="U29" s="114">
        <v>256.03143999999998</v>
      </c>
      <c r="V29" s="114">
        <v>0.27425393540667775</v>
      </c>
      <c r="W29" s="167">
        <v>6.4185470000000002</v>
      </c>
      <c r="X29" s="168">
        <v>3727.6465759354069</v>
      </c>
      <c r="Y29" s="52"/>
      <c r="Z29" s="857"/>
      <c r="AA29" s="858"/>
      <c r="AB29" s="807"/>
      <c r="AC29" s="816"/>
      <c r="AD29" s="816"/>
      <c r="AE29" s="816"/>
      <c r="AF29" s="816"/>
      <c r="AG29" s="816"/>
      <c r="AH29" s="818"/>
      <c r="AI29" s="818"/>
      <c r="AJ29" s="818"/>
      <c r="AK29" s="818"/>
      <c r="AL29" s="818"/>
      <c r="AM29" s="816"/>
      <c r="AN29" s="816"/>
      <c r="AO29" s="816"/>
      <c r="AP29" s="818"/>
      <c r="AQ29" s="818"/>
      <c r="AR29" s="818"/>
      <c r="AS29" s="818"/>
      <c r="AT29" s="818"/>
      <c r="AU29" s="816"/>
      <c r="AV29" s="816"/>
      <c r="AW29" s="822"/>
      <c r="AX29" s="807"/>
      <c r="AY29" s="823"/>
      <c r="AZ29" s="823"/>
      <c r="BA29" s="823"/>
      <c r="BB29" s="823"/>
      <c r="BC29" s="823"/>
      <c r="BD29" s="823"/>
      <c r="BE29" s="823"/>
      <c r="BF29" s="823"/>
      <c r="BG29" s="823"/>
      <c r="BH29" s="823"/>
      <c r="BI29" s="823"/>
      <c r="BJ29" s="823"/>
      <c r="BK29" s="823"/>
      <c r="BL29" s="823"/>
      <c r="BM29" s="823"/>
      <c r="BN29" s="823"/>
      <c r="BO29" s="823"/>
      <c r="BP29" s="823"/>
      <c r="BQ29" s="823"/>
      <c r="BR29" s="823"/>
    </row>
    <row r="30" spans="1:70" s="58" customFormat="1" ht="16" customHeight="1">
      <c r="A30" s="53"/>
      <c r="B30" s="172"/>
      <c r="C30" s="155">
        <v>26</v>
      </c>
      <c r="D30" s="156" t="s">
        <v>257</v>
      </c>
      <c r="E30" s="165">
        <v>32.436927406375816</v>
      </c>
      <c r="F30" s="129">
        <v>2327.3139676185892</v>
      </c>
      <c r="G30" s="129">
        <v>35.2593292861444</v>
      </c>
      <c r="H30" s="129">
        <v>16.099488745982153</v>
      </c>
      <c r="I30" s="129">
        <v>12.285253351596227</v>
      </c>
      <c r="J30" s="114">
        <v>136.3201766198662</v>
      </c>
      <c r="K30" s="114">
        <v>6.5135738997159374</v>
      </c>
      <c r="L30" s="114">
        <v>87.513708546487422</v>
      </c>
      <c r="M30" s="114">
        <v>1.2535063888079525</v>
      </c>
      <c r="N30" s="114">
        <v>51.514537668131894</v>
      </c>
      <c r="O30" s="129">
        <v>0.1583082972944812</v>
      </c>
      <c r="P30" s="166">
        <v>6.9783713950013232E-2</v>
      </c>
      <c r="Q30" s="129">
        <v>45.587890370485233</v>
      </c>
      <c r="R30" s="114">
        <v>41.699917766298029</v>
      </c>
      <c r="S30" s="114">
        <v>51.023401820199922</v>
      </c>
      <c r="T30" s="114">
        <v>940.41023564058116</v>
      </c>
      <c r="U30" s="114">
        <v>251.36017000000004</v>
      </c>
      <c r="V30" s="114">
        <v>0.21145998457259327</v>
      </c>
      <c r="W30" s="167">
        <v>445.08117348184351</v>
      </c>
      <c r="X30" s="168">
        <v>4482.1128106069218</v>
      </c>
      <c r="Y30" s="52"/>
      <c r="Z30" s="857"/>
      <c r="AA30" s="858"/>
      <c r="AB30" s="807"/>
      <c r="AC30" s="816"/>
      <c r="AD30" s="816"/>
      <c r="AE30" s="816"/>
      <c r="AF30" s="816"/>
      <c r="AG30" s="816"/>
      <c r="AH30" s="818"/>
      <c r="AI30" s="818"/>
      <c r="AJ30" s="818"/>
      <c r="AK30" s="818"/>
      <c r="AL30" s="818"/>
      <c r="AM30" s="816"/>
      <c r="AN30" s="816"/>
      <c r="AO30" s="816"/>
      <c r="AP30" s="818"/>
      <c r="AQ30" s="818"/>
      <c r="AR30" s="818"/>
      <c r="AS30" s="818"/>
      <c r="AT30" s="818"/>
      <c r="AU30" s="816"/>
      <c r="AV30" s="816"/>
      <c r="AW30" s="822"/>
      <c r="AX30" s="807"/>
      <c r="AY30" s="823"/>
      <c r="AZ30" s="823"/>
      <c r="BA30" s="823"/>
      <c r="BB30" s="823"/>
      <c r="BC30" s="823"/>
      <c r="BD30" s="823"/>
      <c r="BE30" s="823"/>
      <c r="BF30" s="823"/>
      <c r="BG30" s="823"/>
      <c r="BH30" s="823"/>
      <c r="BI30" s="823"/>
      <c r="BJ30" s="823"/>
      <c r="BK30" s="823"/>
      <c r="BL30" s="823"/>
      <c r="BM30" s="823"/>
      <c r="BN30" s="823"/>
      <c r="BO30" s="823"/>
      <c r="BP30" s="823"/>
      <c r="BQ30" s="823"/>
      <c r="BR30" s="823"/>
    </row>
    <row r="31" spans="1:70" s="58" customFormat="1" ht="16" customHeight="1">
      <c r="A31" s="53"/>
      <c r="B31" s="172"/>
      <c r="C31" s="155">
        <v>27</v>
      </c>
      <c r="D31" s="156" t="s">
        <v>258</v>
      </c>
      <c r="E31" s="165">
        <v>8.6068196172866198</v>
      </c>
      <c r="F31" s="129">
        <v>8463.7638496268719</v>
      </c>
      <c r="G31" s="129">
        <v>129.07416163345877</v>
      </c>
      <c r="H31" s="129">
        <v>160.83809727196538</v>
      </c>
      <c r="I31" s="129">
        <v>148.34690132399078</v>
      </c>
      <c r="J31" s="114">
        <v>289.06625403778202</v>
      </c>
      <c r="K31" s="114">
        <v>39.842635126905236</v>
      </c>
      <c r="L31" s="114">
        <v>216.24505078305819</v>
      </c>
      <c r="M31" s="114">
        <v>8.5204290301828376</v>
      </c>
      <c r="N31" s="114">
        <v>38.958830354902823</v>
      </c>
      <c r="O31" s="129">
        <v>0.27515919759772534</v>
      </c>
      <c r="P31" s="166">
        <v>2.1433213943795768</v>
      </c>
      <c r="Q31" s="129">
        <v>217.5256399741651</v>
      </c>
      <c r="R31" s="114">
        <v>196.34426552316486</v>
      </c>
      <c r="S31" s="114">
        <v>284.05451389969755</v>
      </c>
      <c r="T31" s="114">
        <v>2716.0177696243468</v>
      </c>
      <c r="U31" s="114">
        <v>35.84555499999999</v>
      </c>
      <c r="V31" s="114">
        <v>8.4778676470588232E-2</v>
      </c>
      <c r="W31" s="167">
        <v>49.046777475834546</v>
      </c>
      <c r="X31" s="168">
        <v>13004.600809572057</v>
      </c>
      <c r="Y31" s="52"/>
      <c r="Z31" s="857"/>
      <c r="AA31" s="858"/>
      <c r="AB31" s="807"/>
      <c r="AC31" s="816"/>
      <c r="AD31" s="816"/>
      <c r="AE31" s="816"/>
      <c r="AF31" s="816"/>
      <c r="AG31" s="816"/>
      <c r="AH31" s="818"/>
      <c r="AI31" s="818"/>
      <c r="AJ31" s="818"/>
      <c r="AK31" s="818"/>
      <c r="AL31" s="818"/>
      <c r="AM31" s="816"/>
      <c r="AN31" s="816"/>
      <c r="AO31" s="816"/>
      <c r="AP31" s="818"/>
      <c r="AQ31" s="818"/>
      <c r="AR31" s="818"/>
      <c r="AS31" s="818"/>
      <c r="AT31" s="818"/>
      <c r="AU31" s="816"/>
      <c r="AV31" s="816"/>
      <c r="AW31" s="822"/>
      <c r="AX31" s="807"/>
      <c r="AY31" s="823"/>
      <c r="AZ31" s="823"/>
      <c r="BA31" s="823"/>
      <c r="BB31" s="823"/>
      <c r="BC31" s="823"/>
      <c r="BD31" s="823"/>
      <c r="BE31" s="823"/>
      <c r="BF31" s="823"/>
      <c r="BG31" s="823"/>
      <c r="BH31" s="823"/>
      <c r="BI31" s="823"/>
      <c r="BJ31" s="823"/>
      <c r="BK31" s="823"/>
      <c r="BL31" s="823"/>
      <c r="BM31" s="823"/>
      <c r="BN31" s="823"/>
      <c r="BO31" s="823"/>
      <c r="BP31" s="823"/>
      <c r="BQ31" s="823"/>
      <c r="BR31" s="823"/>
    </row>
    <row r="32" spans="1:70" s="58" customFormat="1" ht="16" customHeight="1">
      <c r="A32" s="53"/>
      <c r="B32" s="172"/>
      <c r="C32" s="155">
        <v>28</v>
      </c>
      <c r="D32" s="156" t="s">
        <v>259</v>
      </c>
      <c r="E32" s="165">
        <v>88.878400053876376</v>
      </c>
      <c r="F32" s="129">
        <v>7036.909832612635</v>
      </c>
      <c r="G32" s="129">
        <v>229.92475147224576</v>
      </c>
      <c r="H32" s="129">
        <v>166.91494467983017</v>
      </c>
      <c r="I32" s="129">
        <v>94.71147802365553</v>
      </c>
      <c r="J32" s="114">
        <v>303.73115720440069</v>
      </c>
      <c r="K32" s="114">
        <v>26.171551432038687</v>
      </c>
      <c r="L32" s="114">
        <v>226.43314713652282</v>
      </c>
      <c r="M32" s="114">
        <v>3.5095361171156285</v>
      </c>
      <c r="N32" s="114">
        <v>77.680148304671917</v>
      </c>
      <c r="O32" s="129">
        <v>1.782</v>
      </c>
      <c r="P32" s="166">
        <v>0.64544052086257853</v>
      </c>
      <c r="Q32" s="129">
        <v>1033.1279601244253</v>
      </c>
      <c r="R32" s="114">
        <v>336.99630850409739</v>
      </c>
      <c r="S32" s="114">
        <v>3672.2487894171231</v>
      </c>
      <c r="T32" s="114">
        <v>2160.8356029809083</v>
      </c>
      <c r="U32" s="114">
        <v>1195.42245</v>
      </c>
      <c r="V32" s="114">
        <v>1.9438119660528022</v>
      </c>
      <c r="W32" s="167">
        <v>1426.9951997987628</v>
      </c>
      <c r="X32" s="168">
        <v>18084.862510349223</v>
      </c>
      <c r="Y32" s="52"/>
      <c r="Z32" s="857"/>
      <c r="AA32" s="858"/>
      <c r="AB32" s="807"/>
      <c r="AC32" s="816"/>
      <c r="AD32" s="816"/>
      <c r="AE32" s="816"/>
      <c r="AF32" s="816"/>
      <c r="AG32" s="816"/>
      <c r="AH32" s="818"/>
      <c r="AI32" s="818"/>
      <c r="AJ32" s="818"/>
      <c r="AK32" s="818"/>
      <c r="AL32" s="818"/>
      <c r="AM32" s="816"/>
      <c r="AN32" s="816"/>
      <c r="AO32" s="816"/>
      <c r="AP32" s="818"/>
      <c r="AQ32" s="818"/>
      <c r="AR32" s="818"/>
      <c r="AS32" s="818"/>
      <c r="AT32" s="818"/>
      <c r="AU32" s="816"/>
      <c r="AV32" s="816"/>
      <c r="AW32" s="822"/>
      <c r="AX32" s="807"/>
      <c r="AY32" s="823"/>
      <c r="AZ32" s="823"/>
      <c r="BA32" s="823"/>
      <c r="BB32" s="823"/>
      <c r="BC32" s="823"/>
      <c r="BD32" s="823"/>
      <c r="BE32" s="823"/>
      <c r="BF32" s="823"/>
      <c r="BG32" s="823"/>
      <c r="BH32" s="823"/>
      <c r="BI32" s="823"/>
      <c r="BJ32" s="823"/>
      <c r="BK32" s="823"/>
      <c r="BL32" s="823"/>
      <c r="BM32" s="823"/>
      <c r="BN32" s="823"/>
      <c r="BO32" s="823"/>
      <c r="BP32" s="823"/>
      <c r="BQ32" s="823"/>
      <c r="BR32" s="823"/>
    </row>
    <row r="33" spans="1:70" s="58" customFormat="1" ht="16" customHeight="1">
      <c r="A33" s="53"/>
      <c r="B33" s="172"/>
      <c r="C33" s="155">
        <v>29</v>
      </c>
      <c r="D33" s="156" t="s">
        <v>260</v>
      </c>
      <c r="E33" s="165">
        <v>1.2201440647510251</v>
      </c>
      <c r="F33" s="129">
        <v>802.85601347809859</v>
      </c>
      <c r="G33" s="129">
        <v>13.441352621231703</v>
      </c>
      <c r="H33" s="129">
        <v>3.7367571170129397</v>
      </c>
      <c r="I33" s="129">
        <v>1.0768383460639397</v>
      </c>
      <c r="J33" s="114">
        <v>60.300128919779311</v>
      </c>
      <c r="K33" s="114">
        <v>17.429905622190695</v>
      </c>
      <c r="L33" s="114">
        <v>41.759227752008229</v>
      </c>
      <c r="M33" s="114">
        <v>0.4547265433840354</v>
      </c>
      <c r="N33" s="114">
        <v>15.358515087803637</v>
      </c>
      <c r="O33" s="129">
        <v>0</v>
      </c>
      <c r="P33" s="166">
        <v>0.111106061777088</v>
      </c>
      <c r="Q33" s="129">
        <v>14.512407497380483</v>
      </c>
      <c r="R33" s="114">
        <v>27.087041046979813</v>
      </c>
      <c r="S33" s="114">
        <v>0</v>
      </c>
      <c r="T33" s="114">
        <v>290.40268523772215</v>
      </c>
      <c r="U33" s="114">
        <v>117.10441</v>
      </c>
      <c r="V33" s="114">
        <v>0.22097694534439186</v>
      </c>
      <c r="W33" s="167">
        <v>0.282520955494238</v>
      </c>
      <c r="X33" s="168">
        <v>1407.3547572970222</v>
      </c>
      <c r="Y33" s="52"/>
      <c r="Z33" s="857"/>
      <c r="AA33" s="858"/>
      <c r="AB33" s="807"/>
      <c r="AC33" s="816"/>
      <c r="AD33" s="816"/>
      <c r="AE33" s="816"/>
      <c r="AF33" s="816"/>
      <c r="AG33" s="816"/>
      <c r="AH33" s="818"/>
      <c r="AI33" s="818"/>
      <c r="AJ33" s="818"/>
      <c r="AK33" s="818"/>
      <c r="AL33" s="818"/>
      <c r="AM33" s="816"/>
      <c r="AN33" s="816"/>
      <c r="AO33" s="816"/>
      <c r="AP33" s="818"/>
      <c r="AQ33" s="818"/>
      <c r="AR33" s="818"/>
      <c r="AS33" s="818"/>
      <c r="AT33" s="818"/>
      <c r="AU33" s="816"/>
      <c r="AV33" s="816"/>
      <c r="AW33" s="822"/>
      <c r="AX33" s="807"/>
      <c r="AY33" s="823"/>
      <c r="AZ33" s="823"/>
      <c r="BA33" s="823"/>
      <c r="BB33" s="823"/>
      <c r="BC33" s="823"/>
      <c r="BD33" s="823"/>
      <c r="BE33" s="823"/>
      <c r="BF33" s="823"/>
      <c r="BG33" s="823"/>
      <c r="BH33" s="823"/>
      <c r="BI33" s="823"/>
      <c r="BJ33" s="823"/>
      <c r="BK33" s="823"/>
      <c r="BL33" s="823"/>
      <c r="BM33" s="823"/>
      <c r="BN33" s="823"/>
      <c r="BO33" s="823"/>
      <c r="BP33" s="823"/>
      <c r="BQ33" s="823"/>
      <c r="BR33" s="823"/>
    </row>
    <row r="34" spans="1:70" s="58" customFormat="1" ht="16" customHeight="1">
      <c r="A34" s="53"/>
      <c r="B34" s="172"/>
      <c r="C34" s="155">
        <v>30</v>
      </c>
      <c r="D34" s="156" t="s">
        <v>261</v>
      </c>
      <c r="E34" s="165">
        <v>1.6929160283084488</v>
      </c>
      <c r="F34" s="129">
        <v>478.00652714525262</v>
      </c>
      <c r="G34" s="129">
        <v>31.233908156300188</v>
      </c>
      <c r="H34" s="129">
        <v>49.149265559720106</v>
      </c>
      <c r="I34" s="129">
        <v>23.874465804501035</v>
      </c>
      <c r="J34" s="114">
        <v>36.246571569333149</v>
      </c>
      <c r="K34" s="114">
        <v>0.40421431296539057</v>
      </c>
      <c r="L34" s="114">
        <v>74.742261906215518</v>
      </c>
      <c r="M34" s="114">
        <v>0.71586693756182729</v>
      </c>
      <c r="N34" s="114">
        <v>29.598008630355707</v>
      </c>
      <c r="O34" s="129">
        <v>0.37356012919443526</v>
      </c>
      <c r="P34" s="166">
        <v>0</v>
      </c>
      <c r="Q34" s="129">
        <v>5.3287988512409203</v>
      </c>
      <c r="R34" s="114">
        <v>64.611161252624882</v>
      </c>
      <c r="S34" s="114">
        <v>768.52411671883078</v>
      </c>
      <c r="T34" s="114">
        <v>712.15959133465844</v>
      </c>
      <c r="U34" s="114">
        <v>63.239170000000001</v>
      </c>
      <c r="V34" s="114">
        <v>6.3353254349077626E-2</v>
      </c>
      <c r="W34" s="167">
        <v>340.3478724218329</v>
      </c>
      <c r="X34" s="168">
        <v>2680.3116300132456</v>
      </c>
      <c r="Y34" s="52"/>
      <c r="Z34" s="857"/>
      <c r="AA34" s="858"/>
      <c r="AB34" s="807"/>
      <c r="AC34" s="816"/>
      <c r="AD34" s="816"/>
      <c r="AE34" s="816"/>
      <c r="AF34" s="816"/>
      <c r="AG34" s="816"/>
      <c r="AH34" s="818"/>
      <c r="AI34" s="818"/>
      <c r="AJ34" s="818"/>
      <c r="AK34" s="818"/>
      <c r="AL34" s="818"/>
      <c r="AM34" s="816"/>
      <c r="AN34" s="816"/>
      <c r="AO34" s="816"/>
      <c r="AP34" s="818"/>
      <c r="AQ34" s="818"/>
      <c r="AR34" s="818"/>
      <c r="AS34" s="818"/>
      <c r="AT34" s="818"/>
      <c r="AU34" s="816"/>
      <c r="AV34" s="816"/>
      <c r="AW34" s="822"/>
      <c r="AX34" s="807"/>
      <c r="AY34" s="823"/>
      <c r="AZ34" s="823"/>
      <c r="BA34" s="823"/>
      <c r="BB34" s="823"/>
      <c r="BC34" s="823"/>
      <c r="BD34" s="823"/>
      <c r="BE34" s="823"/>
      <c r="BF34" s="823"/>
      <c r="BG34" s="823"/>
      <c r="BH34" s="823"/>
      <c r="BI34" s="823"/>
      <c r="BJ34" s="823"/>
      <c r="BK34" s="823"/>
      <c r="BL34" s="823"/>
      <c r="BM34" s="823"/>
      <c r="BN34" s="823"/>
      <c r="BO34" s="823"/>
      <c r="BP34" s="823"/>
      <c r="BQ34" s="823"/>
      <c r="BR34" s="823"/>
    </row>
    <row r="35" spans="1:70" s="58" customFormat="1" ht="16" customHeight="1">
      <c r="A35" s="60"/>
      <c r="B35" s="172"/>
      <c r="C35" s="173">
        <v>31</v>
      </c>
      <c r="D35" s="174" t="s">
        <v>262</v>
      </c>
      <c r="E35" s="165">
        <v>9.484</v>
      </c>
      <c r="F35" s="129">
        <v>608.09950000000003</v>
      </c>
      <c r="G35" s="129">
        <v>7.4850000000000003</v>
      </c>
      <c r="H35" s="129">
        <v>0.752</v>
      </c>
      <c r="I35" s="129">
        <v>2.5920000000000001</v>
      </c>
      <c r="J35" s="175">
        <v>52.624000000000002</v>
      </c>
      <c r="K35" s="175">
        <v>6.2359999999999998</v>
      </c>
      <c r="L35" s="175">
        <v>88.355000000000004</v>
      </c>
      <c r="M35" s="175">
        <v>0.17699999999999999</v>
      </c>
      <c r="N35" s="175">
        <v>15.427</v>
      </c>
      <c r="O35" s="129">
        <v>0.67700000000000005</v>
      </c>
      <c r="P35" s="166">
        <v>0</v>
      </c>
      <c r="Q35" s="129">
        <v>13.456</v>
      </c>
      <c r="R35" s="175">
        <v>18.22</v>
      </c>
      <c r="S35" s="175">
        <v>7.96</v>
      </c>
      <c r="T35" s="175">
        <v>223.00299999999999</v>
      </c>
      <c r="U35" s="175">
        <v>647.62387999999999</v>
      </c>
      <c r="V35" s="175">
        <v>0.87988450128300455</v>
      </c>
      <c r="W35" s="167">
        <v>27.669</v>
      </c>
      <c r="X35" s="168">
        <v>1730.7202645012833</v>
      </c>
      <c r="Y35" s="52"/>
      <c r="Z35" s="857"/>
      <c r="AA35" s="858"/>
      <c r="AB35" s="807"/>
      <c r="AC35" s="816"/>
      <c r="AD35" s="816"/>
      <c r="AE35" s="816"/>
      <c r="AF35" s="816"/>
      <c r="AG35" s="816"/>
      <c r="AH35" s="818"/>
      <c r="AI35" s="818"/>
      <c r="AJ35" s="818"/>
      <c r="AK35" s="818"/>
      <c r="AL35" s="818"/>
      <c r="AM35" s="816"/>
      <c r="AN35" s="816"/>
      <c r="AO35" s="816"/>
      <c r="AP35" s="818"/>
      <c r="AQ35" s="818"/>
      <c r="AR35" s="818"/>
      <c r="AS35" s="818"/>
      <c r="AT35" s="818"/>
      <c r="AU35" s="816"/>
      <c r="AV35" s="816"/>
      <c r="AW35" s="822"/>
      <c r="AX35" s="807"/>
      <c r="AY35" s="823"/>
      <c r="AZ35" s="823"/>
      <c r="BA35" s="823"/>
      <c r="BB35" s="823"/>
      <c r="BC35" s="823"/>
      <c r="BD35" s="823"/>
      <c r="BE35" s="823"/>
      <c r="BF35" s="823"/>
      <c r="BG35" s="823"/>
      <c r="BH35" s="823"/>
      <c r="BI35" s="823"/>
      <c r="BJ35" s="823"/>
      <c r="BK35" s="823"/>
      <c r="BL35" s="823"/>
      <c r="BM35" s="823"/>
      <c r="BN35" s="823"/>
      <c r="BO35" s="823"/>
      <c r="BP35" s="823"/>
      <c r="BQ35" s="823"/>
      <c r="BR35" s="823"/>
    </row>
    <row r="36" spans="1:70" s="58" customFormat="1" ht="16" customHeight="1">
      <c r="A36" s="60"/>
      <c r="B36" s="172"/>
      <c r="C36" s="176">
        <v>32</v>
      </c>
      <c r="D36" s="177" t="s">
        <v>263</v>
      </c>
      <c r="E36" s="165">
        <v>51.523448036998232</v>
      </c>
      <c r="F36" s="129">
        <v>282.1310611924784</v>
      </c>
      <c r="G36" s="129">
        <v>7.4641857901484725</v>
      </c>
      <c r="H36" s="129">
        <v>7.9604749668080883</v>
      </c>
      <c r="I36" s="129">
        <v>2.9222121096066873</v>
      </c>
      <c r="J36" s="114">
        <v>44.717769270602126</v>
      </c>
      <c r="K36" s="114">
        <v>6.1997694519719921</v>
      </c>
      <c r="L36" s="114">
        <v>174.08400473218424</v>
      </c>
      <c r="M36" s="114">
        <v>1.4680978662199746</v>
      </c>
      <c r="N36" s="114">
        <v>4.1364204596557244</v>
      </c>
      <c r="O36" s="129">
        <v>0</v>
      </c>
      <c r="P36" s="166">
        <v>0.10375661060249719</v>
      </c>
      <c r="Q36" s="129">
        <v>31.619715822389345</v>
      </c>
      <c r="R36" s="114">
        <v>47.372925406884491</v>
      </c>
      <c r="S36" s="114">
        <v>114.02743134742651</v>
      </c>
      <c r="T36" s="114">
        <v>496.27796074743981</v>
      </c>
      <c r="U36" s="114">
        <v>628.40881999999999</v>
      </c>
      <c r="V36" s="114">
        <v>1.1789945920056608</v>
      </c>
      <c r="W36" s="167">
        <v>167.2259056728665</v>
      </c>
      <c r="X36" s="168">
        <v>2068.8229540762886</v>
      </c>
      <c r="Y36" s="52"/>
      <c r="Z36" s="857"/>
      <c r="AA36" s="858"/>
      <c r="AB36" s="807"/>
      <c r="AC36" s="816"/>
      <c r="AD36" s="816"/>
      <c r="AE36" s="816"/>
      <c r="AF36" s="816"/>
      <c r="AG36" s="816"/>
      <c r="AH36" s="818"/>
      <c r="AI36" s="818"/>
      <c r="AJ36" s="818"/>
      <c r="AK36" s="818"/>
      <c r="AL36" s="818"/>
      <c r="AM36" s="816"/>
      <c r="AN36" s="816"/>
      <c r="AO36" s="816"/>
      <c r="AP36" s="818"/>
      <c r="AQ36" s="818"/>
      <c r="AR36" s="818"/>
      <c r="AS36" s="818"/>
      <c r="AT36" s="818"/>
      <c r="AU36" s="816"/>
      <c r="AV36" s="816"/>
      <c r="AW36" s="822"/>
      <c r="AX36" s="807"/>
      <c r="AY36" s="823"/>
      <c r="AZ36" s="823"/>
      <c r="BA36" s="823"/>
      <c r="BB36" s="823"/>
      <c r="BC36" s="823"/>
      <c r="BD36" s="823"/>
      <c r="BE36" s="823"/>
      <c r="BF36" s="823"/>
      <c r="BG36" s="823"/>
      <c r="BH36" s="823"/>
      <c r="BI36" s="823"/>
      <c r="BJ36" s="823"/>
      <c r="BK36" s="823"/>
      <c r="BL36" s="823"/>
      <c r="BM36" s="823"/>
      <c r="BN36" s="823"/>
      <c r="BO36" s="823"/>
      <c r="BP36" s="823"/>
      <c r="BQ36" s="823"/>
      <c r="BR36" s="823"/>
    </row>
    <row r="37" spans="1:70" s="58" customFormat="1" ht="16" customHeight="1">
      <c r="A37" s="1312"/>
      <c r="B37" s="172"/>
      <c r="C37" s="155">
        <v>33</v>
      </c>
      <c r="D37" s="156" t="s">
        <v>264</v>
      </c>
      <c r="E37" s="165">
        <v>34.958683769707015</v>
      </c>
      <c r="F37" s="129">
        <v>2290.7221369871295</v>
      </c>
      <c r="G37" s="129">
        <v>85.278701245020798</v>
      </c>
      <c r="H37" s="129">
        <v>120.31035645130964</v>
      </c>
      <c r="I37" s="129">
        <v>57.89686396027389</v>
      </c>
      <c r="J37" s="114">
        <v>183.58577445990778</v>
      </c>
      <c r="K37" s="114">
        <v>12.997768000000001</v>
      </c>
      <c r="L37" s="114">
        <v>166.08329752127042</v>
      </c>
      <c r="M37" s="114">
        <v>2.503374</v>
      </c>
      <c r="N37" s="114">
        <v>41.625438000000003</v>
      </c>
      <c r="O37" s="129">
        <v>0.73378099999999991</v>
      </c>
      <c r="P37" s="166">
        <v>2.0787347652676664E-2</v>
      </c>
      <c r="Q37" s="129">
        <v>43.379581187078486</v>
      </c>
      <c r="R37" s="114">
        <v>115.07953527094526</v>
      </c>
      <c r="S37" s="114">
        <v>276.05717799001474</v>
      </c>
      <c r="T37" s="114">
        <v>726.19629580471576</v>
      </c>
      <c r="U37" s="114">
        <v>1189.893795</v>
      </c>
      <c r="V37" s="114">
        <v>1.1310195872443329</v>
      </c>
      <c r="W37" s="167">
        <v>484.59970958939141</v>
      </c>
      <c r="X37" s="168">
        <v>5833.0540771716624</v>
      </c>
      <c r="Y37" s="52"/>
      <c r="Z37" s="857"/>
      <c r="AA37" s="858"/>
      <c r="AB37" s="807"/>
      <c r="AC37" s="816"/>
      <c r="AD37" s="816"/>
      <c r="AE37" s="816"/>
      <c r="AF37" s="816"/>
      <c r="AG37" s="816"/>
      <c r="AH37" s="818"/>
      <c r="AI37" s="818"/>
      <c r="AJ37" s="818"/>
      <c r="AK37" s="818"/>
      <c r="AL37" s="818"/>
      <c r="AM37" s="816"/>
      <c r="AN37" s="816"/>
      <c r="AO37" s="816"/>
      <c r="AP37" s="818"/>
      <c r="AQ37" s="818"/>
      <c r="AR37" s="818"/>
      <c r="AS37" s="818"/>
      <c r="AT37" s="818"/>
      <c r="AU37" s="816"/>
      <c r="AV37" s="816"/>
      <c r="AW37" s="822"/>
      <c r="AX37" s="807"/>
      <c r="AY37" s="823"/>
      <c r="AZ37" s="823"/>
      <c r="BA37" s="823"/>
      <c r="BB37" s="823"/>
      <c r="BC37" s="823"/>
      <c r="BD37" s="823"/>
      <c r="BE37" s="823"/>
      <c r="BF37" s="823"/>
      <c r="BG37" s="823"/>
      <c r="BH37" s="823"/>
      <c r="BI37" s="823"/>
      <c r="BJ37" s="823"/>
      <c r="BK37" s="823"/>
      <c r="BL37" s="823"/>
      <c r="BM37" s="823"/>
      <c r="BN37" s="823"/>
      <c r="BO37" s="823"/>
      <c r="BP37" s="823"/>
      <c r="BQ37" s="823"/>
      <c r="BR37" s="823"/>
    </row>
    <row r="38" spans="1:70" s="58" customFormat="1" ht="16" customHeight="1">
      <c r="A38" s="1312"/>
      <c r="B38" s="172"/>
      <c r="C38" s="155">
        <v>34</v>
      </c>
      <c r="D38" s="156" t="s">
        <v>265</v>
      </c>
      <c r="E38" s="165">
        <v>40.065492264974402</v>
      </c>
      <c r="F38" s="129">
        <v>3381.0506715891743</v>
      </c>
      <c r="G38" s="129">
        <v>81.933096529671744</v>
      </c>
      <c r="H38" s="129">
        <v>38.984513716762855</v>
      </c>
      <c r="I38" s="129">
        <v>17.78594080977123</v>
      </c>
      <c r="J38" s="114">
        <v>221.82258405782881</v>
      </c>
      <c r="K38" s="114">
        <v>13.705</v>
      </c>
      <c r="L38" s="114">
        <v>295.51895806528205</v>
      </c>
      <c r="M38" s="114">
        <v>1.9720374371450449</v>
      </c>
      <c r="N38" s="114">
        <v>27.085000000000001</v>
      </c>
      <c r="O38" s="129">
        <v>3.7639999999999998</v>
      </c>
      <c r="P38" s="166">
        <v>0.60425054582473681</v>
      </c>
      <c r="Q38" s="129">
        <v>56.222808498912059</v>
      </c>
      <c r="R38" s="114">
        <v>181.87441618074939</v>
      </c>
      <c r="S38" s="114">
        <v>300.14897658817239</v>
      </c>
      <c r="T38" s="114">
        <v>1494.1534143370666</v>
      </c>
      <c r="U38" s="114">
        <v>1071.570285</v>
      </c>
      <c r="V38" s="114">
        <v>2.9504102840511797</v>
      </c>
      <c r="W38" s="167">
        <v>651.04908027318083</v>
      </c>
      <c r="X38" s="168">
        <v>7882.2609361785653</v>
      </c>
      <c r="Y38" s="52"/>
      <c r="Z38" s="857"/>
      <c r="AA38" s="858"/>
      <c r="AB38" s="807"/>
      <c r="AC38" s="816"/>
      <c r="AD38" s="816"/>
      <c r="AE38" s="816"/>
      <c r="AF38" s="816"/>
      <c r="AG38" s="816"/>
      <c r="AH38" s="818"/>
      <c r="AI38" s="818"/>
      <c r="AJ38" s="818"/>
      <c r="AK38" s="818"/>
      <c r="AL38" s="818"/>
      <c r="AM38" s="816"/>
      <c r="AN38" s="816"/>
      <c r="AO38" s="816"/>
      <c r="AP38" s="818"/>
      <c r="AQ38" s="818"/>
      <c r="AR38" s="818"/>
      <c r="AS38" s="818"/>
      <c r="AT38" s="818"/>
      <c r="AU38" s="816"/>
      <c r="AV38" s="816"/>
      <c r="AW38" s="822"/>
      <c r="AX38" s="807"/>
      <c r="AY38" s="823"/>
      <c r="AZ38" s="823"/>
      <c r="BA38" s="823"/>
      <c r="BB38" s="823"/>
      <c r="BC38" s="823"/>
      <c r="BD38" s="823"/>
      <c r="BE38" s="823"/>
      <c r="BF38" s="823"/>
      <c r="BG38" s="823"/>
      <c r="BH38" s="823"/>
      <c r="BI38" s="823"/>
      <c r="BJ38" s="823"/>
      <c r="BK38" s="823"/>
      <c r="BL38" s="823"/>
      <c r="BM38" s="823"/>
      <c r="BN38" s="823"/>
      <c r="BO38" s="823"/>
      <c r="BP38" s="823"/>
      <c r="BQ38" s="823"/>
      <c r="BR38" s="823"/>
    </row>
    <row r="39" spans="1:70" s="58" customFormat="1" ht="16" customHeight="1">
      <c r="A39" s="1312"/>
      <c r="B39" s="172"/>
      <c r="C39" s="173">
        <v>35</v>
      </c>
      <c r="D39" s="156" t="s">
        <v>266</v>
      </c>
      <c r="E39" s="165">
        <v>179.1067382140802</v>
      </c>
      <c r="F39" s="129">
        <v>2935.2857927701039</v>
      </c>
      <c r="G39" s="129">
        <v>206.22461912022789</v>
      </c>
      <c r="H39" s="129">
        <v>150.304469115968</v>
      </c>
      <c r="I39" s="129">
        <v>186.36983542631205</v>
      </c>
      <c r="J39" s="114">
        <v>191.37341430743894</v>
      </c>
      <c r="K39" s="114">
        <v>17.359023535707159</v>
      </c>
      <c r="L39" s="114">
        <v>210.9911956903492</v>
      </c>
      <c r="M39" s="114">
        <v>1.6246790991606037</v>
      </c>
      <c r="N39" s="114">
        <v>39.36</v>
      </c>
      <c r="O39" s="129">
        <v>4.5999999999999999E-2</v>
      </c>
      <c r="P39" s="166">
        <v>0.11280032862320229</v>
      </c>
      <c r="Q39" s="129">
        <v>75.432226495324329</v>
      </c>
      <c r="R39" s="114">
        <v>175.16166398384189</v>
      </c>
      <c r="S39" s="114">
        <v>317.81143175191249</v>
      </c>
      <c r="T39" s="114">
        <v>1442.0845195800241</v>
      </c>
      <c r="U39" s="114">
        <v>392.29470000000003</v>
      </c>
      <c r="V39" s="114">
        <v>0.33499475298665538</v>
      </c>
      <c r="W39" s="167">
        <v>842.20854191072328</v>
      </c>
      <c r="X39" s="168">
        <v>7363.4866460827843</v>
      </c>
      <c r="Y39" s="52"/>
      <c r="Z39" s="857"/>
      <c r="AA39" s="858"/>
      <c r="AB39" s="807"/>
      <c r="AC39" s="816"/>
      <c r="AD39" s="816"/>
      <c r="AE39" s="816"/>
      <c r="AF39" s="816"/>
      <c r="AG39" s="816"/>
      <c r="AH39" s="818"/>
      <c r="AI39" s="818"/>
      <c r="AJ39" s="818"/>
      <c r="AK39" s="818"/>
      <c r="AL39" s="818"/>
      <c r="AM39" s="816"/>
      <c r="AN39" s="816"/>
      <c r="AO39" s="816"/>
      <c r="AP39" s="818"/>
      <c r="AQ39" s="818"/>
      <c r="AR39" s="818"/>
      <c r="AS39" s="818"/>
      <c r="AT39" s="818"/>
      <c r="AU39" s="816"/>
      <c r="AV39" s="816"/>
      <c r="AW39" s="822"/>
      <c r="AX39" s="807"/>
      <c r="AY39" s="823"/>
      <c r="AZ39" s="823"/>
      <c r="BA39" s="823"/>
      <c r="BB39" s="823"/>
      <c r="BC39" s="823"/>
      <c r="BD39" s="823"/>
      <c r="BE39" s="823"/>
      <c r="BF39" s="823"/>
      <c r="BG39" s="823"/>
      <c r="BH39" s="823"/>
      <c r="BI39" s="823"/>
      <c r="BJ39" s="823"/>
      <c r="BK39" s="823"/>
      <c r="BL39" s="823"/>
      <c r="BM39" s="823"/>
      <c r="BN39" s="823"/>
      <c r="BO39" s="823"/>
      <c r="BP39" s="823"/>
      <c r="BQ39" s="823"/>
      <c r="BR39" s="823"/>
    </row>
    <row r="40" spans="1:70" s="58" customFormat="1" ht="16" customHeight="1">
      <c r="A40" s="1312"/>
      <c r="B40" s="178"/>
      <c r="C40" s="176">
        <v>36</v>
      </c>
      <c r="D40" s="174" t="s">
        <v>267</v>
      </c>
      <c r="E40" s="165">
        <v>47.153372679911193</v>
      </c>
      <c r="F40" s="129">
        <v>1156.5589944823773</v>
      </c>
      <c r="G40" s="129">
        <v>13.482138993367137</v>
      </c>
      <c r="H40" s="129">
        <v>5.1498474712847315</v>
      </c>
      <c r="I40" s="129">
        <v>28.985828668859426</v>
      </c>
      <c r="J40" s="114">
        <v>46.682994090008172</v>
      </c>
      <c r="K40" s="114">
        <v>21.003347105168551</v>
      </c>
      <c r="L40" s="114">
        <v>44.977175254003761</v>
      </c>
      <c r="M40" s="114">
        <v>0.74125424458849809</v>
      </c>
      <c r="N40" s="114">
        <v>23.230708871956104</v>
      </c>
      <c r="O40" s="129">
        <v>0</v>
      </c>
      <c r="P40" s="166">
        <v>2.1595601067395789E-2</v>
      </c>
      <c r="Q40" s="129">
        <v>23.73532236824347</v>
      </c>
      <c r="R40" s="114">
        <v>14.986394580068707</v>
      </c>
      <c r="S40" s="114">
        <v>3.1502544590673476</v>
      </c>
      <c r="T40" s="114">
        <v>339.05615900335584</v>
      </c>
      <c r="U40" s="114">
        <v>595.83001499999989</v>
      </c>
      <c r="V40" s="114">
        <v>0.38655251309241534</v>
      </c>
      <c r="W40" s="167">
        <v>165.2447825237428</v>
      </c>
      <c r="X40" s="168">
        <v>2530.3767379101628</v>
      </c>
      <c r="Y40" s="52"/>
      <c r="Z40" s="857"/>
      <c r="AA40" s="858"/>
      <c r="AB40" s="807"/>
      <c r="AC40" s="816"/>
      <c r="AD40" s="816"/>
      <c r="AE40" s="816"/>
      <c r="AF40" s="816"/>
      <c r="AG40" s="816"/>
      <c r="AH40" s="818"/>
      <c r="AI40" s="818"/>
      <c r="AJ40" s="818"/>
      <c r="AK40" s="818"/>
      <c r="AL40" s="818"/>
      <c r="AM40" s="816"/>
      <c r="AN40" s="816"/>
      <c r="AO40" s="816"/>
      <c r="AP40" s="818"/>
      <c r="AQ40" s="818"/>
      <c r="AR40" s="818"/>
      <c r="AS40" s="818"/>
      <c r="AT40" s="818"/>
      <c r="AU40" s="816"/>
      <c r="AV40" s="816"/>
      <c r="AW40" s="822"/>
      <c r="AX40" s="807"/>
      <c r="AY40" s="823"/>
      <c r="AZ40" s="823"/>
      <c r="BA40" s="823"/>
      <c r="BB40" s="823"/>
      <c r="BC40" s="823"/>
      <c r="BD40" s="823"/>
      <c r="BE40" s="823"/>
      <c r="BF40" s="823"/>
      <c r="BG40" s="823"/>
      <c r="BH40" s="823"/>
      <c r="BI40" s="823"/>
      <c r="BJ40" s="823"/>
      <c r="BK40" s="823"/>
      <c r="BL40" s="823"/>
      <c r="BM40" s="823"/>
      <c r="BN40" s="823"/>
      <c r="BO40" s="823"/>
      <c r="BP40" s="823"/>
      <c r="BQ40" s="823"/>
      <c r="BR40" s="823"/>
    </row>
    <row r="41" spans="1:70" s="61" customFormat="1" ht="16" customHeight="1">
      <c r="A41" s="1312"/>
      <c r="B41" s="179"/>
      <c r="C41" s="155">
        <v>37</v>
      </c>
      <c r="D41" s="177" t="s">
        <v>268</v>
      </c>
      <c r="E41" s="165">
        <v>43.768081652758667</v>
      </c>
      <c r="F41" s="129">
        <v>569.64565432112283</v>
      </c>
      <c r="G41" s="129">
        <v>14.420860783653183</v>
      </c>
      <c r="H41" s="129">
        <v>10.619208752579617</v>
      </c>
      <c r="I41" s="129">
        <v>12.209262952167769</v>
      </c>
      <c r="J41" s="114">
        <v>111.19346665832791</v>
      </c>
      <c r="K41" s="114">
        <v>5.8225578472024901</v>
      </c>
      <c r="L41" s="114">
        <v>75.712351869418015</v>
      </c>
      <c r="M41" s="114">
        <v>1.4145930862862803</v>
      </c>
      <c r="N41" s="114">
        <v>27.818999999999999</v>
      </c>
      <c r="O41" s="129">
        <v>0.46700000000000003</v>
      </c>
      <c r="P41" s="166">
        <v>0.25682671841612487</v>
      </c>
      <c r="Q41" s="129">
        <v>8.7672225175231979</v>
      </c>
      <c r="R41" s="114">
        <v>35.277598718570104</v>
      </c>
      <c r="S41" s="114">
        <v>7.5801374972300257</v>
      </c>
      <c r="T41" s="114">
        <v>1012.3211713417544</v>
      </c>
      <c r="U41" s="114">
        <v>705.94065999999987</v>
      </c>
      <c r="V41" s="114">
        <v>0.74069537642954897</v>
      </c>
      <c r="W41" s="167">
        <v>204.95445776355837</v>
      </c>
      <c r="X41" s="168">
        <v>2848.9308078569984</v>
      </c>
      <c r="Y41" s="52"/>
      <c r="Z41" s="857"/>
      <c r="AA41" s="858"/>
      <c r="AB41" s="807"/>
      <c r="AC41" s="816"/>
      <c r="AD41" s="816"/>
      <c r="AE41" s="816"/>
      <c r="AF41" s="816"/>
      <c r="AG41" s="816"/>
      <c r="AH41" s="818"/>
      <c r="AI41" s="818"/>
      <c r="AJ41" s="818"/>
      <c r="AK41" s="818"/>
      <c r="AL41" s="818"/>
      <c r="AM41" s="816"/>
      <c r="AN41" s="816"/>
      <c r="AO41" s="816"/>
      <c r="AP41" s="818"/>
      <c r="AQ41" s="818"/>
      <c r="AR41" s="818"/>
      <c r="AS41" s="818"/>
      <c r="AT41" s="818"/>
      <c r="AU41" s="816"/>
      <c r="AV41" s="816"/>
      <c r="AW41" s="822"/>
      <c r="AX41" s="807"/>
      <c r="AY41" s="823"/>
      <c r="AZ41" s="823"/>
      <c r="BA41" s="823"/>
      <c r="BB41" s="823"/>
      <c r="BC41" s="823"/>
      <c r="BD41" s="823"/>
      <c r="BE41" s="823"/>
      <c r="BF41" s="823"/>
      <c r="BG41" s="823"/>
      <c r="BH41" s="823"/>
      <c r="BI41" s="823"/>
      <c r="BJ41" s="823"/>
      <c r="BK41" s="823"/>
      <c r="BL41" s="823"/>
      <c r="BM41" s="823"/>
      <c r="BN41" s="823"/>
      <c r="BO41" s="823"/>
      <c r="BP41" s="823"/>
      <c r="BQ41" s="823"/>
      <c r="BR41" s="823"/>
    </row>
    <row r="42" spans="1:70" s="63" customFormat="1" ht="16" customHeight="1">
      <c r="A42" s="62"/>
      <c r="B42" s="180"/>
      <c r="C42" s="155">
        <v>38</v>
      </c>
      <c r="D42" s="156" t="s">
        <v>269</v>
      </c>
      <c r="E42" s="165">
        <v>74.20984187968142</v>
      </c>
      <c r="F42" s="129">
        <v>5457.9614303559483</v>
      </c>
      <c r="G42" s="129">
        <v>25.515482573867935</v>
      </c>
      <c r="H42" s="129">
        <v>10.380538301855266</v>
      </c>
      <c r="I42" s="129">
        <v>6.7172683170714258</v>
      </c>
      <c r="J42" s="114">
        <v>130.76241193369637</v>
      </c>
      <c r="K42" s="114">
        <v>13.740853043186885</v>
      </c>
      <c r="L42" s="114">
        <v>74.466388978441756</v>
      </c>
      <c r="M42" s="114">
        <v>0.68002943089512713</v>
      </c>
      <c r="N42" s="114">
        <v>40.716447914849006</v>
      </c>
      <c r="O42" s="129">
        <v>0</v>
      </c>
      <c r="P42" s="166">
        <v>0.14243615381125618</v>
      </c>
      <c r="Q42" s="129">
        <v>32.490451413490476</v>
      </c>
      <c r="R42" s="114">
        <v>50.486809942377654</v>
      </c>
      <c r="S42" s="114">
        <v>21.560149482398284</v>
      </c>
      <c r="T42" s="114">
        <v>488.09182171598832</v>
      </c>
      <c r="U42" s="114">
        <v>767.14276500000005</v>
      </c>
      <c r="V42" s="114">
        <v>2.2272091990718681</v>
      </c>
      <c r="W42" s="167">
        <v>474.12449237357151</v>
      </c>
      <c r="X42" s="168">
        <v>7671.4168280102022</v>
      </c>
      <c r="Y42" s="52"/>
      <c r="Z42" s="857"/>
      <c r="AA42" s="858"/>
      <c r="AB42" s="807"/>
      <c r="AC42" s="816"/>
      <c r="AD42" s="816"/>
      <c r="AE42" s="816"/>
      <c r="AF42" s="816"/>
      <c r="AG42" s="816"/>
      <c r="AH42" s="818"/>
      <c r="AI42" s="818"/>
      <c r="AJ42" s="818"/>
      <c r="AK42" s="818"/>
      <c r="AL42" s="818"/>
      <c r="AM42" s="816"/>
      <c r="AN42" s="816"/>
      <c r="AO42" s="816"/>
      <c r="AP42" s="818"/>
      <c r="AQ42" s="818"/>
      <c r="AR42" s="818"/>
      <c r="AS42" s="818"/>
      <c r="AT42" s="818"/>
      <c r="AU42" s="816"/>
      <c r="AV42" s="816"/>
      <c r="AW42" s="822"/>
      <c r="AX42" s="807"/>
      <c r="AY42" s="823"/>
      <c r="AZ42" s="823"/>
      <c r="BA42" s="823"/>
      <c r="BB42" s="823"/>
      <c r="BC42" s="823"/>
      <c r="BD42" s="823"/>
      <c r="BE42" s="823"/>
      <c r="BF42" s="823"/>
      <c r="BG42" s="823"/>
      <c r="BH42" s="823"/>
      <c r="BI42" s="823"/>
      <c r="BJ42" s="823"/>
      <c r="BK42" s="823"/>
      <c r="BL42" s="823"/>
      <c r="BM42" s="823"/>
      <c r="BN42" s="823"/>
      <c r="BO42" s="823"/>
      <c r="BP42" s="823"/>
      <c r="BQ42" s="823"/>
      <c r="BR42" s="823"/>
    </row>
    <row r="43" spans="1:70" s="63" customFormat="1" ht="16" customHeight="1">
      <c r="A43" s="64"/>
      <c r="B43" s="180"/>
      <c r="C43" s="155">
        <v>39</v>
      </c>
      <c r="D43" s="156" t="s">
        <v>270</v>
      </c>
      <c r="E43" s="165">
        <v>83.761653983516723</v>
      </c>
      <c r="F43" s="129">
        <v>326.43733431882919</v>
      </c>
      <c r="G43" s="129">
        <v>5.3737954443975573</v>
      </c>
      <c r="H43" s="129">
        <v>2.9801681742711668</v>
      </c>
      <c r="I43" s="129">
        <v>1.1326245558083186</v>
      </c>
      <c r="J43" s="114">
        <v>26.794735055350934</v>
      </c>
      <c r="K43" s="114">
        <v>4.9390941157085626</v>
      </c>
      <c r="L43" s="114">
        <v>63.218439730109495</v>
      </c>
      <c r="M43" s="114">
        <v>1.619084839102787</v>
      </c>
      <c r="N43" s="114">
        <v>10.048257476309578</v>
      </c>
      <c r="O43" s="129">
        <v>0</v>
      </c>
      <c r="P43" s="166">
        <v>6.9294196330732694E-2</v>
      </c>
      <c r="Q43" s="129">
        <v>23.153589601625114</v>
      </c>
      <c r="R43" s="114">
        <v>39.526988818108869</v>
      </c>
      <c r="S43" s="114">
        <v>3.5730856339859693</v>
      </c>
      <c r="T43" s="114">
        <v>411.12224348129024</v>
      </c>
      <c r="U43" s="114">
        <v>200.79379999999998</v>
      </c>
      <c r="V43" s="114">
        <v>0.48282127243320511</v>
      </c>
      <c r="W43" s="167">
        <v>72.051881668383771</v>
      </c>
      <c r="X43" s="168">
        <v>1277.0788923655623</v>
      </c>
      <c r="Y43" s="52"/>
      <c r="Z43" s="857"/>
      <c r="AA43" s="858"/>
      <c r="AB43" s="807"/>
      <c r="AC43" s="816"/>
      <c r="AD43" s="816"/>
      <c r="AE43" s="816"/>
      <c r="AF43" s="816"/>
      <c r="AG43" s="816"/>
      <c r="AH43" s="818"/>
      <c r="AI43" s="818"/>
      <c r="AJ43" s="818"/>
      <c r="AK43" s="818"/>
      <c r="AL43" s="818"/>
      <c r="AM43" s="816"/>
      <c r="AN43" s="816"/>
      <c r="AO43" s="816"/>
      <c r="AP43" s="818"/>
      <c r="AQ43" s="818"/>
      <c r="AR43" s="818"/>
      <c r="AS43" s="818"/>
      <c r="AT43" s="818"/>
      <c r="AU43" s="816"/>
      <c r="AV43" s="816"/>
      <c r="AW43" s="822"/>
      <c r="AX43" s="807"/>
      <c r="AY43" s="823"/>
      <c r="AZ43" s="823"/>
      <c r="BA43" s="823"/>
      <c r="BB43" s="823"/>
      <c r="BC43" s="823"/>
      <c r="BD43" s="823"/>
      <c r="BE43" s="823"/>
      <c r="BF43" s="823"/>
      <c r="BG43" s="823"/>
      <c r="BH43" s="823"/>
      <c r="BI43" s="823"/>
      <c r="BJ43" s="823"/>
      <c r="BK43" s="823"/>
      <c r="BL43" s="823"/>
      <c r="BM43" s="823"/>
      <c r="BN43" s="823"/>
      <c r="BO43" s="823"/>
      <c r="BP43" s="823"/>
      <c r="BQ43" s="823"/>
      <c r="BR43" s="823"/>
    </row>
    <row r="44" spans="1:70" s="61" customFormat="1" ht="16" customHeight="1">
      <c r="A44" s="64"/>
      <c r="B44" s="180"/>
      <c r="C44" s="155">
        <v>40</v>
      </c>
      <c r="D44" s="156" t="s">
        <v>271</v>
      </c>
      <c r="E44" s="165">
        <v>41.278323385713755</v>
      </c>
      <c r="F44" s="129">
        <v>5051.8934219192461</v>
      </c>
      <c r="G44" s="129">
        <v>57.134289253395821</v>
      </c>
      <c r="H44" s="129">
        <v>56.565169768267388</v>
      </c>
      <c r="I44" s="129">
        <v>26.673939050837401</v>
      </c>
      <c r="J44" s="114">
        <v>236.08746500995656</v>
      </c>
      <c r="K44" s="114">
        <v>29.412666542673076</v>
      </c>
      <c r="L44" s="114">
        <v>161.58305464288981</v>
      </c>
      <c r="M44" s="114">
        <v>3.0969733269668263</v>
      </c>
      <c r="N44" s="114">
        <v>13.110317016640169</v>
      </c>
      <c r="O44" s="129">
        <v>0.80445036028069916</v>
      </c>
      <c r="P44" s="166">
        <v>0.43727463137350425</v>
      </c>
      <c r="Q44" s="129">
        <v>1084.6680858116724</v>
      </c>
      <c r="R44" s="114">
        <v>358.71591029046516</v>
      </c>
      <c r="S44" s="114">
        <v>454.96584111793646</v>
      </c>
      <c r="T44" s="114">
        <v>2213.7492426060353</v>
      </c>
      <c r="U44" s="114">
        <v>795.14812000000006</v>
      </c>
      <c r="V44" s="114">
        <v>1.4352712207138907</v>
      </c>
      <c r="W44" s="167">
        <v>517.08766746305128</v>
      </c>
      <c r="X44" s="168">
        <v>11103.847483418114</v>
      </c>
      <c r="Y44" s="52"/>
      <c r="Z44" s="857"/>
      <c r="AA44" s="858"/>
      <c r="AB44" s="807"/>
      <c r="AC44" s="816"/>
      <c r="AD44" s="816"/>
      <c r="AE44" s="816"/>
      <c r="AF44" s="816"/>
      <c r="AG44" s="816"/>
      <c r="AH44" s="818"/>
      <c r="AI44" s="818"/>
      <c r="AJ44" s="818"/>
      <c r="AK44" s="818"/>
      <c r="AL44" s="818"/>
      <c r="AM44" s="816"/>
      <c r="AN44" s="816"/>
      <c r="AO44" s="816"/>
      <c r="AP44" s="818"/>
      <c r="AQ44" s="818"/>
      <c r="AR44" s="818"/>
      <c r="AS44" s="818"/>
      <c r="AT44" s="818"/>
      <c r="AU44" s="816"/>
      <c r="AV44" s="816"/>
      <c r="AW44" s="822"/>
      <c r="AX44" s="807"/>
      <c r="AY44" s="823"/>
      <c r="AZ44" s="823"/>
      <c r="BA44" s="823"/>
      <c r="BB44" s="823"/>
      <c r="BC44" s="823"/>
      <c r="BD44" s="823"/>
      <c r="BE44" s="823"/>
      <c r="BF44" s="823"/>
      <c r="BG44" s="823"/>
      <c r="BH44" s="823"/>
      <c r="BI44" s="823"/>
      <c r="BJ44" s="823"/>
      <c r="BK44" s="823"/>
      <c r="BL44" s="823"/>
      <c r="BM44" s="823"/>
      <c r="BN44" s="823"/>
      <c r="BO44" s="823"/>
      <c r="BP44" s="823"/>
      <c r="BQ44" s="823"/>
      <c r="BR44" s="823"/>
    </row>
    <row r="45" spans="1:70" s="61" customFormat="1" ht="16" customHeight="1">
      <c r="A45" s="64"/>
      <c r="B45" s="172"/>
      <c r="C45" s="155">
        <v>41</v>
      </c>
      <c r="D45" s="156" t="s">
        <v>272</v>
      </c>
      <c r="E45" s="165">
        <v>9.0779610853020909</v>
      </c>
      <c r="F45" s="129">
        <v>1373.2952384772473</v>
      </c>
      <c r="G45" s="129">
        <v>23.596534661255589</v>
      </c>
      <c r="H45" s="129">
        <v>18.346762841641404</v>
      </c>
      <c r="I45" s="129">
        <v>12.362774898818641</v>
      </c>
      <c r="J45" s="114">
        <v>117.83871873721229</v>
      </c>
      <c r="K45" s="114">
        <v>17.404017906447546</v>
      </c>
      <c r="L45" s="114">
        <v>135.25516440155499</v>
      </c>
      <c r="M45" s="114">
        <v>0.6270402946061886</v>
      </c>
      <c r="N45" s="114">
        <v>34.638474655271409</v>
      </c>
      <c r="O45" s="129">
        <v>0</v>
      </c>
      <c r="P45" s="166">
        <v>0.55347533198500021</v>
      </c>
      <c r="Q45" s="129">
        <v>32.727465380407764</v>
      </c>
      <c r="R45" s="114">
        <v>43.439902428802966</v>
      </c>
      <c r="S45" s="114">
        <v>24.804605688464143</v>
      </c>
      <c r="T45" s="114">
        <v>321.53378344320839</v>
      </c>
      <c r="U45" s="114">
        <v>909.00074500000017</v>
      </c>
      <c r="V45" s="114">
        <v>0.79980946095424255</v>
      </c>
      <c r="W45" s="167">
        <v>21.207090429125763</v>
      </c>
      <c r="X45" s="168">
        <v>3096.509565122306</v>
      </c>
      <c r="Y45" s="52"/>
      <c r="Z45" s="857"/>
      <c r="AA45" s="858"/>
      <c r="AB45" s="807"/>
      <c r="AC45" s="816"/>
      <c r="AD45" s="816"/>
      <c r="AE45" s="816"/>
      <c r="AF45" s="816"/>
      <c r="AG45" s="816"/>
      <c r="AH45" s="818"/>
      <c r="AI45" s="818"/>
      <c r="AJ45" s="818"/>
      <c r="AK45" s="818"/>
      <c r="AL45" s="818"/>
      <c r="AM45" s="816"/>
      <c r="AN45" s="816"/>
      <c r="AO45" s="816"/>
      <c r="AP45" s="818"/>
      <c r="AQ45" s="818"/>
      <c r="AR45" s="818"/>
      <c r="AS45" s="818"/>
      <c r="AT45" s="818"/>
      <c r="AU45" s="816"/>
      <c r="AV45" s="816"/>
      <c r="AW45" s="822"/>
      <c r="AX45" s="807"/>
      <c r="AY45" s="823"/>
      <c r="AZ45" s="823"/>
      <c r="BA45" s="823"/>
      <c r="BB45" s="823"/>
      <c r="BC45" s="823"/>
      <c r="BD45" s="823"/>
      <c r="BE45" s="823"/>
      <c r="BF45" s="823"/>
      <c r="BG45" s="823"/>
      <c r="BH45" s="823"/>
      <c r="BI45" s="823"/>
      <c r="BJ45" s="823"/>
      <c r="BK45" s="823"/>
      <c r="BL45" s="823"/>
      <c r="BM45" s="823"/>
      <c r="BN45" s="823"/>
      <c r="BO45" s="823"/>
      <c r="BP45" s="823"/>
      <c r="BQ45" s="823"/>
      <c r="BR45" s="823"/>
    </row>
    <row r="46" spans="1:70" s="61" customFormat="1" ht="16" customHeight="1">
      <c r="A46" s="64"/>
      <c r="B46" s="181"/>
      <c r="C46" s="155">
        <v>42</v>
      </c>
      <c r="D46" s="156" t="s">
        <v>273</v>
      </c>
      <c r="E46" s="165">
        <v>41.826596474888937</v>
      </c>
      <c r="F46" s="129">
        <v>992.92808180878285</v>
      </c>
      <c r="G46" s="129">
        <v>13.471924342379149</v>
      </c>
      <c r="H46" s="129">
        <v>6.8068693004501659</v>
      </c>
      <c r="I46" s="129">
        <v>4.6622247506551915</v>
      </c>
      <c r="J46" s="114">
        <v>67.549026293894698</v>
      </c>
      <c r="K46" s="114">
        <v>4.5831813980222398</v>
      </c>
      <c r="L46" s="114">
        <v>98.899610821114933</v>
      </c>
      <c r="M46" s="114">
        <v>0.17202605090657103</v>
      </c>
      <c r="N46" s="114">
        <v>21.899840452662151</v>
      </c>
      <c r="O46" s="129">
        <v>0</v>
      </c>
      <c r="P46" s="166">
        <v>9.344314564502755E-2</v>
      </c>
      <c r="Q46" s="129">
        <v>43.040000142286672</v>
      </c>
      <c r="R46" s="114">
        <v>113.78356483874322</v>
      </c>
      <c r="S46" s="114">
        <v>4.3166760281641281</v>
      </c>
      <c r="T46" s="114">
        <v>778.28674288163131</v>
      </c>
      <c r="U46" s="114">
        <v>1638.3831650000002</v>
      </c>
      <c r="V46" s="114">
        <v>4.6318411808235389</v>
      </c>
      <c r="W46" s="167">
        <v>757.42681172897346</v>
      </c>
      <c r="X46" s="168">
        <v>4592.7616266400246</v>
      </c>
      <c r="Y46" s="52"/>
      <c r="Z46" s="857"/>
      <c r="AA46" s="858"/>
      <c r="AB46" s="807"/>
      <c r="AC46" s="816"/>
      <c r="AD46" s="816"/>
      <c r="AE46" s="816"/>
      <c r="AF46" s="816"/>
      <c r="AG46" s="816"/>
      <c r="AH46" s="818"/>
      <c r="AI46" s="818"/>
      <c r="AJ46" s="818"/>
      <c r="AK46" s="818"/>
      <c r="AL46" s="818"/>
      <c r="AM46" s="816"/>
      <c r="AN46" s="816"/>
      <c r="AO46" s="816"/>
      <c r="AP46" s="818"/>
      <c r="AQ46" s="818"/>
      <c r="AR46" s="818"/>
      <c r="AS46" s="818"/>
      <c r="AT46" s="818"/>
      <c r="AU46" s="816"/>
      <c r="AV46" s="816"/>
      <c r="AW46" s="822"/>
      <c r="AX46" s="807"/>
      <c r="AY46" s="823"/>
      <c r="AZ46" s="823"/>
      <c r="BA46" s="823"/>
      <c r="BB46" s="823"/>
      <c r="BC46" s="823"/>
      <c r="BD46" s="823"/>
      <c r="BE46" s="823"/>
      <c r="BF46" s="823"/>
      <c r="BG46" s="823"/>
      <c r="BH46" s="823"/>
      <c r="BI46" s="823"/>
      <c r="BJ46" s="823"/>
      <c r="BK46" s="823"/>
      <c r="BL46" s="823"/>
      <c r="BM46" s="823"/>
      <c r="BN46" s="823"/>
      <c r="BO46" s="823"/>
      <c r="BP46" s="823"/>
      <c r="BQ46" s="823"/>
      <c r="BR46" s="823"/>
    </row>
    <row r="47" spans="1:70" s="32" customFormat="1" ht="16" customHeight="1">
      <c r="A47" s="65"/>
      <c r="B47" s="180"/>
      <c r="C47" s="155">
        <v>43</v>
      </c>
      <c r="D47" s="156" t="s">
        <v>274</v>
      </c>
      <c r="E47" s="165">
        <v>46.363423462127905</v>
      </c>
      <c r="F47" s="129">
        <v>1935.7788245290187</v>
      </c>
      <c r="G47" s="129">
        <v>41.896089163903319</v>
      </c>
      <c r="H47" s="129">
        <v>56.151660586015062</v>
      </c>
      <c r="I47" s="129">
        <v>49.109496255352511</v>
      </c>
      <c r="J47" s="114">
        <v>73.952144721603986</v>
      </c>
      <c r="K47" s="114">
        <v>7.6026562318383295</v>
      </c>
      <c r="L47" s="114">
        <v>125.22555230517746</v>
      </c>
      <c r="M47" s="114">
        <v>0.6719276011131583</v>
      </c>
      <c r="N47" s="114">
        <v>45.805081605308793</v>
      </c>
      <c r="O47" s="129">
        <v>0</v>
      </c>
      <c r="P47" s="166">
        <v>0.82961926715345136</v>
      </c>
      <c r="Q47" s="129">
        <v>69.801697823063435</v>
      </c>
      <c r="R47" s="114">
        <v>297.96794882260525</v>
      </c>
      <c r="S47" s="114">
        <v>54.288603755497007</v>
      </c>
      <c r="T47" s="114">
        <v>1136.9641799224846</v>
      </c>
      <c r="U47" s="114">
        <v>3101.8951950000001</v>
      </c>
      <c r="V47" s="114">
        <v>3.867111277408473</v>
      </c>
      <c r="W47" s="167">
        <v>422.84494733661205</v>
      </c>
      <c r="X47" s="168">
        <v>7471.0161596662829</v>
      </c>
      <c r="Y47" s="33"/>
      <c r="Z47" s="857"/>
      <c r="AA47" s="858"/>
      <c r="AB47" s="807"/>
      <c r="AC47" s="816"/>
      <c r="AD47" s="816"/>
      <c r="AE47" s="816"/>
      <c r="AF47" s="816"/>
      <c r="AG47" s="816"/>
      <c r="AH47" s="818"/>
      <c r="AI47" s="818"/>
      <c r="AJ47" s="818"/>
      <c r="AK47" s="818"/>
      <c r="AL47" s="818"/>
      <c r="AM47" s="816"/>
      <c r="AN47" s="816"/>
      <c r="AO47" s="816"/>
      <c r="AP47" s="818"/>
      <c r="AQ47" s="818"/>
      <c r="AR47" s="818"/>
      <c r="AS47" s="818"/>
      <c r="AT47" s="818"/>
      <c r="AU47" s="816"/>
      <c r="AV47" s="816"/>
      <c r="AW47" s="822"/>
      <c r="AX47" s="807"/>
      <c r="AY47" s="823"/>
      <c r="AZ47" s="823"/>
      <c r="BA47" s="823"/>
      <c r="BB47" s="823"/>
      <c r="BC47" s="823"/>
      <c r="BD47" s="823"/>
      <c r="BE47" s="823"/>
      <c r="BF47" s="823"/>
      <c r="BG47" s="823"/>
      <c r="BH47" s="823"/>
      <c r="BI47" s="823"/>
      <c r="BJ47" s="823"/>
      <c r="BK47" s="823"/>
      <c r="BL47" s="823"/>
      <c r="BM47" s="823"/>
      <c r="BN47" s="823"/>
      <c r="BO47" s="823"/>
      <c r="BP47" s="823"/>
      <c r="BQ47" s="823"/>
      <c r="BR47" s="823"/>
    </row>
    <row r="48" spans="1:70" s="32" customFormat="1" ht="16" customHeight="1">
      <c r="A48" s="65"/>
      <c r="B48" s="172"/>
      <c r="C48" s="155">
        <v>44</v>
      </c>
      <c r="D48" s="156" t="s">
        <v>275</v>
      </c>
      <c r="E48" s="165">
        <v>15.887</v>
      </c>
      <c r="F48" s="129">
        <v>913.04039999999986</v>
      </c>
      <c r="G48" s="129">
        <v>30.170999999999999</v>
      </c>
      <c r="H48" s="129">
        <v>27.22</v>
      </c>
      <c r="I48" s="129">
        <v>29.489000000000001</v>
      </c>
      <c r="J48" s="114">
        <v>98.147999999999996</v>
      </c>
      <c r="K48" s="114">
        <v>12.927</v>
      </c>
      <c r="L48" s="114">
        <v>126.313</v>
      </c>
      <c r="M48" s="114">
        <v>0.19800000000000001</v>
      </c>
      <c r="N48" s="114">
        <v>21.416</v>
      </c>
      <c r="O48" s="129">
        <v>0</v>
      </c>
      <c r="P48" s="166">
        <v>1.224</v>
      </c>
      <c r="Q48" s="129">
        <v>69.406999999999996</v>
      </c>
      <c r="R48" s="114">
        <v>42.244999999999997</v>
      </c>
      <c r="S48" s="114">
        <v>10.904</v>
      </c>
      <c r="T48" s="114">
        <v>658.20399999999995</v>
      </c>
      <c r="U48" s="114">
        <v>1203.9222049999998</v>
      </c>
      <c r="V48" s="114">
        <v>3.6873125201458139</v>
      </c>
      <c r="W48" s="167">
        <v>79.183000000000007</v>
      </c>
      <c r="X48" s="168">
        <v>3343.5859175201454</v>
      </c>
      <c r="Y48" s="33"/>
      <c r="Z48" s="857"/>
      <c r="AA48" s="858"/>
      <c r="AB48" s="807"/>
      <c r="AC48" s="816"/>
      <c r="AD48" s="816"/>
      <c r="AE48" s="816"/>
      <c r="AF48" s="816"/>
      <c r="AG48" s="816"/>
      <c r="AH48" s="818"/>
      <c r="AI48" s="818"/>
      <c r="AJ48" s="818"/>
      <c r="AK48" s="818"/>
      <c r="AL48" s="818"/>
      <c r="AM48" s="816"/>
      <c r="AN48" s="816"/>
      <c r="AO48" s="816"/>
      <c r="AP48" s="818"/>
      <c r="AQ48" s="818"/>
      <c r="AR48" s="818"/>
      <c r="AS48" s="818"/>
      <c r="AT48" s="818"/>
      <c r="AU48" s="816"/>
      <c r="AV48" s="816"/>
      <c r="AW48" s="822"/>
      <c r="AX48" s="807"/>
      <c r="AY48" s="823"/>
      <c r="AZ48" s="823"/>
      <c r="BA48" s="823"/>
      <c r="BB48" s="823"/>
      <c r="BC48" s="823"/>
      <c r="BD48" s="823"/>
      <c r="BE48" s="823"/>
      <c r="BF48" s="823"/>
      <c r="BG48" s="823"/>
      <c r="BH48" s="823"/>
      <c r="BI48" s="823"/>
      <c r="BJ48" s="823"/>
      <c r="BK48" s="823"/>
      <c r="BL48" s="823"/>
      <c r="BM48" s="823"/>
      <c r="BN48" s="823"/>
      <c r="BO48" s="823"/>
      <c r="BP48" s="823"/>
      <c r="BQ48" s="823"/>
      <c r="BR48" s="823"/>
    </row>
    <row r="49" spans="1:70" s="58" customFormat="1" ht="16" customHeight="1">
      <c r="A49" s="65"/>
      <c r="B49" s="172"/>
      <c r="C49" s="155">
        <v>45</v>
      </c>
      <c r="D49" s="156" t="s">
        <v>276</v>
      </c>
      <c r="E49" s="165">
        <v>14.373708120939694</v>
      </c>
      <c r="F49" s="129">
        <v>761.18582813697776</v>
      </c>
      <c r="G49" s="129">
        <v>36.236669358530492</v>
      </c>
      <c r="H49" s="129">
        <v>193.78902552721843</v>
      </c>
      <c r="I49" s="129">
        <v>38.146540572924785</v>
      </c>
      <c r="J49" s="114">
        <v>95.578651277344875</v>
      </c>
      <c r="K49" s="114">
        <v>1.2906453364025661</v>
      </c>
      <c r="L49" s="114">
        <v>113.92815110931004</v>
      </c>
      <c r="M49" s="114">
        <v>2.0165471755504543</v>
      </c>
      <c r="N49" s="114">
        <v>34.736617088369385</v>
      </c>
      <c r="O49" s="129">
        <v>13.943798837221051</v>
      </c>
      <c r="P49" s="166">
        <v>4.83008253931244E-2</v>
      </c>
      <c r="Q49" s="129">
        <v>11.453799108134593</v>
      </c>
      <c r="R49" s="114">
        <v>38.312400227617637</v>
      </c>
      <c r="S49" s="114">
        <v>28.982092813285625</v>
      </c>
      <c r="T49" s="114">
        <v>650.19848910410019</v>
      </c>
      <c r="U49" s="114">
        <v>5981.8857200000002</v>
      </c>
      <c r="V49" s="114">
        <v>13.994654623252471</v>
      </c>
      <c r="W49" s="167">
        <v>58.367839049492787</v>
      </c>
      <c r="X49" s="168">
        <v>8088.4694782920651</v>
      </c>
      <c r="Y49" s="33"/>
      <c r="Z49" s="857"/>
      <c r="AA49" s="858"/>
      <c r="AB49" s="807"/>
      <c r="AC49" s="816"/>
      <c r="AD49" s="816"/>
      <c r="AE49" s="816"/>
      <c r="AF49" s="816"/>
      <c r="AG49" s="816"/>
      <c r="AH49" s="818"/>
      <c r="AI49" s="818"/>
      <c r="AJ49" s="818"/>
      <c r="AK49" s="818"/>
      <c r="AL49" s="818"/>
      <c r="AM49" s="816"/>
      <c r="AN49" s="816"/>
      <c r="AO49" s="816"/>
      <c r="AP49" s="818"/>
      <c r="AQ49" s="818"/>
      <c r="AR49" s="818"/>
      <c r="AS49" s="818"/>
      <c r="AT49" s="818"/>
      <c r="AU49" s="816"/>
      <c r="AV49" s="816"/>
      <c r="AW49" s="822"/>
      <c r="AX49" s="807"/>
      <c r="AY49" s="823"/>
      <c r="AZ49" s="823"/>
      <c r="BA49" s="823"/>
      <c r="BB49" s="823"/>
      <c r="BC49" s="823"/>
      <c r="BD49" s="823"/>
      <c r="BE49" s="823"/>
      <c r="BF49" s="823"/>
      <c r="BG49" s="823"/>
      <c r="BH49" s="823"/>
      <c r="BI49" s="823"/>
      <c r="BJ49" s="823"/>
      <c r="BK49" s="823"/>
      <c r="BL49" s="823"/>
      <c r="BM49" s="823"/>
      <c r="BN49" s="823"/>
      <c r="BO49" s="823"/>
      <c r="BP49" s="823"/>
      <c r="BQ49" s="823"/>
      <c r="BR49" s="823"/>
    </row>
    <row r="50" spans="1:70" s="32" customFormat="1" ht="16" customHeight="1">
      <c r="A50" s="65"/>
      <c r="B50" s="172"/>
      <c r="C50" s="155">
        <v>46</v>
      </c>
      <c r="D50" s="156" t="s">
        <v>277</v>
      </c>
      <c r="E50" s="165">
        <v>8.4785083024069916</v>
      </c>
      <c r="F50" s="129">
        <v>1120.682825710217</v>
      </c>
      <c r="G50" s="129">
        <v>55.89124147629461</v>
      </c>
      <c r="H50" s="129">
        <v>256.14302080342503</v>
      </c>
      <c r="I50" s="129">
        <v>45.615140832044041</v>
      </c>
      <c r="J50" s="114">
        <v>126.63057777297021</v>
      </c>
      <c r="K50" s="114">
        <v>11.505219274166015</v>
      </c>
      <c r="L50" s="114">
        <v>185.1952847226018</v>
      </c>
      <c r="M50" s="114">
        <v>0.66927881590026606</v>
      </c>
      <c r="N50" s="114">
        <v>127.56651780398082</v>
      </c>
      <c r="O50" s="129">
        <v>0</v>
      </c>
      <c r="P50" s="166">
        <v>1.7529734566360916E-4</v>
      </c>
      <c r="Q50" s="129">
        <v>65.143523468653868</v>
      </c>
      <c r="R50" s="114">
        <v>209.21710297701168</v>
      </c>
      <c r="S50" s="114">
        <v>0.42659419742588295</v>
      </c>
      <c r="T50" s="114">
        <v>768.08151885698032</v>
      </c>
      <c r="U50" s="114">
        <v>8169.0503999999992</v>
      </c>
      <c r="V50" s="114">
        <v>19.638070161949752</v>
      </c>
      <c r="W50" s="167">
        <v>2.3216762813480925</v>
      </c>
      <c r="X50" s="168">
        <v>11172.256676754721</v>
      </c>
      <c r="Y50" s="33"/>
      <c r="Z50" s="857"/>
      <c r="AA50" s="858"/>
      <c r="AB50" s="807"/>
      <c r="AC50" s="816"/>
      <c r="AD50" s="816"/>
      <c r="AE50" s="816"/>
      <c r="AF50" s="816"/>
      <c r="AG50" s="816"/>
      <c r="AH50" s="818"/>
      <c r="AI50" s="818"/>
      <c r="AJ50" s="818"/>
      <c r="AK50" s="818"/>
      <c r="AL50" s="818"/>
      <c r="AM50" s="816"/>
      <c r="AN50" s="816"/>
      <c r="AO50" s="816"/>
      <c r="AP50" s="818"/>
      <c r="AQ50" s="818"/>
      <c r="AR50" s="818"/>
      <c r="AS50" s="818"/>
      <c r="AT50" s="818"/>
      <c r="AU50" s="816"/>
      <c r="AV50" s="816"/>
      <c r="AW50" s="822"/>
      <c r="AX50" s="807"/>
      <c r="AY50" s="823"/>
      <c r="AZ50" s="823"/>
      <c r="BA50" s="823"/>
      <c r="BB50" s="823"/>
      <c r="BC50" s="823"/>
      <c r="BD50" s="823"/>
      <c r="BE50" s="823"/>
      <c r="BF50" s="823"/>
      <c r="BG50" s="823"/>
      <c r="BH50" s="823"/>
      <c r="BI50" s="823"/>
      <c r="BJ50" s="823"/>
      <c r="BK50" s="823"/>
      <c r="BL50" s="823"/>
      <c r="BM50" s="823"/>
      <c r="BN50" s="823"/>
      <c r="BO50" s="823"/>
      <c r="BP50" s="823"/>
      <c r="BQ50" s="823"/>
      <c r="BR50" s="823"/>
    </row>
    <row r="51" spans="1:70" s="32" customFormat="1" ht="16" customHeight="1" thickBot="1">
      <c r="A51" s="65"/>
      <c r="B51" s="172"/>
      <c r="C51" s="182">
        <v>47</v>
      </c>
      <c r="D51" s="183" t="s">
        <v>278</v>
      </c>
      <c r="E51" s="184">
        <v>10.824999999999999</v>
      </c>
      <c r="F51" s="185">
        <v>1107.0571968089259</v>
      </c>
      <c r="G51" s="185">
        <v>15.28099320829333</v>
      </c>
      <c r="H51" s="185">
        <v>0.73528553502650751</v>
      </c>
      <c r="I51" s="185">
        <v>0.47887476806286872</v>
      </c>
      <c r="J51" s="186">
        <v>28.142849863568703</v>
      </c>
      <c r="K51" s="186">
        <v>1.0669999999999999</v>
      </c>
      <c r="L51" s="186">
        <v>33.604999999999997</v>
      </c>
      <c r="M51" s="186">
        <v>4.5999999999999999E-2</v>
      </c>
      <c r="N51" s="186">
        <v>180.24199999999999</v>
      </c>
      <c r="O51" s="185">
        <v>1.2987051333068045</v>
      </c>
      <c r="P51" s="187">
        <v>0.27413695395513576</v>
      </c>
      <c r="Q51" s="185">
        <v>10.150853870992869</v>
      </c>
      <c r="R51" s="186">
        <v>74.121849414389871</v>
      </c>
      <c r="S51" s="186">
        <v>32.055999999999997</v>
      </c>
      <c r="T51" s="186">
        <v>390.36872914147523</v>
      </c>
      <c r="U51" s="186">
        <v>1375.1345799999999</v>
      </c>
      <c r="V51" s="186">
        <v>1.9239527149211899</v>
      </c>
      <c r="W51" s="188">
        <v>152.059</v>
      </c>
      <c r="X51" s="189">
        <v>3414.8680074129188</v>
      </c>
      <c r="Y51" s="33"/>
      <c r="Z51" s="857"/>
      <c r="AA51" s="858"/>
      <c r="AB51" s="807"/>
      <c r="AC51" s="816"/>
      <c r="AD51" s="816"/>
      <c r="AE51" s="816"/>
      <c r="AF51" s="816"/>
      <c r="AG51" s="816"/>
      <c r="AH51" s="818"/>
      <c r="AI51" s="818"/>
      <c r="AJ51" s="818"/>
      <c r="AK51" s="818"/>
      <c r="AL51" s="818"/>
      <c r="AM51" s="816"/>
      <c r="AN51" s="816"/>
      <c r="AO51" s="816"/>
      <c r="AP51" s="818"/>
      <c r="AQ51" s="818"/>
      <c r="AR51" s="818"/>
      <c r="AS51" s="818"/>
      <c r="AT51" s="818"/>
      <c r="AU51" s="816"/>
      <c r="AV51" s="816"/>
      <c r="AW51" s="822"/>
      <c r="AX51" s="807"/>
      <c r="AY51" s="823"/>
      <c r="AZ51" s="823"/>
      <c r="BA51" s="823"/>
      <c r="BB51" s="823"/>
      <c r="BC51" s="823"/>
      <c r="BD51" s="823"/>
      <c r="BE51" s="823"/>
      <c r="BF51" s="823"/>
      <c r="BG51" s="823"/>
      <c r="BH51" s="823"/>
      <c r="BI51" s="823"/>
      <c r="BJ51" s="823"/>
      <c r="BK51" s="823"/>
      <c r="BL51" s="823"/>
      <c r="BM51" s="823"/>
      <c r="BN51" s="823"/>
      <c r="BO51" s="823"/>
      <c r="BP51" s="823"/>
      <c r="BQ51" s="823"/>
      <c r="BR51" s="823"/>
    </row>
    <row r="52" spans="1:70" s="32" customFormat="1" ht="16" customHeight="1" thickTop="1" thickBot="1">
      <c r="A52" s="65"/>
      <c r="B52" s="181"/>
      <c r="C52" s="1315" t="s">
        <v>279</v>
      </c>
      <c r="D52" s="1316"/>
      <c r="E52" s="190">
        <v>2234.6212664963073</v>
      </c>
      <c r="F52" s="191">
        <v>158317.41110060184</v>
      </c>
      <c r="G52" s="191">
        <v>2953.1490548711345</v>
      </c>
      <c r="H52" s="191">
        <v>3047.2503162471853</v>
      </c>
      <c r="I52" s="191">
        <v>2458.2648102590183</v>
      </c>
      <c r="J52" s="192">
        <v>7411.4488676620531</v>
      </c>
      <c r="K52" s="192">
        <v>802.9862503551343</v>
      </c>
      <c r="L52" s="192">
        <v>7579.088818289345</v>
      </c>
      <c r="M52" s="192">
        <v>88.374557983199381</v>
      </c>
      <c r="N52" s="192">
        <v>2323.544471818941</v>
      </c>
      <c r="O52" s="191">
        <v>78.543057631350692</v>
      </c>
      <c r="P52" s="193">
        <v>15.375785510749088</v>
      </c>
      <c r="Q52" s="191">
        <v>6678.6911164518069</v>
      </c>
      <c r="R52" s="192">
        <v>8169.1668012991913</v>
      </c>
      <c r="S52" s="192">
        <v>12029.326337116036</v>
      </c>
      <c r="T52" s="192">
        <v>61851.733469752289</v>
      </c>
      <c r="U52" s="192">
        <v>81185.734184999979</v>
      </c>
      <c r="V52" s="192">
        <v>167.5678143074108</v>
      </c>
      <c r="W52" s="194">
        <v>16676.492039901343</v>
      </c>
      <c r="X52" s="195">
        <v>374068.77012155438</v>
      </c>
      <c r="Y52" s="33"/>
      <c r="Z52" s="857"/>
      <c r="AA52" s="1317"/>
      <c r="AB52" s="1317"/>
      <c r="AC52" s="816"/>
      <c r="AD52" s="816"/>
      <c r="AE52" s="816"/>
      <c r="AF52" s="816"/>
      <c r="AG52" s="816"/>
      <c r="AH52" s="818"/>
      <c r="AI52" s="818"/>
      <c r="AJ52" s="818"/>
      <c r="AK52" s="818"/>
      <c r="AL52" s="818"/>
      <c r="AM52" s="816"/>
      <c r="AN52" s="816"/>
      <c r="AO52" s="816"/>
      <c r="AP52" s="818"/>
      <c r="AQ52" s="818"/>
      <c r="AR52" s="818"/>
      <c r="AS52" s="818"/>
      <c r="AT52" s="818"/>
      <c r="AU52" s="816"/>
      <c r="AV52" s="816"/>
      <c r="AW52" s="1317"/>
      <c r="AX52" s="1317"/>
      <c r="AY52" s="823"/>
      <c r="AZ52" s="823"/>
      <c r="BA52" s="823"/>
      <c r="BB52" s="823"/>
      <c r="BC52" s="823"/>
      <c r="BD52" s="823"/>
      <c r="BE52" s="823"/>
      <c r="BF52" s="823"/>
      <c r="BG52" s="823"/>
      <c r="BH52" s="823"/>
      <c r="BI52" s="823"/>
      <c r="BJ52" s="823"/>
      <c r="BK52" s="823"/>
      <c r="BL52" s="823"/>
      <c r="BM52" s="823"/>
      <c r="BN52" s="823"/>
      <c r="BO52" s="823"/>
      <c r="BP52" s="823"/>
      <c r="BQ52" s="823"/>
      <c r="BR52" s="823"/>
    </row>
    <row r="53" spans="1:70" s="32" customFormat="1" ht="16" customHeight="1">
      <c r="A53" s="65"/>
      <c r="B53" s="171"/>
      <c r="C53" s="69" t="s">
        <v>942</v>
      </c>
      <c r="D53" s="196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33"/>
      <c r="Z53" s="33"/>
      <c r="AA53" s="33"/>
    </row>
    <row r="54" spans="1:70" s="197" customFormat="1">
      <c r="B54" s="198"/>
      <c r="C54" s="69" t="s">
        <v>945</v>
      </c>
      <c r="D54" s="199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</row>
    <row r="55" spans="1:70" s="197" customFormat="1">
      <c r="B55" s="198"/>
      <c r="C55" s="69"/>
      <c r="D55" s="199"/>
      <c r="E55" s="198"/>
      <c r="F55" s="198"/>
      <c r="G55" s="198"/>
      <c r="H55" s="199"/>
      <c r="I55" s="198"/>
      <c r="J55" s="200"/>
      <c r="K55" s="200"/>
      <c r="L55" s="200"/>
      <c r="Q55" s="198"/>
      <c r="R55" s="200"/>
      <c r="S55" s="200"/>
      <c r="T55" s="200"/>
    </row>
    <row r="56" spans="1:70" s="197" customFormat="1">
      <c r="B56" s="198"/>
      <c r="C56" s="199"/>
      <c r="D56" s="199"/>
      <c r="E56" s="198"/>
      <c r="F56" s="198"/>
      <c r="G56" s="198"/>
      <c r="H56" s="199"/>
      <c r="I56" s="198"/>
      <c r="J56" s="200"/>
      <c r="K56" s="200"/>
      <c r="L56" s="200"/>
      <c r="Q56" s="198"/>
      <c r="R56" s="200"/>
      <c r="S56" s="200"/>
      <c r="T56" s="200"/>
    </row>
    <row r="57" spans="1:70" s="197" customFormat="1">
      <c r="B57" s="198"/>
      <c r="C57" s="199"/>
      <c r="D57" s="199"/>
      <c r="E57" s="198"/>
      <c r="F57" s="198"/>
      <c r="G57" s="198"/>
      <c r="H57" s="199"/>
      <c r="I57" s="198"/>
      <c r="J57" s="200"/>
      <c r="K57" s="200"/>
      <c r="L57" s="200"/>
      <c r="Q57" s="198"/>
      <c r="R57" s="200"/>
      <c r="S57" s="200"/>
      <c r="T57" s="200"/>
    </row>
    <row r="58" spans="1:70" s="197" customFormat="1">
      <c r="B58" s="198"/>
      <c r="C58" s="199"/>
      <c r="D58" s="199"/>
      <c r="E58" s="198"/>
      <c r="F58" s="198"/>
      <c r="G58" s="198"/>
      <c r="H58" s="199"/>
      <c r="I58" s="198"/>
      <c r="J58" s="200"/>
      <c r="K58" s="200"/>
      <c r="L58" s="200"/>
      <c r="Q58" s="198"/>
      <c r="R58" s="200"/>
      <c r="S58" s="200"/>
      <c r="T58" s="200"/>
    </row>
    <row r="59" spans="1:70" s="197" customFormat="1">
      <c r="A59" s="1588"/>
      <c r="B59" s="1589"/>
      <c r="C59" s="1590"/>
      <c r="D59" s="1590"/>
      <c r="E59" s="1589"/>
      <c r="F59" s="1589"/>
      <c r="G59" s="1589"/>
      <c r="H59" s="1590"/>
      <c r="I59" s="1589"/>
      <c r="J59" s="1591"/>
      <c r="K59" s="1591"/>
      <c r="L59" s="1591"/>
      <c r="M59" s="1588"/>
      <c r="N59" s="1588"/>
      <c r="O59" s="1588"/>
      <c r="P59" s="1588"/>
      <c r="Q59" s="1589"/>
      <c r="R59" s="1591"/>
      <c r="S59" s="1591"/>
      <c r="T59" s="1591"/>
      <c r="U59" s="1588"/>
      <c r="V59" s="1588"/>
      <c r="W59" s="1588"/>
      <c r="X59" s="1588"/>
      <c r="Y59" s="1588"/>
      <c r="Z59" s="1588"/>
      <c r="AA59" s="1588"/>
      <c r="AB59" s="1588"/>
      <c r="AC59" s="1588"/>
      <c r="AD59" s="1588"/>
      <c r="AE59" s="1588"/>
      <c r="AF59" s="1588"/>
      <c r="AG59" s="1588"/>
      <c r="AH59" s="1588"/>
      <c r="AI59" s="1588"/>
      <c r="AJ59" s="1588"/>
      <c r="AK59" s="1588"/>
      <c r="AL59" s="1588"/>
      <c r="AM59" s="1588"/>
      <c r="AN59" s="1588"/>
      <c r="AO59" s="1588"/>
      <c r="AP59" s="1588"/>
      <c r="AQ59" s="1588"/>
      <c r="AR59" s="1588"/>
      <c r="AS59" s="1588"/>
      <c r="AT59" s="1588"/>
      <c r="AU59" s="1588"/>
      <c r="AV59" s="1588"/>
      <c r="AW59" s="1588"/>
      <c r="AX59" s="1588"/>
    </row>
    <row r="60" spans="1:70">
      <c r="A60" s="1592"/>
      <c r="B60" s="1593"/>
      <c r="C60" s="1594"/>
      <c r="D60" s="1595"/>
      <c r="E60" s="1593"/>
      <c r="F60" s="1593"/>
      <c r="G60" s="1593"/>
      <c r="H60" s="1595"/>
      <c r="I60" s="1593"/>
      <c r="J60" s="1596"/>
      <c r="K60" s="1596"/>
      <c r="L60" s="1596"/>
      <c r="M60" s="1592"/>
      <c r="N60" s="1592"/>
      <c r="O60" s="1592"/>
      <c r="P60" s="1592"/>
      <c r="Q60" s="1593"/>
      <c r="R60" s="1596"/>
      <c r="S60" s="1596"/>
      <c r="T60" s="1596"/>
      <c r="U60" s="1592"/>
      <c r="V60" s="1592"/>
      <c r="W60" s="1592"/>
      <c r="X60" s="1592"/>
      <c r="Y60" s="1592"/>
      <c r="Z60" s="1592"/>
      <c r="AA60" s="1592"/>
      <c r="AB60" s="1594"/>
      <c r="AC60" s="1595"/>
      <c r="AD60" s="1593"/>
      <c r="AE60" s="1593"/>
      <c r="AF60" s="1593"/>
      <c r="AG60" s="1595"/>
      <c r="AH60" s="1593"/>
      <c r="AI60" s="1596"/>
      <c r="AJ60" s="1596"/>
      <c r="AK60" s="1596"/>
      <c r="AL60" s="1592"/>
      <c r="AM60" s="1592"/>
      <c r="AN60" s="1592"/>
      <c r="AO60" s="1592"/>
      <c r="AP60" s="1593"/>
      <c r="AQ60" s="1596"/>
      <c r="AR60" s="1596"/>
      <c r="AS60" s="1596"/>
      <c r="AT60" s="1592"/>
      <c r="AU60" s="1592"/>
      <c r="AV60" s="1592"/>
      <c r="AW60" s="1592"/>
      <c r="AX60" s="1592"/>
    </row>
    <row r="61" spans="1:70">
      <c r="A61" s="1592"/>
      <c r="B61" s="1593"/>
      <c r="C61" s="1595"/>
      <c r="D61" s="1595"/>
      <c r="E61" s="1593"/>
      <c r="F61" s="1593"/>
      <c r="G61" s="1593"/>
      <c r="H61" s="1595"/>
      <c r="I61" s="1593"/>
      <c r="J61" s="1596"/>
      <c r="K61" s="1596"/>
      <c r="L61" s="1596"/>
      <c r="M61" s="1592"/>
      <c r="N61" s="1592"/>
      <c r="O61" s="1592"/>
      <c r="P61" s="1592"/>
      <c r="Q61" s="1593"/>
      <c r="R61" s="1596"/>
      <c r="S61" s="1596"/>
      <c r="T61" s="1596"/>
      <c r="U61" s="1592"/>
      <c r="V61" s="1592"/>
      <c r="W61" s="1592"/>
      <c r="X61" s="1592"/>
      <c r="Y61" s="1592"/>
      <c r="Z61" s="1592"/>
      <c r="AA61" s="1592"/>
      <c r="AB61" s="1595"/>
      <c r="AC61" s="1595"/>
      <c r="AD61" s="1593"/>
      <c r="AE61" s="1593"/>
      <c r="AF61" s="1593"/>
      <c r="AG61" s="1595"/>
      <c r="AH61" s="1593"/>
      <c r="AI61" s="1596"/>
      <c r="AJ61" s="1596"/>
      <c r="AK61" s="1596"/>
      <c r="AL61" s="1592"/>
      <c r="AM61" s="1592"/>
      <c r="AN61" s="1592"/>
      <c r="AO61" s="1592"/>
      <c r="AP61" s="1593"/>
      <c r="AQ61" s="1596"/>
      <c r="AR61" s="1596"/>
      <c r="AS61" s="1596"/>
      <c r="AT61" s="1592"/>
      <c r="AU61" s="1592"/>
      <c r="AV61" s="1592"/>
      <c r="AW61" s="1592"/>
      <c r="AX61" s="1592"/>
    </row>
    <row r="62" spans="1:70" ht="17.5">
      <c r="A62" s="1592"/>
      <c r="B62" s="1593"/>
      <c r="C62" s="1597"/>
      <c r="D62" s="1597"/>
      <c r="E62" s="1597"/>
      <c r="F62" s="1597"/>
      <c r="G62" s="1597"/>
      <c r="H62" s="1597"/>
      <c r="I62" s="1597"/>
      <c r="J62" s="1597"/>
      <c r="K62" s="1597"/>
      <c r="L62" s="1597"/>
      <c r="M62" s="1597"/>
      <c r="N62" s="1597"/>
      <c r="O62" s="1597"/>
      <c r="P62" s="1597"/>
      <c r="Q62" s="1597"/>
      <c r="R62" s="1597"/>
      <c r="S62" s="1597"/>
      <c r="T62" s="1597"/>
      <c r="U62" s="1597"/>
      <c r="V62" s="1597"/>
      <c r="W62" s="1597"/>
      <c r="X62" s="1597"/>
      <c r="Y62" s="1592"/>
      <c r="Z62" s="1592"/>
      <c r="AA62" s="1592"/>
      <c r="AB62" s="1597"/>
      <c r="AC62" s="1597"/>
      <c r="AD62" s="1597"/>
      <c r="AE62" s="1597"/>
      <c r="AF62" s="1597"/>
      <c r="AG62" s="1597"/>
      <c r="AH62" s="1597"/>
      <c r="AI62" s="1597"/>
      <c r="AJ62" s="1597"/>
      <c r="AK62" s="1597"/>
      <c r="AL62" s="1597"/>
      <c r="AM62" s="1597"/>
      <c r="AN62" s="1597"/>
      <c r="AO62" s="1597"/>
      <c r="AP62" s="1597"/>
      <c r="AQ62" s="1597"/>
      <c r="AR62" s="1597"/>
      <c r="AS62" s="1597"/>
      <c r="AT62" s="1597"/>
      <c r="AU62" s="1597"/>
      <c r="AV62" s="1597"/>
      <c r="AW62" s="1597"/>
      <c r="AX62" s="1592"/>
    </row>
    <row r="63" spans="1:70" ht="21">
      <c r="A63" s="1592"/>
      <c r="B63" s="1593"/>
      <c r="C63" s="1519"/>
      <c r="D63" s="1519"/>
      <c r="E63" s="1519"/>
      <c r="F63" s="1519"/>
      <c r="G63" s="1519"/>
      <c r="H63" s="1519"/>
      <c r="I63" s="1519"/>
      <c r="J63" s="1519"/>
      <c r="K63" s="1519"/>
      <c r="L63" s="1519"/>
      <c r="M63" s="1519"/>
      <c r="N63" s="1519"/>
      <c r="O63" s="1519"/>
      <c r="P63" s="1519"/>
      <c r="Q63" s="1519"/>
      <c r="R63" s="1519"/>
      <c r="S63" s="1519"/>
      <c r="T63" s="1519"/>
      <c r="U63" s="1519"/>
      <c r="V63" s="1519"/>
      <c r="W63" s="1519"/>
      <c r="X63" s="1519"/>
      <c r="Y63" s="1592"/>
      <c r="Z63" s="1592"/>
      <c r="AA63" s="1592"/>
      <c r="AB63" s="1519"/>
      <c r="AC63" s="1519"/>
      <c r="AD63" s="1519"/>
      <c r="AE63" s="1519"/>
      <c r="AF63" s="1519"/>
      <c r="AG63" s="1519"/>
      <c r="AH63" s="1519"/>
      <c r="AI63" s="1519"/>
      <c r="AJ63" s="1519"/>
      <c r="AK63" s="1519"/>
      <c r="AL63" s="1519"/>
      <c r="AM63" s="1519"/>
      <c r="AN63" s="1519"/>
      <c r="AO63" s="1519"/>
      <c r="AP63" s="1519"/>
      <c r="AQ63" s="1519"/>
      <c r="AR63" s="1519"/>
      <c r="AS63" s="1519"/>
      <c r="AT63" s="1519"/>
      <c r="AU63" s="1519"/>
      <c r="AV63" s="1519"/>
      <c r="AW63" s="1519"/>
      <c r="AX63" s="1592"/>
    </row>
    <row r="64" spans="1:70">
      <c r="A64" s="1592"/>
      <c r="B64" s="1593"/>
      <c r="C64" s="1521"/>
      <c r="D64" s="1522"/>
      <c r="E64" s="1523"/>
      <c r="F64" s="1523"/>
      <c r="G64" s="1523"/>
      <c r="H64" s="1523"/>
      <c r="I64" s="1523"/>
      <c r="J64" s="1523"/>
      <c r="K64" s="1523"/>
      <c r="L64" s="1523"/>
      <c r="M64" s="1523"/>
      <c r="N64" s="1523"/>
      <c r="O64" s="1523"/>
      <c r="P64" s="1524"/>
      <c r="Q64" s="1523"/>
      <c r="R64" s="1523"/>
      <c r="S64" s="1523"/>
      <c r="T64" s="1523"/>
      <c r="U64" s="1523"/>
      <c r="V64" s="1523"/>
      <c r="W64" s="1523"/>
      <c r="X64" s="1524"/>
      <c r="Y64" s="1592"/>
      <c r="Z64" s="1592"/>
      <c r="AA64" s="1592"/>
      <c r="AB64" s="1521"/>
      <c r="AC64" s="1522"/>
      <c r="AD64" s="1523"/>
      <c r="AE64" s="1523"/>
      <c r="AF64" s="1523"/>
      <c r="AG64" s="1523"/>
      <c r="AH64" s="1523"/>
      <c r="AI64" s="1523"/>
      <c r="AJ64" s="1523"/>
      <c r="AK64" s="1523"/>
      <c r="AL64" s="1523"/>
      <c r="AM64" s="1523"/>
      <c r="AN64" s="1523"/>
      <c r="AO64" s="1524"/>
      <c r="AP64" s="1523"/>
      <c r="AQ64" s="1523"/>
      <c r="AR64" s="1523"/>
      <c r="AS64" s="1523"/>
      <c r="AT64" s="1523"/>
      <c r="AU64" s="1523"/>
      <c r="AV64" s="1523"/>
      <c r="AW64" s="1524"/>
      <c r="AX64" s="1592"/>
    </row>
    <row r="65" spans="1:50">
      <c r="A65" s="1592"/>
      <c r="B65" s="1593"/>
      <c r="C65" s="1598"/>
      <c r="D65" s="1599"/>
      <c r="E65" s="1600"/>
      <c r="F65" s="1600"/>
      <c r="G65" s="1600"/>
      <c r="H65" s="1600"/>
      <c r="I65" s="1600"/>
      <c r="J65" s="1600"/>
      <c r="K65" s="1600"/>
      <c r="L65" s="1600"/>
      <c r="M65" s="1600"/>
      <c r="N65" s="1598"/>
      <c r="O65" s="1598"/>
      <c r="P65" s="1598"/>
      <c r="Q65" s="1600"/>
      <c r="R65" s="1600"/>
      <c r="S65" s="1600"/>
      <c r="T65" s="1600"/>
      <c r="U65" s="1600"/>
      <c r="V65" s="1598"/>
      <c r="W65" s="1598"/>
      <c r="X65" s="1598"/>
      <c r="Y65" s="1592"/>
      <c r="Z65" s="1592"/>
      <c r="AA65" s="1592"/>
      <c r="AB65" s="1598"/>
      <c r="AC65" s="1599"/>
      <c r="AD65" s="1600"/>
      <c r="AE65" s="1600"/>
      <c r="AF65" s="1600"/>
      <c r="AG65" s="1600"/>
      <c r="AH65" s="1600"/>
      <c r="AI65" s="1600"/>
      <c r="AJ65" s="1600"/>
      <c r="AK65" s="1600"/>
      <c r="AL65" s="1600"/>
      <c r="AM65" s="1598"/>
      <c r="AN65" s="1598"/>
      <c r="AO65" s="1598"/>
      <c r="AP65" s="1600"/>
      <c r="AQ65" s="1600"/>
      <c r="AR65" s="1600"/>
      <c r="AS65" s="1600"/>
      <c r="AT65" s="1600"/>
      <c r="AU65" s="1598"/>
      <c r="AV65" s="1598"/>
      <c r="AW65" s="1598"/>
      <c r="AX65" s="1592"/>
    </row>
    <row r="66" spans="1:50">
      <c r="A66" s="1592"/>
      <c r="B66" s="1593"/>
      <c r="C66" s="1601"/>
      <c r="D66" s="1602"/>
      <c r="E66" s="1536"/>
      <c r="F66" s="1536"/>
      <c r="G66" s="1536"/>
      <c r="H66" s="1536"/>
      <c r="I66" s="1536"/>
      <c r="J66" s="1537"/>
      <c r="K66" s="1537"/>
      <c r="L66" s="1537"/>
      <c r="M66" s="1537"/>
      <c r="N66" s="1537"/>
      <c r="O66" s="1536"/>
      <c r="P66" s="1536"/>
      <c r="Q66" s="1536"/>
      <c r="R66" s="1537"/>
      <c r="S66" s="1537"/>
      <c r="T66" s="1537"/>
      <c r="U66" s="1537"/>
      <c r="V66" s="1537"/>
      <c r="W66" s="1536"/>
      <c r="X66" s="1536"/>
      <c r="Y66" s="1592"/>
      <c r="Z66" s="1592"/>
      <c r="AA66" s="1592"/>
      <c r="AB66" s="1601"/>
      <c r="AC66" s="1602"/>
      <c r="AD66" s="1536"/>
      <c r="AE66" s="1536"/>
      <c r="AF66" s="1536"/>
      <c r="AG66" s="1536"/>
      <c r="AH66" s="1536"/>
      <c r="AI66" s="1537"/>
      <c r="AJ66" s="1537"/>
      <c r="AK66" s="1537"/>
      <c r="AL66" s="1537"/>
      <c r="AM66" s="1537"/>
      <c r="AN66" s="1536"/>
      <c r="AO66" s="1536"/>
      <c r="AP66" s="1536"/>
      <c r="AQ66" s="1537"/>
      <c r="AR66" s="1537"/>
      <c r="AS66" s="1537"/>
      <c r="AT66" s="1537"/>
      <c r="AU66" s="1537"/>
      <c r="AV66" s="1536"/>
      <c r="AW66" s="1536"/>
      <c r="AX66" s="1592"/>
    </row>
    <row r="67" spans="1:50">
      <c r="A67" s="1592"/>
      <c r="B67" s="1593"/>
      <c r="C67" s="1601"/>
      <c r="D67" s="1603"/>
      <c r="E67" s="1536"/>
      <c r="F67" s="1536"/>
      <c r="G67" s="1536"/>
      <c r="H67" s="1536"/>
      <c r="I67" s="1536"/>
      <c r="J67" s="1537"/>
      <c r="K67" s="1537"/>
      <c r="L67" s="1537"/>
      <c r="M67" s="1537"/>
      <c r="N67" s="1537"/>
      <c r="O67" s="1536"/>
      <c r="P67" s="1536"/>
      <c r="Q67" s="1536"/>
      <c r="R67" s="1537"/>
      <c r="S67" s="1537"/>
      <c r="T67" s="1537"/>
      <c r="U67" s="1537"/>
      <c r="V67" s="1537"/>
      <c r="W67" s="1536"/>
      <c r="X67" s="1536"/>
      <c r="Y67" s="1592"/>
      <c r="Z67" s="1592"/>
      <c r="AA67" s="1592"/>
      <c r="AB67" s="1601"/>
      <c r="AC67" s="1603"/>
      <c r="AD67" s="1536"/>
      <c r="AE67" s="1536"/>
      <c r="AF67" s="1536"/>
      <c r="AG67" s="1536"/>
      <c r="AH67" s="1536"/>
      <c r="AI67" s="1537"/>
      <c r="AJ67" s="1537"/>
      <c r="AK67" s="1537"/>
      <c r="AL67" s="1537"/>
      <c r="AM67" s="1537"/>
      <c r="AN67" s="1536"/>
      <c r="AO67" s="1536"/>
      <c r="AP67" s="1536"/>
      <c r="AQ67" s="1537"/>
      <c r="AR67" s="1537"/>
      <c r="AS67" s="1537"/>
      <c r="AT67" s="1537"/>
      <c r="AU67" s="1537"/>
      <c r="AV67" s="1536"/>
      <c r="AW67" s="1536"/>
      <c r="AX67" s="1592"/>
    </row>
    <row r="68" spans="1:50">
      <c r="A68" s="1592"/>
      <c r="B68" s="1593"/>
      <c r="C68" s="1601"/>
      <c r="D68" s="1603"/>
      <c r="E68" s="1536"/>
      <c r="F68" s="1536"/>
      <c r="G68" s="1536"/>
      <c r="H68" s="1536"/>
      <c r="I68" s="1536"/>
      <c r="J68" s="1537"/>
      <c r="K68" s="1537"/>
      <c r="L68" s="1537"/>
      <c r="M68" s="1537"/>
      <c r="N68" s="1537"/>
      <c r="O68" s="1536"/>
      <c r="P68" s="1536"/>
      <c r="Q68" s="1536"/>
      <c r="R68" s="1537"/>
      <c r="S68" s="1537"/>
      <c r="T68" s="1537"/>
      <c r="U68" s="1537"/>
      <c r="V68" s="1537"/>
      <c r="W68" s="1536"/>
      <c r="X68" s="1536"/>
      <c r="Y68" s="1592"/>
      <c r="Z68" s="1592"/>
      <c r="AA68" s="1592"/>
      <c r="AB68" s="1601"/>
      <c r="AC68" s="1603"/>
      <c r="AD68" s="1536"/>
      <c r="AE68" s="1536"/>
      <c r="AF68" s="1536"/>
      <c r="AG68" s="1536"/>
      <c r="AH68" s="1536"/>
      <c r="AI68" s="1537"/>
      <c r="AJ68" s="1537"/>
      <c r="AK68" s="1537"/>
      <c r="AL68" s="1537"/>
      <c r="AM68" s="1537"/>
      <c r="AN68" s="1536"/>
      <c r="AO68" s="1536"/>
      <c r="AP68" s="1536"/>
      <c r="AQ68" s="1537"/>
      <c r="AR68" s="1537"/>
      <c r="AS68" s="1537"/>
      <c r="AT68" s="1537"/>
      <c r="AU68" s="1537"/>
      <c r="AV68" s="1536"/>
      <c r="AW68" s="1536"/>
      <c r="AX68" s="1592"/>
    </row>
    <row r="69" spans="1:50">
      <c r="A69" s="1592"/>
      <c r="B69" s="1593"/>
      <c r="C69" s="1601"/>
      <c r="D69" s="1603"/>
      <c r="E69" s="1536"/>
      <c r="F69" s="1536"/>
      <c r="G69" s="1536"/>
      <c r="H69" s="1536"/>
      <c r="I69" s="1536"/>
      <c r="J69" s="1537"/>
      <c r="K69" s="1537"/>
      <c r="L69" s="1537"/>
      <c r="M69" s="1537"/>
      <c r="N69" s="1537"/>
      <c r="O69" s="1536"/>
      <c r="P69" s="1536"/>
      <c r="Q69" s="1536"/>
      <c r="R69" s="1537"/>
      <c r="S69" s="1537"/>
      <c r="T69" s="1537"/>
      <c r="U69" s="1537"/>
      <c r="V69" s="1537"/>
      <c r="W69" s="1536"/>
      <c r="X69" s="1536"/>
      <c r="Y69" s="1592"/>
      <c r="Z69" s="1592"/>
      <c r="AA69" s="1592"/>
      <c r="AB69" s="1601"/>
      <c r="AC69" s="1603"/>
      <c r="AD69" s="1536"/>
      <c r="AE69" s="1536"/>
      <c r="AF69" s="1536"/>
      <c r="AG69" s="1536"/>
      <c r="AH69" s="1536"/>
      <c r="AI69" s="1537"/>
      <c r="AJ69" s="1537"/>
      <c r="AK69" s="1537"/>
      <c r="AL69" s="1537"/>
      <c r="AM69" s="1537"/>
      <c r="AN69" s="1536"/>
      <c r="AO69" s="1536"/>
      <c r="AP69" s="1536"/>
      <c r="AQ69" s="1537"/>
      <c r="AR69" s="1537"/>
      <c r="AS69" s="1537"/>
      <c r="AT69" s="1537"/>
      <c r="AU69" s="1537"/>
      <c r="AV69" s="1536"/>
      <c r="AW69" s="1536"/>
      <c r="AX69" s="1592"/>
    </row>
    <row r="70" spans="1:50">
      <c r="A70" s="1592"/>
      <c r="B70" s="1593"/>
      <c r="C70" s="1601"/>
      <c r="D70" s="1603"/>
      <c r="E70" s="1536"/>
      <c r="F70" s="1536"/>
      <c r="G70" s="1536"/>
      <c r="H70" s="1536"/>
      <c r="I70" s="1536"/>
      <c r="J70" s="1537"/>
      <c r="K70" s="1537"/>
      <c r="L70" s="1537"/>
      <c r="M70" s="1537"/>
      <c r="N70" s="1537"/>
      <c r="O70" s="1536"/>
      <c r="P70" s="1536"/>
      <c r="Q70" s="1536"/>
      <c r="R70" s="1537"/>
      <c r="S70" s="1537"/>
      <c r="T70" s="1537"/>
      <c r="U70" s="1537"/>
      <c r="V70" s="1537"/>
      <c r="W70" s="1536"/>
      <c r="X70" s="1536"/>
      <c r="Y70" s="1592"/>
      <c r="Z70" s="1592"/>
      <c r="AA70" s="1592"/>
      <c r="AB70" s="1601"/>
      <c r="AC70" s="1603"/>
      <c r="AD70" s="1536"/>
      <c r="AE70" s="1536"/>
      <c r="AF70" s="1536"/>
      <c r="AG70" s="1536"/>
      <c r="AH70" s="1536"/>
      <c r="AI70" s="1537"/>
      <c r="AJ70" s="1537"/>
      <c r="AK70" s="1537"/>
      <c r="AL70" s="1537"/>
      <c r="AM70" s="1537"/>
      <c r="AN70" s="1536"/>
      <c r="AO70" s="1536"/>
      <c r="AP70" s="1536"/>
      <c r="AQ70" s="1537"/>
      <c r="AR70" s="1537"/>
      <c r="AS70" s="1537"/>
      <c r="AT70" s="1537"/>
      <c r="AU70" s="1537"/>
      <c r="AV70" s="1536"/>
      <c r="AW70" s="1536"/>
      <c r="AX70" s="1592"/>
    </row>
    <row r="71" spans="1:50">
      <c r="A71" s="1592"/>
      <c r="B71" s="1593"/>
      <c r="C71" s="1601"/>
      <c r="D71" s="1603"/>
      <c r="E71" s="1536"/>
      <c r="F71" s="1536"/>
      <c r="G71" s="1536"/>
      <c r="H71" s="1536"/>
      <c r="I71" s="1536"/>
      <c r="J71" s="1537"/>
      <c r="K71" s="1537"/>
      <c r="L71" s="1537"/>
      <c r="M71" s="1537"/>
      <c r="N71" s="1537"/>
      <c r="O71" s="1536"/>
      <c r="P71" s="1536"/>
      <c r="Q71" s="1536"/>
      <c r="R71" s="1537"/>
      <c r="S71" s="1537"/>
      <c r="T71" s="1537"/>
      <c r="U71" s="1537"/>
      <c r="V71" s="1537"/>
      <c r="W71" s="1536"/>
      <c r="X71" s="1536"/>
      <c r="Y71" s="1592"/>
      <c r="Z71" s="1592"/>
      <c r="AA71" s="1592"/>
      <c r="AB71" s="1601"/>
      <c r="AC71" s="1603"/>
      <c r="AD71" s="1536"/>
      <c r="AE71" s="1536"/>
      <c r="AF71" s="1536"/>
      <c r="AG71" s="1536"/>
      <c r="AH71" s="1536"/>
      <c r="AI71" s="1537"/>
      <c r="AJ71" s="1537"/>
      <c r="AK71" s="1537"/>
      <c r="AL71" s="1537"/>
      <c r="AM71" s="1537"/>
      <c r="AN71" s="1536"/>
      <c r="AO71" s="1536"/>
      <c r="AP71" s="1536"/>
      <c r="AQ71" s="1537"/>
      <c r="AR71" s="1537"/>
      <c r="AS71" s="1537"/>
      <c r="AT71" s="1537"/>
      <c r="AU71" s="1537"/>
      <c r="AV71" s="1536"/>
      <c r="AW71" s="1536"/>
      <c r="AX71" s="1592"/>
    </row>
    <row r="72" spans="1:50">
      <c r="A72" s="1592"/>
      <c r="B72" s="1593"/>
      <c r="C72" s="1601"/>
      <c r="D72" s="1603"/>
      <c r="E72" s="1536"/>
      <c r="F72" s="1536"/>
      <c r="G72" s="1536"/>
      <c r="H72" s="1536"/>
      <c r="I72" s="1536"/>
      <c r="J72" s="1537"/>
      <c r="K72" s="1537"/>
      <c r="L72" s="1537"/>
      <c r="M72" s="1537"/>
      <c r="N72" s="1537"/>
      <c r="O72" s="1536"/>
      <c r="P72" s="1536"/>
      <c r="Q72" s="1536"/>
      <c r="R72" s="1537"/>
      <c r="S72" s="1537"/>
      <c r="T72" s="1537"/>
      <c r="U72" s="1537"/>
      <c r="V72" s="1537"/>
      <c r="W72" s="1536"/>
      <c r="X72" s="1536"/>
      <c r="Y72" s="1592"/>
      <c r="Z72" s="1592"/>
      <c r="AA72" s="1592"/>
      <c r="AB72" s="1601"/>
      <c r="AC72" s="1603"/>
      <c r="AD72" s="1536"/>
      <c r="AE72" s="1536"/>
      <c r="AF72" s="1536"/>
      <c r="AG72" s="1536"/>
      <c r="AH72" s="1536"/>
      <c r="AI72" s="1537"/>
      <c r="AJ72" s="1537"/>
      <c r="AK72" s="1537"/>
      <c r="AL72" s="1537"/>
      <c r="AM72" s="1537"/>
      <c r="AN72" s="1536"/>
      <c r="AO72" s="1536"/>
      <c r="AP72" s="1536"/>
      <c r="AQ72" s="1537"/>
      <c r="AR72" s="1537"/>
      <c r="AS72" s="1537"/>
      <c r="AT72" s="1537"/>
      <c r="AU72" s="1537"/>
      <c r="AV72" s="1536"/>
      <c r="AW72" s="1536"/>
      <c r="AX72" s="1592"/>
    </row>
    <row r="73" spans="1:50">
      <c r="A73" s="1592"/>
      <c r="B73" s="1593"/>
      <c r="C73" s="1601"/>
      <c r="D73" s="1603"/>
      <c r="E73" s="1536"/>
      <c r="F73" s="1536"/>
      <c r="G73" s="1536"/>
      <c r="H73" s="1536"/>
      <c r="I73" s="1536"/>
      <c r="J73" s="1537"/>
      <c r="K73" s="1537"/>
      <c r="L73" s="1537"/>
      <c r="M73" s="1537"/>
      <c r="N73" s="1537"/>
      <c r="O73" s="1536"/>
      <c r="P73" s="1536"/>
      <c r="Q73" s="1536"/>
      <c r="R73" s="1537"/>
      <c r="S73" s="1537"/>
      <c r="T73" s="1537"/>
      <c r="U73" s="1537"/>
      <c r="V73" s="1537"/>
      <c r="W73" s="1536"/>
      <c r="X73" s="1536"/>
      <c r="Y73" s="1592"/>
      <c r="Z73" s="1592"/>
      <c r="AA73" s="1592"/>
      <c r="AB73" s="1601"/>
      <c r="AC73" s="1603"/>
      <c r="AD73" s="1536"/>
      <c r="AE73" s="1536"/>
      <c r="AF73" s="1536"/>
      <c r="AG73" s="1536"/>
      <c r="AH73" s="1536"/>
      <c r="AI73" s="1537"/>
      <c r="AJ73" s="1537"/>
      <c r="AK73" s="1537"/>
      <c r="AL73" s="1537"/>
      <c r="AM73" s="1537"/>
      <c r="AN73" s="1536"/>
      <c r="AO73" s="1536"/>
      <c r="AP73" s="1536"/>
      <c r="AQ73" s="1537"/>
      <c r="AR73" s="1537"/>
      <c r="AS73" s="1537"/>
      <c r="AT73" s="1537"/>
      <c r="AU73" s="1537"/>
      <c r="AV73" s="1536"/>
      <c r="AW73" s="1536"/>
      <c r="AX73" s="1592"/>
    </row>
    <row r="74" spans="1:50">
      <c r="A74" s="1592"/>
      <c r="B74" s="1593"/>
      <c r="C74" s="1601"/>
      <c r="D74" s="1603"/>
      <c r="E74" s="1536"/>
      <c r="F74" s="1536"/>
      <c r="G74" s="1536"/>
      <c r="H74" s="1536"/>
      <c r="I74" s="1536"/>
      <c r="J74" s="1537"/>
      <c r="K74" s="1537"/>
      <c r="L74" s="1537"/>
      <c r="M74" s="1537"/>
      <c r="N74" s="1537"/>
      <c r="O74" s="1536"/>
      <c r="P74" s="1536"/>
      <c r="Q74" s="1536"/>
      <c r="R74" s="1537"/>
      <c r="S74" s="1537"/>
      <c r="T74" s="1537"/>
      <c r="U74" s="1537"/>
      <c r="V74" s="1537"/>
      <c r="W74" s="1536"/>
      <c r="X74" s="1536"/>
      <c r="Y74" s="1592"/>
      <c r="Z74" s="1592"/>
      <c r="AA74" s="1592"/>
      <c r="AB74" s="1601"/>
      <c r="AC74" s="1603"/>
      <c r="AD74" s="1536"/>
      <c r="AE74" s="1536"/>
      <c r="AF74" s="1536"/>
      <c r="AG74" s="1536"/>
      <c r="AH74" s="1536"/>
      <c r="AI74" s="1537"/>
      <c r="AJ74" s="1537"/>
      <c r="AK74" s="1537"/>
      <c r="AL74" s="1537"/>
      <c r="AM74" s="1537"/>
      <c r="AN74" s="1536"/>
      <c r="AO74" s="1536"/>
      <c r="AP74" s="1536"/>
      <c r="AQ74" s="1537"/>
      <c r="AR74" s="1537"/>
      <c r="AS74" s="1537"/>
      <c r="AT74" s="1537"/>
      <c r="AU74" s="1537"/>
      <c r="AV74" s="1536"/>
      <c r="AW74" s="1536"/>
      <c r="AX74" s="1592"/>
    </row>
    <row r="75" spans="1:50">
      <c r="A75" s="1592"/>
      <c r="B75" s="1593"/>
      <c r="C75" s="1601"/>
      <c r="D75" s="1603"/>
      <c r="E75" s="1536"/>
      <c r="F75" s="1536"/>
      <c r="G75" s="1536"/>
      <c r="H75" s="1536"/>
      <c r="I75" s="1536"/>
      <c r="J75" s="1537"/>
      <c r="K75" s="1537"/>
      <c r="L75" s="1537"/>
      <c r="M75" s="1537"/>
      <c r="N75" s="1537"/>
      <c r="O75" s="1536"/>
      <c r="P75" s="1536"/>
      <c r="Q75" s="1536"/>
      <c r="R75" s="1537"/>
      <c r="S75" s="1537"/>
      <c r="T75" s="1537"/>
      <c r="U75" s="1537"/>
      <c r="V75" s="1537"/>
      <c r="W75" s="1536"/>
      <c r="X75" s="1536"/>
      <c r="Y75" s="1592"/>
      <c r="Z75" s="1592"/>
      <c r="AA75" s="1592"/>
      <c r="AB75" s="1601"/>
      <c r="AC75" s="1603"/>
      <c r="AD75" s="1536"/>
      <c r="AE75" s="1536"/>
      <c r="AF75" s="1536"/>
      <c r="AG75" s="1536"/>
      <c r="AH75" s="1536"/>
      <c r="AI75" s="1537"/>
      <c r="AJ75" s="1537"/>
      <c r="AK75" s="1537"/>
      <c r="AL75" s="1537"/>
      <c r="AM75" s="1537"/>
      <c r="AN75" s="1536"/>
      <c r="AO75" s="1536"/>
      <c r="AP75" s="1536"/>
      <c r="AQ75" s="1537"/>
      <c r="AR75" s="1537"/>
      <c r="AS75" s="1537"/>
      <c r="AT75" s="1537"/>
      <c r="AU75" s="1537"/>
      <c r="AV75" s="1536"/>
      <c r="AW75" s="1536"/>
      <c r="AX75" s="1592"/>
    </row>
    <row r="76" spans="1:50">
      <c r="A76" s="1592"/>
      <c r="B76" s="1593"/>
      <c r="C76" s="1601"/>
      <c r="D76" s="1602"/>
      <c r="E76" s="1536"/>
      <c r="F76" s="1536"/>
      <c r="G76" s="1536"/>
      <c r="H76" s="1536"/>
      <c r="I76" s="1536"/>
      <c r="J76" s="1537"/>
      <c r="K76" s="1537"/>
      <c r="L76" s="1537"/>
      <c r="M76" s="1537"/>
      <c r="N76" s="1537"/>
      <c r="O76" s="1536"/>
      <c r="P76" s="1536"/>
      <c r="Q76" s="1536"/>
      <c r="R76" s="1537"/>
      <c r="S76" s="1537"/>
      <c r="T76" s="1537"/>
      <c r="U76" s="1537"/>
      <c r="V76" s="1537"/>
      <c r="W76" s="1536"/>
      <c r="X76" s="1536"/>
      <c r="Y76" s="1592"/>
      <c r="Z76" s="1592"/>
      <c r="AA76" s="1592"/>
      <c r="AB76" s="1601"/>
      <c r="AC76" s="1602"/>
      <c r="AD76" s="1536"/>
      <c r="AE76" s="1536"/>
      <c r="AF76" s="1536"/>
      <c r="AG76" s="1536"/>
      <c r="AH76" s="1536"/>
      <c r="AI76" s="1537"/>
      <c r="AJ76" s="1537"/>
      <c r="AK76" s="1537"/>
      <c r="AL76" s="1537"/>
      <c r="AM76" s="1537"/>
      <c r="AN76" s="1536"/>
      <c r="AO76" s="1536"/>
      <c r="AP76" s="1536"/>
      <c r="AQ76" s="1537"/>
      <c r="AR76" s="1537"/>
      <c r="AS76" s="1537"/>
      <c r="AT76" s="1537"/>
      <c r="AU76" s="1537"/>
      <c r="AV76" s="1536"/>
      <c r="AW76" s="1536"/>
      <c r="AX76" s="1592"/>
    </row>
    <row r="77" spans="1:50">
      <c r="A77" s="1592"/>
      <c r="B77" s="1593"/>
      <c r="C77" s="1601"/>
      <c r="D77" s="1602"/>
      <c r="E77" s="1536"/>
      <c r="F77" s="1536"/>
      <c r="G77" s="1536"/>
      <c r="H77" s="1536"/>
      <c r="I77" s="1536"/>
      <c r="J77" s="1537"/>
      <c r="K77" s="1537"/>
      <c r="L77" s="1537"/>
      <c r="M77" s="1537"/>
      <c r="N77" s="1537"/>
      <c r="O77" s="1536"/>
      <c r="P77" s="1536"/>
      <c r="Q77" s="1536"/>
      <c r="R77" s="1537"/>
      <c r="S77" s="1537"/>
      <c r="T77" s="1537"/>
      <c r="U77" s="1537"/>
      <c r="V77" s="1537"/>
      <c r="W77" s="1536"/>
      <c r="X77" s="1536"/>
      <c r="Y77" s="1592"/>
      <c r="Z77" s="1592"/>
      <c r="AA77" s="1592"/>
      <c r="AB77" s="1601"/>
      <c r="AC77" s="1602"/>
      <c r="AD77" s="1536"/>
      <c r="AE77" s="1536"/>
      <c r="AF77" s="1536"/>
      <c r="AG77" s="1536"/>
      <c r="AH77" s="1536"/>
      <c r="AI77" s="1537"/>
      <c r="AJ77" s="1537"/>
      <c r="AK77" s="1537"/>
      <c r="AL77" s="1537"/>
      <c r="AM77" s="1537"/>
      <c r="AN77" s="1536"/>
      <c r="AO77" s="1536"/>
      <c r="AP77" s="1536"/>
      <c r="AQ77" s="1537"/>
      <c r="AR77" s="1537"/>
      <c r="AS77" s="1537"/>
      <c r="AT77" s="1537"/>
      <c r="AU77" s="1537"/>
      <c r="AV77" s="1536"/>
      <c r="AW77" s="1536"/>
      <c r="AX77" s="1592"/>
    </row>
    <row r="78" spans="1:50">
      <c r="A78" s="1592"/>
      <c r="B78" s="1593"/>
      <c r="C78" s="1601"/>
      <c r="D78" s="1602"/>
      <c r="E78" s="1536"/>
      <c r="F78" s="1536"/>
      <c r="G78" s="1536"/>
      <c r="H78" s="1536"/>
      <c r="I78" s="1536"/>
      <c r="J78" s="1537"/>
      <c r="K78" s="1537"/>
      <c r="L78" s="1537"/>
      <c r="M78" s="1537"/>
      <c r="N78" s="1537"/>
      <c r="O78" s="1536"/>
      <c r="P78" s="1536"/>
      <c r="Q78" s="1536"/>
      <c r="R78" s="1537"/>
      <c r="S78" s="1537"/>
      <c r="T78" s="1537"/>
      <c r="U78" s="1537"/>
      <c r="V78" s="1537"/>
      <c r="W78" s="1536"/>
      <c r="X78" s="1536"/>
      <c r="Y78" s="1592"/>
      <c r="Z78" s="1592"/>
      <c r="AA78" s="1592"/>
      <c r="AB78" s="1601"/>
      <c r="AC78" s="1602"/>
      <c r="AD78" s="1536"/>
      <c r="AE78" s="1536"/>
      <c r="AF78" s="1536"/>
      <c r="AG78" s="1536"/>
      <c r="AH78" s="1536"/>
      <c r="AI78" s="1537"/>
      <c r="AJ78" s="1537"/>
      <c r="AK78" s="1537"/>
      <c r="AL78" s="1537"/>
      <c r="AM78" s="1537"/>
      <c r="AN78" s="1536"/>
      <c r="AO78" s="1536"/>
      <c r="AP78" s="1536"/>
      <c r="AQ78" s="1537"/>
      <c r="AR78" s="1537"/>
      <c r="AS78" s="1537"/>
      <c r="AT78" s="1537"/>
      <c r="AU78" s="1537"/>
      <c r="AV78" s="1536"/>
      <c r="AW78" s="1536"/>
      <c r="AX78" s="1592"/>
    </row>
    <row r="79" spans="1:50">
      <c r="A79" s="1592"/>
      <c r="B79" s="1593"/>
      <c r="C79" s="1601"/>
      <c r="D79" s="1602"/>
      <c r="E79" s="1536"/>
      <c r="F79" s="1536"/>
      <c r="G79" s="1536"/>
      <c r="H79" s="1536"/>
      <c r="I79" s="1536"/>
      <c r="J79" s="1537"/>
      <c r="K79" s="1537"/>
      <c r="L79" s="1537"/>
      <c r="M79" s="1537"/>
      <c r="N79" s="1537"/>
      <c r="O79" s="1536"/>
      <c r="P79" s="1536"/>
      <c r="Q79" s="1536"/>
      <c r="R79" s="1537"/>
      <c r="S79" s="1537"/>
      <c r="T79" s="1537"/>
      <c r="U79" s="1537"/>
      <c r="V79" s="1537"/>
      <c r="W79" s="1536"/>
      <c r="X79" s="1536"/>
      <c r="Y79" s="1592"/>
      <c r="Z79" s="1592"/>
      <c r="AA79" s="1592"/>
      <c r="AB79" s="1601"/>
      <c r="AC79" s="1602"/>
      <c r="AD79" s="1536"/>
      <c r="AE79" s="1536"/>
      <c r="AF79" s="1536"/>
      <c r="AG79" s="1536"/>
      <c r="AH79" s="1536"/>
      <c r="AI79" s="1537"/>
      <c r="AJ79" s="1537"/>
      <c r="AK79" s="1537"/>
      <c r="AL79" s="1537"/>
      <c r="AM79" s="1537"/>
      <c r="AN79" s="1536"/>
      <c r="AO79" s="1536"/>
      <c r="AP79" s="1536"/>
      <c r="AQ79" s="1537"/>
      <c r="AR79" s="1537"/>
      <c r="AS79" s="1537"/>
      <c r="AT79" s="1537"/>
      <c r="AU79" s="1537"/>
      <c r="AV79" s="1536"/>
      <c r="AW79" s="1536"/>
      <c r="AX79" s="1592"/>
    </row>
    <row r="80" spans="1:50">
      <c r="A80" s="1592"/>
      <c r="B80" s="1593"/>
      <c r="C80" s="1601"/>
      <c r="D80" s="1602"/>
      <c r="E80" s="1536"/>
      <c r="F80" s="1536"/>
      <c r="G80" s="1536"/>
      <c r="H80" s="1536"/>
      <c r="I80" s="1536"/>
      <c r="J80" s="1537"/>
      <c r="K80" s="1537"/>
      <c r="L80" s="1537"/>
      <c r="M80" s="1537"/>
      <c r="N80" s="1537"/>
      <c r="O80" s="1536"/>
      <c r="P80" s="1536"/>
      <c r="Q80" s="1536"/>
      <c r="R80" s="1537"/>
      <c r="S80" s="1537"/>
      <c r="T80" s="1537"/>
      <c r="U80" s="1537"/>
      <c r="V80" s="1537"/>
      <c r="W80" s="1536"/>
      <c r="X80" s="1536"/>
      <c r="Y80" s="1592"/>
      <c r="Z80" s="1592"/>
      <c r="AA80" s="1592"/>
      <c r="AB80" s="1601"/>
      <c r="AC80" s="1602"/>
      <c r="AD80" s="1536"/>
      <c r="AE80" s="1536"/>
      <c r="AF80" s="1536"/>
      <c r="AG80" s="1536"/>
      <c r="AH80" s="1536"/>
      <c r="AI80" s="1537"/>
      <c r="AJ80" s="1537"/>
      <c r="AK80" s="1537"/>
      <c r="AL80" s="1537"/>
      <c r="AM80" s="1537"/>
      <c r="AN80" s="1536"/>
      <c r="AO80" s="1536"/>
      <c r="AP80" s="1536"/>
      <c r="AQ80" s="1537"/>
      <c r="AR80" s="1537"/>
      <c r="AS80" s="1537"/>
      <c r="AT80" s="1537"/>
      <c r="AU80" s="1537"/>
      <c r="AV80" s="1536"/>
      <c r="AW80" s="1536"/>
      <c r="AX80" s="1592"/>
    </row>
    <row r="81" spans="1:50">
      <c r="A81" s="1592"/>
      <c r="B81" s="1593"/>
      <c r="C81" s="1601"/>
      <c r="D81" s="1602"/>
      <c r="E81" s="1536"/>
      <c r="F81" s="1536"/>
      <c r="G81" s="1536"/>
      <c r="H81" s="1536"/>
      <c r="I81" s="1536"/>
      <c r="J81" s="1537"/>
      <c r="K81" s="1537"/>
      <c r="L81" s="1537"/>
      <c r="M81" s="1537"/>
      <c r="N81" s="1537"/>
      <c r="O81" s="1536"/>
      <c r="P81" s="1536"/>
      <c r="Q81" s="1536"/>
      <c r="R81" s="1537"/>
      <c r="S81" s="1537"/>
      <c r="T81" s="1537"/>
      <c r="U81" s="1537"/>
      <c r="V81" s="1537"/>
      <c r="W81" s="1536"/>
      <c r="X81" s="1536"/>
      <c r="Y81" s="1592"/>
      <c r="Z81" s="1592"/>
      <c r="AA81" s="1592"/>
      <c r="AB81" s="1601"/>
      <c r="AC81" s="1602"/>
      <c r="AD81" s="1536"/>
      <c r="AE81" s="1536"/>
      <c r="AF81" s="1536"/>
      <c r="AG81" s="1536"/>
      <c r="AH81" s="1536"/>
      <c r="AI81" s="1537"/>
      <c r="AJ81" s="1537"/>
      <c r="AK81" s="1537"/>
      <c r="AL81" s="1537"/>
      <c r="AM81" s="1537"/>
      <c r="AN81" s="1536"/>
      <c r="AO81" s="1536"/>
      <c r="AP81" s="1536"/>
      <c r="AQ81" s="1537"/>
      <c r="AR81" s="1537"/>
      <c r="AS81" s="1537"/>
      <c r="AT81" s="1537"/>
      <c r="AU81" s="1537"/>
      <c r="AV81" s="1536"/>
      <c r="AW81" s="1536"/>
      <c r="AX81" s="1592"/>
    </row>
    <row r="82" spans="1:50">
      <c r="A82" s="1592"/>
      <c r="B82" s="1593"/>
      <c r="C82" s="1601"/>
      <c r="D82" s="1602"/>
      <c r="E82" s="1536"/>
      <c r="F82" s="1536"/>
      <c r="G82" s="1536"/>
      <c r="H82" s="1536"/>
      <c r="I82" s="1536"/>
      <c r="J82" s="1537"/>
      <c r="K82" s="1537"/>
      <c r="L82" s="1537"/>
      <c r="M82" s="1537"/>
      <c r="N82" s="1537"/>
      <c r="O82" s="1536"/>
      <c r="P82" s="1536"/>
      <c r="Q82" s="1536"/>
      <c r="R82" s="1537"/>
      <c r="S82" s="1537"/>
      <c r="T82" s="1537"/>
      <c r="U82" s="1537"/>
      <c r="V82" s="1537"/>
      <c r="W82" s="1536"/>
      <c r="X82" s="1536"/>
      <c r="Y82" s="1592"/>
      <c r="Z82" s="1592"/>
      <c r="AA82" s="1592"/>
      <c r="AB82" s="1601"/>
      <c r="AC82" s="1602"/>
      <c r="AD82" s="1536"/>
      <c r="AE82" s="1536"/>
      <c r="AF82" s="1536"/>
      <c r="AG82" s="1536"/>
      <c r="AH82" s="1536"/>
      <c r="AI82" s="1537"/>
      <c r="AJ82" s="1537"/>
      <c r="AK82" s="1537"/>
      <c r="AL82" s="1537"/>
      <c r="AM82" s="1537"/>
      <c r="AN82" s="1536"/>
      <c r="AO82" s="1536"/>
      <c r="AP82" s="1536"/>
      <c r="AQ82" s="1537"/>
      <c r="AR82" s="1537"/>
      <c r="AS82" s="1537"/>
      <c r="AT82" s="1537"/>
      <c r="AU82" s="1537"/>
      <c r="AV82" s="1536"/>
      <c r="AW82" s="1536"/>
      <c r="AX82" s="1592"/>
    </row>
    <row r="83" spans="1:50">
      <c r="A83" s="1592"/>
      <c r="B83" s="1593"/>
      <c r="C83" s="1601"/>
      <c r="D83" s="1602"/>
      <c r="E83" s="1536"/>
      <c r="F83" s="1536"/>
      <c r="G83" s="1536"/>
      <c r="H83" s="1536"/>
      <c r="I83" s="1536"/>
      <c r="J83" s="1537"/>
      <c r="K83" s="1537"/>
      <c r="L83" s="1537"/>
      <c r="M83" s="1537"/>
      <c r="N83" s="1537"/>
      <c r="O83" s="1536"/>
      <c r="P83" s="1536"/>
      <c r="Q83" s="1536"/>
      <c r="R83" s="1537"/>
      <c r="S83" s="1537"/>
      <c r="T83" s="1537"/>
      <c r="U83" s="1537"/>
      <c r="V83" s="1537"/>
      <c r="W83" s="1536"/>
      <c r="X83" s="1536"/>
      <c r="Y83" s="1592"/>
      <c r="Z83" s="1592"/>
      <c r="AA83" s="1592"/>
      <c r="AB83" s="1601"/>
      <c r="AC83" s="1602"/>
      <c r="AD83" s="1536"/>
      <c r="AE83" s="1536"/>
      <c r="AF83" s="1536"/>
      <c r="AG83" s="1536"/>
      <c r="AH83" s="1536"/>
      <c r="AI83" s="1537"/>
      <c r="AJ83" s="1537"/>
      <c r="AK83" s="1537"/>
      <c r="AL83" s="1537"/>
      <c r="AM83" s="1537"/>
      <c r="AN83" s="1536"/>
      <c r="AO83" s="1536"/>
      <c r="AP83" s="1536"/>
      <c r="AQ83" s="1537"/>
      <c r="AR83" s="1537"/>
      <c r="AS83" s="1537"/>
      <c r="AT83" s="1537"/>
      <c r="AU83" s="1537"/>
      <c r="AV83" s="1536"/>
      <c r="AW83" s="1536"/>
      <c r="AX83" s="1592"/>
    </row>
    <row r="84" spans="1:50">
      <c r="A84" s="1592"/>
      <c r="B84" s="1593"/>
      <c r="C84" s="1601"/>
      <c r="D84" s="1602"/>
      <c r="E84" s="1536"/>
      <c r="F84" s="1536"/>
      <c r="G84" s="1536"/>
      <c r="H84" s="1536"/>
      <c r="I84" s="1536"/>
      <c r="J84" s="1537"/>
      <c r="K84" s="1537"/>
      <c r="L84" s="1537"/>
      <c r="M84" s="1537"/>
      <c r="N84" s="1537"/>
      <c r="O84" s="1536"/>
      <c r="P84" s="1536"/>
      <c r="Q84" s="1536"/>
      <c r="R84" s="1537"/>
      <c r="S84" s="1537"/>
      <c r="T84" s="1537"/>
      <c r="U84" s="1537"/>
      <c r="V84" s="1537"/>
      <c r="W84" s="1536"/>
      <c r="X84" s="1536"/>
      <c r="Y84" s="1592"/>
      <c r="Z84" s="1592"/>
      <c r="AA84" s="1592"/>
      <c r="AB84" s="1601"/>
      <c r="AC84" s="1602"/>
      <c r="AD84" s="1536"/>
      <c r="AE84" s="1536"/>
      <c r="AF84" s="1536"/>
      <c r="AG84" s="1536"/>
      <c r="AH84" s="1536"/>
      <c r="AI84" s="1537"/>
      <c r="AJ84" s="1537"/>
      <c r="AK84" s="1537"/>
      <c r="AL84" s="1537"/>
      <c r="AM84" s="1537"/>
      <c r="AN84" s="1536"/>
      <c r="AO84" s="1536"/>
      <c r="AP84" s="1536"/>
      <c r="AQ84" s="1537"/>
      <c r="AR84" s="1537"/>
      <c r="AS84" s="1537"/>
      <c r="AT84" s="1537"/>
      <c r="AU84" s="1537"/>
      <c r="AV84" s="1536"/>
      <c r="AW84" s="1536"/>
      <c r="AX84" s="1592"/>
    </row>
    <row r="85" spans="1:50">
      <c r="A85" s="1592"/>
      <c r="B85" s="1593"/>
      <c r="C85" s="1601"/>
      <c r="D85" s="1602"/>
      <c r="E85" s="1536"/>
      <c r="F85" s="1536"/>
      <c r="G85" s="1536"/>
      <c r="H85" s="1536"/>
      <c r="I85" s="1536"/>
      <c r="J85" s="1537"/>
      <c r="K85" s="1537"/>
      <c r="L85" s="1537"/>
      <c r="M85" s="1537"/>
      <c r="N85" s="1537"/>
      <c r="O85" s="1536"/>
      <c r="P85" s="1536"/>
      <c r="Q85" s="1536"/>
      <c r="R85" s="1537"/>
      <c r="S85" s="1537"/>
      <c r="T85" s="1537"/>
      <c r="U85" s="1537"/>
      <c r="V85" s="1537"/>
      <c r="W85" s="1536"/>
      <c r="X85" s="1536"/>
      <c r="Y85" s="1592"/>
      <c r="Z85" s="1592"/>
      <c r="AA85" s="1592"/>
      <c r="AB85" s="1601"/>
      <c r="AC85" s="1602"/>
      <c r="AD85" s="1536"/>
      <c r="AE85" s="1536"/>
      <c r="AF85" s="1536"/>
      <c r="AG85" s="1536"/>
      <c r="AH85" s="1536"/>
      <c r="AI85" s="1537"/>
      <c r="AJ85" s="1537"/>
      <c r="AK85" s="1537"/>
      <c r="AL85" s="1537"/>
      <c r="AM85" s="1537"/>
      <c r="AN85" s="1536"/>
      <c r="AO85" s="1536"/>
      <c r="AP85" s="1536"/>
      <c r="AQ85" s="1537"/>
      <c r="AR85" s="1537"/>
      <c r="AS85" s="1537"/>
      <c r="AT85" s="1537"/>
      <c r="AU85" s="1537"/>
      <c r="AV85" s="1536"/>
      <c r="AW85" s="1536"/>
      <c r="AX85" s="1592"/>
    </row>
    <row r="86" spans="1:50">
      <c r="A86" s="1592"/>
      <c r="B86" s="1593"/>
      <c r="C86" s="1601"/>
      <c r="D86" s="1602"/>
      <c r="E86" s="1536"/>
      <c r="F86" s="1536"/>
      <c r="G86" s="1536"/>
      <c r="H86" s="1536"/>
      <c r="I86" s="1536"/>
      <c r="J86" s="1537"/>
      <c r="K86" s="1537"/>
      <c r="L86" s="1537"/>
      <c r="M86" s="1537"/>
      <c r="N86" s="1537"/>
      <c r="O86" s="1536"/>
      <c r="P86" s="1536"/>
      <c r="Q86" s="1536"/>
      <c r="R86" s="1537"/>
      <c r="S86" s="1537"/>
      <c r="T86" s="1537"/>
      <c r="U86" s="1537"/>
      <c r="V86" s="1537"/>
      <c r="W86" s="1536"/>
      <c r="X86" s="1536"/>
      <c r="Y86" s="1592"/>
      <c r="Z86" s="1592"/>
      <c r="AA86" s="1592"/>
      <c r="AB86" s="1601"/>
      <c r="AC86" s="1602"/>
      <c r="AD86" s="1536"/>
      <c r="AE86" s="1536"/>
      <c r="AF86" s="1536"/>
      <c r="AG86" s="1536"/>
      <c r="AH86" s="1536"/>
      <c r="AI86" s="1537"/>
      <c r="AJ86" s="1537"/>
      <c r="AK86" s="1537"/>
      <c r="AL86" s="1537"/>
      <c r="AM86" s="1537"/>
      <c r="AN86" s="1536"/>
      <c r="AO86" s="1536"/>
      <c r="AP86" s="1536"/>
      <c r="AQ86" s="1537"/>
      <c r="AR86" s="1537"/>
      <c r="AS86" s="1537"/>
      <c r="AT86" s="1537"/>
      <c r="AU86" s="1537"/>
      <c r="AV86" s="1536"/>
      <c r="AW86" s="1536"/>
      <c r="AX86" s="1592"/>
    </row>
    <row r="87" spans="1:50">
      <c r="A87" s="1592"/>
      <c r="B87" s="1593"/>
      <c r="C87" s="1601"/>
      <c r="D87" s="1602"/>
      <c r="E87" s="1536"/>
      <c r="F87" s="1536"/>
      <c r="G87" s="1536"/>
      <c r="H87" s="1536"/>
      <c r="I87" s="1536"/>
      <c r="J87" s="1537"/>
      <c r="K87" s="1537"/>
      <c r="L87" s="1537"/>
      <c r="M87" s="1537"/>
      <c r="N87" s="1537"/>
      <c r="O87" s="1536"/>
      <c r="P87" s="1536"/>
      <c r="Q87" s="1536"/>
      <c r="R87" s="1537"/>
      <c r="S87" s="1537"/>
      <c r="T87" s="1537"/>
      <c r="U87" s="1537"/>
      <c r="V87" s="1537"/>
      <c r="W87" s="1536"/>
      <c r="X87" s="1536"/>
      <c r="Y87" s="1592"/>
      <c r="Z87" s="1592"/>
      <c r="AA87" s="1592"/>
      <c r="AB87" s="1601"/>
      <c r="AC87" s="1602"/>
      <c r="AD87" s="1536"/>
      <c r="AE87" s="1536"/>
      <c r="AF87" s="1536"/>
      <c r="AG87" s="1536"/>
      <c r="AH87" s="1536"/>
      <c r="AI87" s="1537"/>
      <c r="AJ87" s="1537"/>
      <c r="AK87" s="1537"/>
      <c r="AL87" s="1537"/>
      <c r="AM87" s="1537"/>
      <c r="AN87" s="1536"/>
      <c r="AO87" s="1536"/>
      <c r="AP87" s="1536"/>
      <c r="AQ87" s="1537"/>
      <c r="AR87" s="1537"/>
      <c r="AS87" s="1537"/>
      <c r="AT87" s="1537"/>
      <c r="AU87" s="1537"/>
      <c r="AV87" s="1536"/>
      <c r="AW87" s="1536"/>
      <c r="AX87" s="1592"/>
    </row>
    <row r="88" spans="1:50">
      <c r="A88" s="1592"/>
      <c r="B88" s="1593"/>
      <c r="C88" s="1601"/>
      <c r="D88" s="1602"/>
      <c r="E88" s="1536"/>
      <c r="F88" s="1536"/>
      <c r="G88" s="1536"/>
      <c r="H88" s="1536"/>
      <c r="I88" s="1536"/>
      <c r="J88" s="1537"/>
      <c r="K88" s="1537"/>
      <c r="L88" s="1537"/>
      <c r="M88" s="1537"/>
      <c r="N88" s="1537"/>
      <c r="O88" s="1536"/>
      <c r="P88" s="1536"/>
      <c r="Q88" s="1536"/>
      <c r="R88" s="1537"/>
      <c r="S88" s="1537"/>
      <c r="T88" s="1537"/>
      <c r="U88" s="1537"/>
      <c r="V88" s="1537"/>
      <c r="W88" s="1536"/>
      <c r="X88" s="1536"/>
      <c r="Y88" s="1592"/>
      <c r="Z88" s="1592"/>
      <c r="AA88" s="1592"/>
      <c r="AB88" s="1601"/>
      <c r="AC88" s="1602"/>
      <c r="AD88" s="1536"/>
      <c r="AE88" s="1536"/>
      <c r="AF88" s="1536"/>
      <c r="AG88" s="1536"/>
      <c r="AH88" s="1536"/>
      <c r="AI88" s="1537"/>
      <c r="AJ88" s="1537"/>
      <c r="AK88" s="1537"/>
      <c r="AL88" s="1537"/>
      <c r="AM88" s="1537"/>
      <c r="AN88" s="1536"/>
      <c r="AO88" s="1536"/>
      <c r="AP88" s="1536"/>
      <c r="AQ88" s="1537"/>
      <c r="AR88" s="1537"/>
      <c r="AS88" s="1537"/>
      <c r="AT88" s="1537"/>
      <c r="AU88" s="1537"/>
      <c r="AV88" s="1536"/>
      <c r="AW88" s="1536"/>
      <c r="AX88" s="1592"/>
    </row>
    <row r="89" spans="1:50">
      <c r="A89" s="1592"/>
      <c r="B89" s="1593"/>
      <c r="C89" s="1601"/>
      <c r="D89" s="1602"/>
      <c r="E89" s="1536"/>
      <c r="F89" s="1536"/>
      <c r="G89" s="1536"/>
      <c r="H89" s="1536"/>
      <c r="I89" s="1536"/>
      <c r="J89" s="1537"/>
      <c r="K89" s="1537"/>
      <c r="L89" s="1537"/>
      <c r="M89" s="1537"/>
      <c r="N89" s="1537"/>
      <c r="O89" s="1536"/>
      <c r="P89" s="1536"/>
      <c r="Q89" s="1536"/>
      <c r="R89" s="1537"/>
      <c r="S89" s="1537"/>
      <c r="T89" s="1537"/>
      <c r="U89" s="1537"/>
      <c r="V89" s="1537"/>
      <c r="W89" s="1536"/>
      <c r="X89" s="1536"/>
      <c r="Y89" s="1592"/>
      <c r="Z89" s="1592"/>
      <c r="AA89" s="1592"/>
      <c r="AB89" s="1601"/>
      <c r="AC89" s="1602"/>
      <c r="AD89" s="1536"/>
      <c r="AE89" s="1536"/>
      <c r="AF89" s="1536"/>
      <c r="AG89" s="1536"/>
      <c r="AH89" s="1536"/>
      <c r="AI89" s="1537"/>
      <c r="AJ89" s="1537"/>
      <c r="AK89" s="1537"/>
      <c r="AL89" s="1537"/>
      <c r="AM89" s="1537"/>
      <c r="AN89" s="1536"/>
      <c r="AO89" s="1536"/>
      <c r="AP89" s="1536"/>
      <c r="AQ89" s="1537"/>
      <c r="AR89" s="1537"/>
      <c r="AS89" s="1537"/>
      <c r="AT89" s="1537"/>
      <c r="AU89" s="1537"/>
      <c r="AV89" s="1536"/>
      <c r="AW89" s="1536"/>
      <c r="AX89" s="1592"/>
    </row>
    <row r="90" spans="1:50">
      <c r="A90" s="1592"/>
      <c r="B90" s="1593"/>
      <c r="C90" s="1601"/>
      <c r="D90" s="1602"/>
      <c r="E90" s="1536"/>
      <c r="F90" s="1536"/>
      <c r="G90" s="1536"/>
      <c r="H90" s="1536"/>
      <c r="I90" s="1536"/>
      <c r="J90" s="1537"/>
      <c r="K90" s="1537"/>
      <c r="L90" s="1537"/>
      <c r="M90" s="1537"/>
      <c r="N90" s="1537"/>
      <c r="O90" s="1536"/>
      <c r="P90" s="1536"/>
      <c r="Q90" s="1536"/>
      <c r="R90" s="1537"/>
      <c r="S90" s="1537"/>
      <c r="T90" s="1537"/>
      <c r="U90" s="1537"/>
      <c r="V90" s="1537"/>
      <c r="W90" s="1536"/>
      <c r="X90" s="1536"/>
      <c r="Y90" s="1592"/>
      <c r="Z90" s="1592"/>
      <c r="AA90" s="1592"/>
      <c r="AB90" s="1601"/>
      <c r="AC90" s="1602"/>
      <c r="AD90" s="1536"/>
      <c r="AE90" s="1536"/>
      <c r="AF90" s="1536"/>
      <c r="AG90" s="1536"/>
      <c r="AH90" s="1536"/>
      <c r="AI90" s="1537"/>
      <c r="AJ90" s="1537"/>
      <c r="AK90" s="1537"/>
      <c r="AL90" s="1537"/>
      <c r="AM90" s="1537"/>
      <c r="AN90" s="1536"/>
      <c r="AO90" s="1536"/>
      <c r="AP90" s="1536"/>
      <c r="AQ90" s="1537"/>
      <c r="AR90" s="1537"/>
      <c r="AS90" s="1537"/>
      <c r="AT90" s="1537"/>
      <c r="AU90" s="1537"/>
      <c r="AV90" s="1536"/>
      <c r="AW90" s="1536"/>
      <c r="AX90" s="1592"/>
    </row>
    <row r="91" spans="1:50">
      <c r="A91" s="1592"/>
      <c r="B91" s="1593"/>
      <c r="C91" s="1601"/>
      <c r="D91" s="1602"/>
      <c r="E91" s="1536"/>
      <c r="F91" s="1536"/>
      <c r="G91" s="1536"/>
      <c r="H91" s="1536"/>
      <c r="I91" s="1536"/>
      <c r="J91" s="1537"/>
      <c r="K91" s="1537"/>
      <c r="L91" s="1537"/>
      <c r="M91" s="1537"/>
      <c r="N91" s="1537"/>
      <c r="O91" s="1536"/>
      <c r="P91" s="1536"/>
      <c r="Q91" s="1536"/>
      <c r="R91" s="1537"/>
      <c r="S91" s="1537"/>
      <c r="T91" s="1537"/>
      <c r="U91" s="1537"/>
      <c r="V91" s="1537"/>
      <c r="W91" s="1536"/>
      <c r="X91" s="1536"/>
      <c r="Y91" s="1592"/>
      <c r="Z91" s="1592"/>
      <c r="AA91" s="1592"/>
      <c r="AB91" s="1601"/>
      <c r="AC91" s="1602"/>
      <c r="AD91" s="1536"/>
      <c r="AE91" s="1536"/>
      <c r="AF91" s="1536"/>
      <c r="AG91" s="1536"/>
      <c r="AH91" s="1536"/>
      <c r="AI91" s="1537"/>
      <c r="AJ91" s="1537"/>
      <c r="AK91" s="1537"/>
      <c r="AL91" s="1537"/>
      <c r="AM91" s="1537"/>
      <c r="AN91" s="1536"/>
      <c r="AO91" s="1536"/>
      <c r="AP91" s="1536"/>
      <c r="AQ91" s="1537"/>
      <c r="AR91" s="1537"/>
      <c r="AS91" s="1537"/>
      <c r="AT91" s="1537"/>
      <c r="AU91" s="1537"/>
      <c r="AV91" s="1536"/>
      <c r="AW91" s="1536"/>
      <c r="AX91" s="1592"/>
    </row>
    <row r="92" spans="1:50">
      <c r="A92" s="1592"/>
      <c r="B92" s="1593"/>
      <c r="C92" s="1601"/>
      <c r="D92" s="1602"/>
      <c r="E92" s="1536"/>
      <c r="F92" s="1536"/>
      <c r="G92" s="1536"/>
      <c r="H92" s="1536"/>
      <c r="I92" s="1536"/>
      <c r="J92" s="1537"/>
      <c r="K92" s="1537"/>
      <c r="L92" s="1537"/>
      <c r="M92" s="1537"/>
      <c r="N92" s="1537"/>
      <c r="O92" s="1536"/>
      <c r="P92" s="1536"/>
      <c r="Q92" s="1536"/>
      <c r="R92" s="1537"/>
      <c r="S92" s="1537"/>
      <c r="T92" s="1537"/>
      <c r="U92" s="1537"/>
      <c r="V92" s="1537"/>
      <c r="W92" s="1536"/>
      <c r="X92" s="1536"/>
      <c r="Y92" s="1592"/>
      <c r="Z92" s="1592"/>
      <c r="AA92" s="1592"/>
      <c r="AB92" s="1601"/>
      <c r="AC92" s="1602"/>
      <c r="AD92" s="1536"/>
      <c r="AE92" s="1536"/>
      <c r="AF92" s="1536"/>
      <c r="AG92" s="1536"/>
      <c r="AH92" s="1536"/>
      <c r="AI92" s="1537"/>
      <c r="AJ92" s="1537"/>
      <c r="AK92" s="1537"/>
      <c r="AL92" s="1537"/>
      <c r="AM92" s="1537"/>
      <c r="AN92" s="1536"/>
      <c r="AO92" s="1536"/>
      <c r="AP92" s="1536"/>
      <c r="AQ92" s="1537"/>
      <c r="AR92" s="1537"/>
      <c r="AS92" s="1537"/>
      <c r="AT92" s="1537"/>
      <c r="AU92" s="1537"/>
      <c r="AV92" s="1536"/>
      <c r="AW92" s="1536"/>
      <c r="AX92" s="1592"/>
    </row>
    <row r="93" spans="1:50">
      <c r="A93" s="1592"/>
      <c r="B93" s="1593"/>
      <c r="C93" s="1601"/>
      <c r="D93" s="1602"/>
      <c r="E93" s="1536"/>
      <c r="F93" s="1536"/>
      <c r="G93" s="1536"/>
      <c r="H93" s="1536"/>
      <c r="I93" s="1536"/>
      <c r="J93" s="1537"/>
      <c r="K93" s="1537"/>
      <c r="L93" s="1537"/>
      <c r="M93" s="1537"/>
      <c r="N93" s="1537"/>
      <c r="O93" s="1536"/>
      <c r="P93" s="1536"/>
      <c r="Q93" s="1536"/>
      <c r="R93" s="1537"/>
      <c r="S93" s="1537"/>
      <c r="T93" s="1537"/>
      <c r="U93" s="1537"/>
      <c r="V93" s="1537"/>
      <c r="W93" s="1536"/>
      <c r="X93" s="1536"/>
      <c r="Y93" s="1592"/>
      <c r="Z93" s="1592"/>
      <c r="AA93" s="1592"/>
      <c r="AB93" s="1601"/>
      <c r="AC93" s="1602"/>
      <c r="AD93" s="1536"/>
      <c r="AE93" s="1536"/>
      <c r="AF93" s="1536"/>
      <c r="AG93" s="1536"/>
      <c r="AH93" s="1536"/>
      <c r="AI93" s="1537"/>
      <c r="AJ93" s="1537"/>
      <c r="AK93" s="1537"/>
      <c r="AL93" s="1537"/>
      <c r="AM93" s="1537"/>
      <c r="AN93" s="1536"/>
      <c r="AO93" s="1536"/>
      <c r="AP93" s="1536"/>
      <c r="AQ93" s="1537"/>
      <c r="AR93" s="1537"/>
      <c r="AS93" s="1537"/>
      <c r="AT93" s="1537"/>
      <c r="AU93" s="1537"/>
      <c r="AV93" s="1536"/>
      <c r="AW93" s="1536"/>
      <c r="AX93" s="1592"/>
    </row>
    <row r="94" spans="1:50">
      <c r="A94" s="1592"/>
      <c r="B94" s="1593"/>
      <c r="C94" s="1601"/>
      <c r="D94" s="1602"/>
      <c r="E94" s="1536"/>
      <c r="F94" s="1536"/>
      <c r="G94" s="1536"/>
      <c r="H94" s="1536"/>
      <c r="I94" s="1536"/>
      <c r="J94" s="1537"/>
      <c r="K94" s="1537"/>
      <c r="L94" s="1537"/>
      <c r="M94" s="1537"/>
      <c r="N94" s="1537"/>
      <c r="O94" s="1536"/>
      <c r="P94" s="1536"/>
      <c r="Q94" s="1536"/>
      <c r="R94" s="1537"/>
      <c r="S94" s="1537"/>
      <c r="T94" s="1537"/>
      <c r="U94" s="1537"/>
      <c r="V94" s="1537"/>
      <c r="W94" s="1536"/>
      <c r="X94" s="1536"/>
      <c r="Y94" s="1592"/>
      <c r="Z94" s="1592"/>
      <c r="AA94" s="1592"/>
      <c r="AB94" s="1601"/>
      <c r="AC94" s="1602"/>
      <c r="AD94" s="1536"/>
      <c r="AE94" s="1536"/>
      <c r="AF94" s="1536"/>
      <c r="AG94" s="1536"/>
      <c r="AH94" s="1536"/>
      <c r="AI94" s="1537"/>
      <c r="AJ94" s="1537"/>
      <c r="AK94" s="1537"/>
      <c r="AL94" s="1537"/>
      <c r="AM94" s="1537"/>
      <c r="AN94" s="1536"/>
      <c r="AO94" s="1536"/>
      <c r="AP94" s="1536"/>
      <c r="AQ94" s="1537"/>
      <c r="AR94" s="1537"/>
      <c r="AS94" s="1537"/>
      <c r="AT94" s="1537"/>
      <c r="AU94" s="1537"/>
      <c r="AV94" s="1536"/>
      <c r="AW94" s="1536"/>
      <c r="AX94" s="1592"/>
    </row>
    <row r="95" spans="1:50">
      <c r="A95" s="1592"/>
      <c r="B95" s="1593"/>
      <c r="C95" s="1601"/>
      <c r="D95" s="1602"/>
      <c r="E95" s="1536"/>
      <c r="F95" s="1536"/>
      <c r="G95" s="1536"/>
      <c r="H95" s="1536"/>
      <c r="I95" s="1536"/>
      <c r="J95" s="1537"/>
      <c r="K95" s="1537"/>
      <c r="L95" s="1537"/>
      <c r="M95" s="1537"/>
      <c r="N95" s="1537"/>
      <c r="O95" s="1536"/>
      <c r="P95" s="1536"/>
      <c r="Q95" s="1536"/>
      <c r="R95" s="1537"/>
      <c r="S95" s="1537"/>
      <c r="T95" s="1537"/>
      <c r="U95" s="1537"/>
      <c r="V95" s="1537"/>
      <c r="W95" s="1536"/>
      <c r="X95" s="1536"/>
      <c r="Y95" s="1592"/>
      <c r="Z95" s="1592"/>
      <c r="AA95" s="1592"/>
      <c r="AB95" s="1601"/>
      <c r="AC95" s="1602"/>
      <c r="AD95" s="1536"/>
      <c r="AE95" s="1536"/>
      <c r="AF95" s="1536"/>
      <c r="AG95" s="1536"/>
      <c r="AH95" s="1536"/>
      <c r="AI95" s="1537"/>
      <c r="AJ95" s="1537"/>
      <c r="AK95" s="1537"/>
      <c r="AL95" s="1537"/>
      <c r="AM95" s="1537"/>
      <c r="AN95" s="1536"/>
      <c r="AO95" s="1536"/>
      <c r="AP95" s="1536"/>
      <c r="AQ95" s="1537"/>
      <c r="AR95" s="1537"/>
      <c r="AS95" s="1537"/>
      <c r="AT95" s="1537"/>
      <c r="AU95" s="1537"/>
      <c r="AV95" s="1536"/>
      <c r="AW95" s="1536"/>
      <c r="AX95" s="1592"/>
    </row>
    <row r="96" spans="1:50">
      <c r="A96" s="1592"/>
      <c r="B96" s="1593"/>
      <c r="C96" s="1601"/>
      <c r="D96" s="1602"/>
      <c r="E96" s="1536"/>
      <c r="F96" s="1536"/>
      <c r="G96" s="1536"/>
      <c r="H96" s="1536"/>
      <c r="I96" s="1536"/>
      <c r="J96" s="1537"/>
      <c r="K96" s="1537"/>
      <c r="L96" s="1537"/>
      <c r="M96" s="1537"/>
      <c r="N96" s="1537"/>
      <c r="O96" s="1536"/>
      <c r="P96" s="1536"/>
      <c r="Q96" s="1536"/>
      <c r="R96" s="1537"/>
      <c r="S96" s="1537"/>
      <c r="T96" s="1537"/>
      <c r="U96" s="1537"/>
      <c r="V96" s="1537"/>
      <c r="W96" s="1536"/>
      <c r="X96" s="1536"/>
      <c r="Y96" s="1592"/>
      <c r="Z96" s="1592"/>
      <c r="AA96" s="1592"/>
      <c r="AB96" s="1601"/>
      <c r="AC96" s="1602"/>
      <c r="AD96" s="1536"/>
      <c r="AE96" s="1536"/>
      <c r="AF96" s="1536"/>
      <c r="AG96" s="1536"/>
      <c r="AH96" s="1536"/>
      <c r="AI96" s="1537"/>
      <c r="AJ96" s="1537"/>
      <c r="AK96" s="1537"/>
      <c r="AL96" s="1537"/>
      <c r="AM96" s="1537"/>
      <c r="AN96" s="1536"/>
      <c r="AO96" s="1536"/>
      <c r="AP96" s="1536"/>
      <c r="AQ96" s="1537"/>
      <c r="AR96" s="1537"/>
      <c r="AS96" s="1537"/>
      <c r="AT96" s="1537"/>
      <c r="AU96" s="1537"/>
      <c r="AV96" s="1536"/>
      <c r="AW96" s="1536"/>
      <c r="AX96" s="1592"/>
    </row>
    <row r="97" spans="1:50">
      <c r="A97" s="1592"/>
      <c r="B97" s="1593"/>
      <c r="C97" s="1601"/>
      <c r="D97" s="1602"/>
      <c r="E97" s="1536"/>
      <c r="F97" s="1536"/>
      <c r="G97" s="1536"/>
      <c r="H97" s="1536"/>
      <c r="I97" s="1536"/>
      <c r="J97" s="1537"/>
      <c r="K97" s="1537"/>
      <c r="L97" s="1537"/>
      <c r="M97" s="1537"/>
      <c r="N97" s="1537"/>
      <c r="O97" s="1536"/>
      <c r="P97" s="1536"/>
      <c r="Q97" s="1536"/>
      <c r="R97" s="1537"/>
      <c r="S97" s="1537"/>
      <c r="T97" s="1537"/>
      <c r="U97" s="1537"/>
      <c r="V97" s="1537"/>
      <c r="W97" s="1536"/>
      <c r="X97" s="1536"/>
      <c r="Y97" s="1592"/>
      <c r="Z97" s="1592"/>
      <c r="AA97" s="1592"/>
      <c r="AB97" s="1601"/>
      <c r="AC97" s="1602"/>
      <c r="AD97" s="1536"/>
      <c r="AE97" s="1536"/>
      <c r="AF97" s="1536"/>
      <c r="AG97" s="1536"/>
      <c r="AH97" s="1536"/>
      <c r="AI97" s="1537"/>
      <c r="AJ97" s="1537"/>
      <c r="AK97" s="1537"/>
      <c r="AL97" s="1537"/>
      <c r="AM97" s="1537"/>
      <c r="AN97" s="1536"/>
      <c r="AO97" s="1536"/>
      <c r="AP97" s="1536"/>
      <c r="AQ97" s="1537"/>
      <c r="AR97" s="1537"/>
      <c r="AS97" s="1537"/>
      <c r="AT97" s="1537"/>
      <c r="AU97" s="1537"/>
      <c r="AV97" s="1536"/>
      <c r="AW97" s="1536"/>
      <c r="AX97" s="1592"/>
    </row>
    <row r="98" spans="1:50">
      <c r="A98" s="1592"/>
      <c r="B98" s="1593"/>
      <c r="C98" s="1601"/>
      <c r="D98" s="1602"/>
      <c r="E98" s="1536"/>
      <c r="F98" s="1536"/>
      <c r="G98" s="1536"/>
      <c r="H98" s="1536"/>
      <c r="I98" s="1536"/>
      <c r="J98" s="1537"/>
      <c r="K98" s="1537"/>
      <c r="L98" s="1537"/>
      <c r="M98" s="1537"/>
      <c r="N98" s="1537"/>
      <c r="O98" s="1536"/>
      <c r="P98" s="1536"/>
      <c r="Q98" s="1536"/>
      <c r="R98" s="1537"/>
      <c r="S98" s="1537"/>
      <c r="T98" s="1537"/>
      <c r="U98" s="1537"/>
      <c r="V98" s="1537"/>
      <c r="W98" s="1536"/>
      <c r="X98" s="1536"/>
      <c r="Y98" s="1592"/>
      <c r="Z98" s="1592"/>
      <c r="AA98" s="1592"/>
      <c r="AB98" s="1601"/>
      <c r="AC98" s="1602"/>
      <c r="AD98" s="1536"/>
      <c r="AE98" s="1536"/>
      <c r="AF98" s="1536"/>
      <c r="AG98" s="1536"/>
      <c r="AH98" s="1536"/>
      <c r="AI98" s="1537"/>
      <c r="AJ98" s="1537"/>
      <c r="AK98" s="1537"/>
      <c r="AL98" s="1537"/>
      <c r="AM98" s="1537"/>
      <c r="AN98" s="1536"/>
      <c r="AO98" s="1536"/>
      <c r="AP98" s="1536"/>
      <c r="AQ98" s="1537"/>
      <c r="AR98" s="1537"/>
      <c r="AS98" s="1537"/>
      <c r="AT98" s="1537"/>
      <c r="AU98" s="1537"/>
      <c r="AV98" s="1536"/>
      <c r="AW98" s="1536"/>
      <c r="AX98" s="1592"/>
    </row>
    <row r="99" spans="1:50">
      <c r="A99" s="1592"/>
      <c r="B99" s="1593"/>
      <c r="C99" s="1601"/>
      <c r="D99" s="1602"/>
      <c r="E99" s="1536"/>
      <c r="F99" s="1536"/>
      <c r="G99" s="1536"/>
      <c r="H99" s="1536"/>
      <c r="I99" s="1536"/>
      <c r="J99" s="1537"/>
      <c r="K99" s="1537"/>
      <c r="L99" s="1537"/>
      <c r="M99" s="1537"/>
      <c r="N99" s="1537"/>
      <c r="O99" s="1536"/>
      <c r="P99" s="1536"/>
      <c r="Q99" s="1536"/>
      <c r="R99" s="1537"/>
      <c r="S99" s="1537"/>
      <c r="T99" s="1537"/>
      <c r="U99" s="1537"/>
      <c r="V99" s="1537"/>
      <c r="W99" s="1536"/>
      <c r="X99" s="1536"/>
      <c r="Y99" s="1592"/>
      <c r="Z99" s="1592"/>
      <c r="AA99" s="1592"/>
      <c r="AB99" s="1601"/>
      <c r="AC99" s="1602"/>
      <c r="AD99" s="1536"/>
      <c r="AE99" s="1536"/>
      <c r="AF99" s="1536"/>
      <c r="AG99" s="1536"/>
      <c r="AH99" s="1536"/>
      <c r="AI99" s="1537"/>
      <c r="AJ99" s="1537"/>
      <c r="AK99" s="1537"/>
      <c r="AL99" s="1537"/>
      <c r="AM99" s="1537"/>
      <c r="AN99" s="1536"/>
      <c r="AO99" s="1536"/>
      <c r="AP99" s="1536"/>
      <c r="AQ99" s="1537"/>
      <c r="AR99" s="1537"/>
      <c r="AS99" s="1537"/>
      <c r="AT99" s="1537"/>
      <c r="AU99" s="1537"/>
      <c r="AV99" s="1536"/>
      <c r="AW99" s="1536"/>
      <c r="AX99" s="1592"/>
    </row>
    <row r="100" spans="1:50">
      <c r="A100" s="1592"/>
      <c r="B100" s="1593"/>
      <c r="C100" s="1601"/>
      <c r="D100" s="1602"/>
      <c r="E100" s="1536"/>
      <c r="F100" s="1536"/>
      <c r="G100" s="1536"/>
      <c r="H100" s="1536"/>
      <c r="I100" s="1536"/>
      <c r="J100" s="1537"/>
      <c r="K100" s="1537"/>
      <c r="L100" s="1537"/>
      <c r="M100" s="1537"/>
      <c r="N100" s="1537"/>
      <c r="O100" s="1536"/>
      <c r="P100" s="1536"/>
      <c r="Q100" s="1536"/>
      <c r="R100" s="1537"/>
      <c r="S100" s="1537"/>
      <c r="T100" s="1537"/>
      <c r="U100" s="1537"/>
      <c r="V100" s="1537"/>
      <c r="W100" s="1536"/>
      <c r="X100" s="1536"/>
      <c r="Y100" s="1592"/>
      <c r="Z100" s="1592"/>
      <c r="AA100" s="1592"/>
      <c r="AB100" s="1601"/>
      <c r="AC100" s="1602"/>
      <c r="AD100" s="1536"/>
      <c r="AE100" s="1536"/>
      <c r="AF100" s="1536"/>
      <c r="AG100" s="1536"/>
      <c r="AH100" s="1536"/>
      <c r="AI100" s="1537"/>
      <c r="AJ100" s="1537"/>
      <c r="AK100" s="1537"/>
      <c r="AL100" s="1537"/>
      <c r="AM100" s="1537"/>
      <c r="AN100" s="1536"/>
      <c r="AO100" s="1536"/>
      <c r="AP100" s="1536"/>
      <c r="AQ100" s="1537"/>
      <c r="AR100" s="1537"/>
      <c r="AS100" s="1537"/>
      <c r="AT100" s="1537"/>
      <c r="AU100" s="1537"/>
      <c r="AV100" s="1536"/>
      <c r="AW100" s="1536"/>
      <c r="AX100" s="1592"/>
    </row>
    <row r="101" spans="1:50">
      <c r="A101" s="1592"/>
      <c r="B101" s="1593"/>
      <c r="C101" s="1601"/>
      <c r="D101" s="1602"/>
      <c r="E101" s="1536"/>
      <c r="F101" s="1536"/>
      <c r="G101" s="1536"/>
      <c r="H101" s="1536"/>
      <c r="I101" s="1536"/>
      <c r="J101" s="1537"/>
      <c r="K101" s="1537"/>
      <c r="L101" s="1537"/>
      <c r="M101" s="1537"/>
      <c r="N101" s="1537"/>
      <c r="O101" s="1536"/>
      <c r="P101" s="1536"/>
      <c r="Q101" s="1536"/>
      <c r="R101" s="1537"/>
      <c r="S101" s="1537"/>
      <c r="T101" s="1537"/>
      <c r="U101" s="1537"/>
      <c r="V101" s="1537"/>
      <c r="W101" s="1536"/>
      <c r="X101" s="1536"/>
      <c r="Y101" s="1592"/>
      <c r="Z101" s="1592"/>
      <c r="AA101" s="1592"/>
      <c r="AB101" s="1601"/>
      <c r="AC101" s="1602"/>
      <c r="AD101" s="1536"/>
      <c r="AE101" s="1536"/>
      <c r="AF101" s="1536"/>
      <c r="AG101" s="1536"/>
      <c r="AH101" s="1536"/>
      <c r="AI101" s="1537"/>
      <c r="AJ101" s="1537"/>
      <c r="AK101" s="1537"/>
      <c r="AL101" s="1537"/>
      <c r="AM101" s="1537"/>
      <c r="AN101" s="1536"/>
      <c r="AO101" s="1536"/>
      <c r="AP101" s="1536"/>
      <c r="AQ101" s="1537"/>
      <c r="AR101" s="1537"/>
      <c r="AS101" s="1537"/>
      <c r="AT101" s="1537"/>
      <c r="AU101" s="1537"/>
      <c r="AV101" s="1536"/>
      <c r="AW101" s="1536"/>
      <c r="AX101" s="1592"/>
    </row>
    <row r="102" spans="1:50">
      <c r="A102" s="1592"/>
      <c r="B102" s="1593"/>
      <c r="C102" s="1601"/>
      <c r="D102" s="1602"/>
      <c r="E102" s="1536"/>
      <c r="F102" s="1536"/>
      <c r="G102" s="1536"/>
      <c r="H102" s="1536"/>
      <c r="I102" s="1536"/>
      <c r="J102" s="1537"/>
      <c r="K102" s="1537"/>
      <c r="L102" s="1537"/>
      <c r="M102" s="1537"/>
      <c r="N102" s="1537"/>
      <c r="O102" s="1536"/>
      <c r="P102" s="1536"/>
      <c r="Q102" s="1536"/>
      <c r="R102" s="1537"/>
      <c r="S102" s="1537"/>
      <c r="T102" s="1537"/>
      <c r="U102" s="1537"/>
      <c r="V102" s="1537"/>
      <c r="W102" s="1536"/>
      <c r="X102" s="1536"/>
      <c r="Y102" s="1592"/>
      <c r="Z102" s="1592"/>
      <c r="AA102" s="1592"/>
      <c r="AB102" s="1601"/>
      <c r="AC102" s="1602"/>
      <c r="AD102" s="1536"/>
      <c r="AE102" s="1536"/>
      <c r="AF102" s="1536"/>
      <c r="AG102" s="1536"/>
      <c r="AH102" s="1536"/>
      <c r="AI102" s="1537"/>
      <c r="AJ102" s="1537"/>
      <c r="AK102" s="1537"/>
      <c r="AL102" s="1537"/>
      <c r="AM102" s="1537"/>
      <c r="AN102" s="1536"/>
      <c r="AO102" s="1536"/>
      <c r="AP102" s="1536"/>
      <c r="AQ102" s="1537"/>
      <c r="AR102" s="1537"/>
      <c r="AS102" s="1537"/>
      <c r="AT102" s="1537"/>
      <c r="AU102" s="1537"/>
      <c r="AV102" s="1536"/>
      <c r="AW102" s="1536"/>
      <c r="AX102" s="1592"/>
    </row>
    <row r="103" spans="1:50">
      <c r="A103" s="1592"/>
      <c r="B103" s="1593"/>
      <c r="C103" s="1601"/>
      <c r="D103" s="1602"/>
      <c r="E103" s="1536"/>
      <c r="F103" s="1536"/>
      <c r="G103" s="1536"/>
      <c r="H103" s="1536"/>
      <c r="I103" s="1536"/>
      <c r="J103" s="1537"/>
      <c r="K103" s="1537"/>
      <c r="L103" s="1537"/>
      <c r="M103" s="1537"/>
      <c r="N103" s="1537"/>
      <c r="O103" s="1536"/>
      <c r="P103" s="1536"/>
      <c r="Q103" s="1536"/>
      <c r="R103" s="1537"/>
      <c r="S103" s="1537"/>
      <c r="T103" s="1537"/>
      <c r="U103" s="1537"/>
      <c r="V103" s="1537"/>
      <c r="W103" s="1536"/>
      <c r="X103" s="1536"/>
      <c r="Y103" s="1592"/>
      <c r="Z103" s="1592"/>
      <c r="AA103" s="1592"/>
      <c r="AB103" s="1601"/>
      <c r="AC103" s="1602"/>
      <c r="AD103" s="1536"/>
      <c r="AE103" s="1536"/>
      <c r="AF103" s="1536"/>
      <c r="AG103" s="1536"/>
      <c r="AH103" s="1536"/>
      <c r="AI103" s="1537"/>
      <c r="AJ103" s="1537"/>
      <c r="AK103" s="1537"/>
      <c r="AL103" s="1537"/>
      <c r="AM103" s="1537"/>
      <c r="AN103" s="1536"/>
      <c r="AO103" s="1536"/>
      <c r="AP103" s="1536"/>
      <c r="AQ103" s="1537"/>
      <c r="AR103" s="1537"/>
      <c r="AS103" s="1537"/>
      <c r="AT103" s="1537"/>
      <c r="AU103" s="1537"/>
      <c r="AV103" s="1536"/>
      <c r="AW103" s="1536"/>
      <c r="AX103" s="1592"/>
    </row>
    <row r="104" spans="1:50">
      <c r="A104" s="1592"/>
      <c r="B104" s="1593"/>
      <c r="C104" s="1601"/>
      <c r="D104" s="1602"/>
      <c r="E104" s="1536"/>
      <c r="F104" s="1536"/>
      <c r="G104" s="1536"/>
      <c r="H104" s="1536"/>
      <c r="I104" s="1536"/>
      <c r="J104" s="1537"/>
      <c r="K104" s="1537"/>
      <c r="L104" s="1537"/>
      <c r="M104" s="1537"/>
      <c r="N104" s="1537"/>
      <c r="O104" s="1536"/>
      <c r="P104" s="1536"/>
      <c r="Q104" s="1536"/>
      <c r="R104" s="1537"/>
      <c r="S104" s="1537"/>
      <c r="T104" s="1537"/>
      <c r="U104" s="1537"/>
      <c r="V104" s="1537"/>
      <c r="W104" s="1536"/>
      <c r="X104" s="1536"/>
      <c r="Y104" s="1592"/>
      <c r="Z104" s="1592"/>
      <c r="AA104" s="1592"/>
      <c r="AB104" s="1601"/>
      <c r="AC104" s="1602"/>
      <c r="AD104" s="1536"/>
      <c r="AE104" s="1536"/>
      <c r="AF104" s="1536"/>
      <c r="AG104" s="1536"/>
      <c r="AH104" s="1536"/>
      <c r="AI104" s="1537"/>
      <c r="AJ104" s="1537"/>
      <c r="AK104" s="1537"/>
      <c r="AL104" s="1537"/>
      <c r="AM104" s="1537"/>
      <c r="AN104" s="1536"/>
      <c r="AO104" s="1536"/>
      <c r="AP104" s="1536"/>
      <c r="AQ104" s="1537"/>
      <c r="AR104" s="1537"/>
      <c r="AS104" s="1537"/>
      <c r="AT104" s="1537"/>
      <c r="AU104" s="1537"/>
      <c r="AV104" s="1536"/>
      <c r="AW104" s="1536"/>
      <c r="AX104" s="1592"/>
    </row>
    <row r="105" spans="1:50">
      <c r="A105" s="1592"/>
      <c r="B105" s="1593"/>
      <c r="C105" s="1601"/>
      <c r="D105" s="1602"/>
      <c r="E105" s="1536"/>
      <c r="F105" s="1536"/>
      <c r="G105" s="1536"/>
      <c r="H105" s="1536"/>
      <c r="I105" s="1536"/>
      <c r="J105" s="1537"/>
      <c r="K105" s="1537"/>
      <c r="L105" s="1537"/>
      <c r="M105" s="1537"/>
      <c r="N105" s="1537"/>
      <c r="O105" s="1536"/>
      <c r="P105" s="1536"/>
      <c r="Q105" s="1536"/>
      <c r="R105" s="1537"/>
      <c r="S105" s="1537"/>
      <c r="T105" s="1537"/>
      <c r="U105" s="1537"/>
      <c r="V105" s="1537"/>
      <c r="W105" s="1536"/>
      <c r="X105" s="1536"/>
      <c r="Y105" s="1592"/>
      <c r="Z105" s="1592"/>
      <c r="AA105" s="1592"/>
      <c r="AB105" s="1601"/>
      <c r="AC105" s="1602"/>
      <c r="AD105" s="1536"/>
      <c r="AE105" s="1536"/>
      <c r="AF105" s="1536"/>
      <c r="AG105" s="1536"/>
      <c r="AH105" s="1536"/>
      <c r="AI105" s="1537"/>
      <c r="AJ105" s="1537"/>
      <c r="AK105" s="1537"/>
      <c r="AL105" s="1537"/>
      <c r="AM105" s="1537"/>
      <c r="AN105" s="1536"/>
      <c r="AO105" s="1536"/>
      <c r="AP105" s="1536"/>
      <c r="AQ105" s="1537"/>
      <c r="AR105" s="1537"/>
      <c r="AS105" s="1537"/>
      <c r="AT105" s="1537"/>
      <c r="AU105" s="1537"/>
      <c r="AV105" s="1536"/>
      <c r="AW105" s="1536"/>
      <c r="AX105" s="1592"/>
    </row>
    <row r="106" spans="1:50">
      <c r="A106" s="1592"/>
      <c r="B106" s="1593"/>
      <c r="C106" s="1601"/>
      <c r="D106" s="1602"/>
      <c r="E106" s="1536"/>
      <c r="F106" s="1536"/>
      <c r="G106" s="1536"/>
      <c r="H106" s="1536"/>
      <c r="I106" s="1536"/>
      <c r="J106" s="1537"/>
      <c r="K106" s="1537"/>
      <c r="L106" s="1537"/>
      <c r="M106" s="1537"/>
      <c r="N106" s="1537"/>
      <c r="O106" s="1536"/>
      <c r="P106" s="1536"/>
      <c r="Q106" s="1536"/>
      <c r="R106" s="1537"/>
      <c r="S106" s="1537"/>
      <c r="T106" s="1537"/>
      <c r="U106" s="1537"/>
      <c r="V106" s="1537"/>
      <c r="W106" s="1536"/>
      <c r="X106" s="1536"/>
      <c r="Y106" s="1592"/>
      <c r="Z106" s="1592"/>
      <c r="AA106" s="1592"/>
      <c r="AB106" s="1601"/>
      <c r="AC106" s="1602"/>
      <c r="AD106" s="1536"/>
      <c r="AE106" s="1536"/>
      <c r="AF106" s="1536"/>
      <c r="AG106" s="1536"/>
      <c r="AH106" s="1536"/>
      <c r="AI106" s="1537"/>
      <c r="AJ106" s="1537"/>
      <c r="AK106" s="1537"/>
      <c r="AL106" s="1537"/>
      <c r="AM106" s="1537"/>
      <c r="AN106" s="1536"/>
      <c r="AO106" s="1536"/>
      <c r="AP106" s="1536"/>
      <c r="AQ106" s="1537"/>
      <c r="AR106" s="1537"/>
      <c r="AS106" s="1537"/>
      <c r="AT106" s="1537"/>
      <c r="AU106" s="1537"/>
      <c r="AV106" s="1536"/>
      <c r="AW106" s="1536"/>
      <c r="AX106" s="1592"/>
    </row>
    <row r="107" spans="1:50">
      <c r="A107" s="1592"/>
      <c r="B107" s="1593"/>
      <c r="C107" s="1601"/>
      <c r="D107" s="1602"/>
      <c r="E107" s="1536"/>
      <c r="F107" s="1536"/>
      <c r="G107" s="1536"/>
      <c r="H107" s="1536"/>
      <c r="I107" s="1536"/>
      <c r="J107" s="1537"/>
      <c r="K107" s="1537"/>
      <c r="L107" s="1537"/>
      <c r="M107" s="1537"/>
      <c r="N107" s="1537"/>
      <c r="O107" s="1536"/>
      <c r="P107" s="1536"/>
      <c r="Q107" s="1536"/>
      <c r="R107" s="1537"/>
      <c r="S107" s="1537"/>
      <c r="T107" s="1537"/>
      <c r="U107" s="1537"/>
      <c r="V107" s="1537"/>
      <c r="W107" s="1536"/>
      <c r="X107" s="1536"/>
      <c r="Y107" s="1592"/>
      <c r="Z107" s="1592"/>
      <c r="AA107" s="1592"/>
      <c r="AB107" s="1601"/>
      <c r="AC107" s="1602"/>
      <c r="AD107" s="1536"/>
      <c r="AE107" s="1536"/>
      <c r="AF107" s="1536"/>
      <c r="AG107" s="1536"/>
      <c r="AH107" s="1536"/>
      <c r="AI107" s="1537"/>
      <c r="AJ107" s="1537"/>
      <c r="AK107" s="1537"/>
      <c r="AL107" s="1537"/>
      <c r="AM107" s="1537"/>
      <c r="AN107" s="1536"/>
      <c r="AO107" s="1536"/>
      <c r="AP107" s="1536"/>
      <c r="AQ107" s="1537"/>
      <c r="AR107" s="1537"/>
      <c r="AS107" s="1537"/>
      <c r="AT107" s="1537"/>
      <c r="AU107" s="1537"/>
      <c r="AV107" s="1536"/>
      <c r="AW107" s="1536"/>
      <c r="AX107" s="1592"/>
    </row>
    <row r="108" spans="1:50">
      <c r="A108" s="1592"/>
      <c r="B108" s="1593"/>
      <c r="C108" s="1601"/>
      <c r="D108" s="1602"/>
      <c r="E108" s="1536"/>
      <c r="F108" s="1536"/>
      <c r="G108" s="1536"/>
      <c r="H108" s="1536"/>
      <c r="I108" s="1536"/>
      <c r="J108" s="1537"/>
      <c r="K108" s="1537"/>
      <c r="L108" s="1537"/>
      <c r="M108" s="1537"/>
      <c r="N108" s="1537"/>
      <c r="O108" s="1536"/>
      <c r="P108" s="1536"/>
      <c r="Q108" s="1536"/>
      <c r="R108" s="1537"/>
      <c r="S108" s="1537"/>
      <c r="T108" s="1537"/>
      <c r="U108" s="1537"/>
      <c r="V108" s="1537"/>
      <c r="W108" s="1536"/>
      <c r="X108" s="1536"/>
      <c r="Y108" s="1592"/>
      <c r="Z108" s="1592"/>
      <c r="AA108" s="1592"/>
      <c r="AB108" s="1601"/>
      <c r="AC108" s="1602"/>
      <c r="AD108" s="1536"/>
      <c r="AE108" s="1536"/>
      <c r="AF108" s="1536"/>
      <c r="AG108" s="1536"/>
      <c r="AH108" s="1536"/>
      <c r="AI108" s="1537"/>
      <c r="AJ108" s="1537"/>
      <c r="AK108" s="1537"/>
      <c r="AL108" s="1537"/>
      <c r="AM108" s="1537"/>
      <c r="AN108" s="1536"/>
      <c r="AO108" s="1536"/>
      <c r="AP108" s="1536"/>
      <c r="AQ108" s="1537"/>
      <c r="AR108" s="1537"/>
      <c r="AS108" s="1537"/>
      <c r="AT108" s="1537"/>
      <c r="AU108" s="1537"/>
      <c r="AV108" s="1536"/>
      <c r="AW108" s="1536"/>
      <c r="AX108" s="1592"/>
    </row>
    <row r="109" spans="1:50">
      <c r="A109" s="1592"/>
      <c r="B109" s="1593"/>
      <c r="C109" s="1601"/>
      <c r="D109" s="1602"/>
      <c r="E109" s="1536"/>
      <c r="F109" s="1536"/>
      <c r="G109" s="1536"/>
      <c r="H109" s="1536"/>
      <c r="I109" s="1536"/>
      <c r="J109" s="1537"/>
      <c r="K109" s="1537"/>
      <c r="L109" s="1537"/>
      <c r="M109" s="1537"/>
      <c r="N109" s="1537"/>
      <c r="O109" s="1536"/>
      <c r="P109" s="1536"/>
      <c r="Q109" s="1536"/>
      <c r="R109" s="1537"/>
      <c r="S109" s="1537"/>
      <c r="T109" s="1537"/>
      <c r="U109" s="1537"/>
      <c r="V109" s="1537"/>
      <c r="W109" s="1536"/>
      <c r="X109" s="1536"/>
      <c r="Y109" s="1592"/>
      <c r="Z109" s="1592"/>
      <c r="AA109" s="1592"/>
      <c r="AB109" s="1601"/>
      <c r="AC109" s="1602"/>
      <c r="AD109" s="1536"/>
      <c r="AE109" s="1536"/>
      <c r="AF109" s="1536"/>
      <c r="AG109" s="1536"/>
      <c r="AH109" s="1536"/>
      <c r="AI109" s="1537"/>
      <c r="AJ109" s="1537"/>
      <c r="AK109" s="1537"/>
      <c r="AL109" s="1537"/>
      <c r="AM109" s="1537"/>
      <c r="AN109" s="1536"/>
      <c r="AO109" s="1536"/>
      <c r="AP109" s="1536"/>
      <c r="AQ109" s="1537"/>
      <c r="AR109" s="1537"/>
      <c r="AS109" s="1537"/>
      <c r="AT109" s="1537"/>
      <c r="AU109" s="1537"/>
      <c r="AV109" s="1536"/>
      <c r="AW109" s="1536"/>
      <c r="AX109" s="1592"/>
    </row>
    <row r="110" spans="1:50">
      <c r="A110" s="1592"/>
      <c r="B110" s="1593"/>
      <c r="C110" s="1601"/>
      <c r="D110" s="1602"/>
      <c r="E110" s="1536"/>
      <c r="F110" s="1536"/>
      <c r="G110" s="1536"/>
      <c r="H110" s="1536"/>
      <c r="I110" s="1536"/>
      <c r="J110" s="1537"/>
      <c r="K110" s="1537"/>
      <c r="L110" s="1537"/>
      <c r="M110" s="1537"/>
      <c r="N110" s="1537"/>
      <c r="O110" s="1536"/>
      <c r="P110" s="1536"/>
      <c r="Q110" s="1536"/>
      <c r="R110" s="1537"/>
      <c r="S110" s="1537"/>
      <c r="T110" s="1537"/>
      <c r="U110" s="1537"/>
      <c r="V110" s="1537"/>
      <c r="W110" s="1536"/>
      <c r="X110" s="1536"/>
      <c r="Y110" s="1592"/>
      <c r="Z110" s="1592"/>
      <c r="AA110" s="1592"/>
      <c r="AB110" s="1601"/>
      <c r="AC110" s="1602"/>
      <c r="AD110" s="1536"/>
      <c r="AE110" s="1536"/>
      <c r="AF110" s="1536"/>
      <c r="AG110" s="1536"/>
      <c r="AH110" s="1536"/>
      <c r="AI110" s="1537"/>
      <c r="AJ110" s="1537"/>
      <c r="AK110" s="1537"/>
      <c r="AL110" s="1537"/>
      <c r="AM110" s="1537"/>
      <c r="AN110" s="1536"/>
      <c r="AO110" s="1536"/>
      <c r="AP110" s="1536"/>
      <c r="AQ110" s="1537"/>
      <c r="AR110" s="1537"/>
      <c r="AS110" s="1537"/>
      <c r="AT110" s="1537"/>
      <c r="AU110" s="1537"/>
      <c r="AV110" s="1536"/>
      <c r="AW110" s="1536"/>
      <c r="AX110" s="1592"/>
    </row>
    <row r="111" spans="1:50">
      <c r="A111" s="1592"/>
      <c r="B111" s="1593"/>
      <c r="C111" s="1601"/>
      <c r="D111" s="1602"/>
      <c r="E111" s="1536"/>
      <c r="F111" s="1536"/>
      <c r="G111" s="1536"/>
      <c r="H111" s="1536"/>
      <c r="I111" s="1536"/>
      <c r="J111" s="1537"/>
      <c r="K111" s="1537"/>
      <c r="L111" s="1537"/>
      <c r="M111" s="1537"/>
      <c r="N111" s="1537"/>
      <c r="O111" s="1536"/>
      <c r="P111" s="1536"/>
      <c r="Q111" s="1536"/>
      <c r="R111" s="1537"/>
      <c r="S111" s="1537"/>
      <c r="T111" s="1537"/>
      <c r="U111" s="1537"/>
      <c r="V111" s="1537"/>
      <c r="W111" s="1536"/>
      <c r="X111" s="1536"/>
      <c r="Y111" s="1592"/>
      <c r="Z111" s="1592"/>
      <c r="AA111" s="1592"/>
      <c r="AB111" s="1601"/>
      <c r="AC111" s="1602"/>
      <c r="AD111" s="1536"/>
      <c r="AE111" s="1536"/>
      <c r="AF111" s="1536"/>
      <c r="AG111" s="1536"/>
      <c r="AH111" s="1536"/>
      <c r="AI111" s="1537"/>
      <c r="AJ111" s="1537"/>
      <c r="AK111" s="1537"/>
      <c r="AL111" s="1537"/>
      <c r="AM111" s="1537"/>
      <c r="AN111" s="1536"/>
      <c r="AO111" s="1536"/>
      <c r="AP111" s="1536"/>
      <c r="AQ111" s="1537"/>
      <c r="AR111" s="1537"/>
      <c r="AS111" s="1537"/>
      <c r="AT111" s="1537"/>
      <c r="AU111" s="1537"/>
      <c r="AV111" s="1536"/>
      <c r="AW111" s="1536"/>
      <c r="AX111" s="1592"/>
    </row>
    <row r="112" spans="1:50">
      <c r="A112" s="1592"/>
      <c r="B112" s="1593"/>
      <c r="C112" s="1601"/>
      <c r="D112" s="1602"/>
      <c r="E112" s="1536"/>
      <c r="F112" s="1536"/>
      <c r="G112" s="1536"/>
      <c r="H112" s="1536"/>
      <c r="I112" s="1536"/>
      <c r="J112" s="1537"/>
      <c r="K112" s="1537"/>
      <c r="L112" s="1537"/>
      <c r="M112" s="1537"/>
      <c r="N112" s="1537"/>
      <c r="O112" s="1536"/>
      <c r="P112" s="1536"/>
      <c r="Q112" s="1536"/>
      <c r="R112" s="1537"/>
      <c r="S112" s="1537"/>
      <c r="T112" s="1537"/>
      <c r="U112" s="1537"/>
      <c r="V112" s="1537"/>
      <c r="W112" s="1536"/>
      <c r="X112" s="1536"/>
      <c r="Y112" s="1592"/>
      <c r="Z112" s="1592"/>
      <c r="AA112" s="1592"/>
      <c r="AB112" s="1601"/>
      <c r="AC112" s="1602"/>
      <c r="AD112" s="1536"/>
      <c r="AE112" s="1536"/>
      <c r="AF112" s="1536"/>
      <c r="AG112" s="1536"/>
      <c r="AH112" s="1536"/>
      <c r="AI112" s="1537"/>
      <c r="AJ112" s="1537"/>
      <c r="AK112" s="1537"/>
      <c r="AL112" s="1537"/>
      <c r="AM112" s="1537"/>
      <c r="AN112" s="1536"/>
      <c r="AO112" s="1536"/>
      <c r="AP112" s="1536"/>
      <c r="AQ112" s="1537"/>
      <c r="AR112" s="1537"/>
      <c r="AS112" s="1537"/>
      <c r="AT112" s="1537"/>
      <c r="AU112" s="1537"/>
      <c r="AV112" s="1536"/>
      <c r="AW112" s="1536"/>
      <c r="AX112" s="1592"/>
    </row>
    <row r="113" spans="1:50">
      <c r="A113" s="1592"/>
      <c r="B113" s="1593"/>
      <c r="C113" s="1604"/>
      <c r="D113" s="1604"/>
      <c r="E113" s="1536"/>
      <c r="F113" s="1536"/>
      <c r="G113" s="1536"/>
      <c r="H113" s="1536"/>
      <c r="I113" s="1536"/>
      <c r="J113" s="1537"/>
      <c r="K113" s="1537"/>
      <c r="L113" s="1537"/>
      <c r="M113" s="1537"/>
      <c r="N113" s="1537"/>
      <c r="O113" s="1536"/>
      <c r="P113" s="1536"/>
      <c r="Q113" s="1536"/>
      <c r="R113" s="1537"/>
      <c r="S113" s="1537"/>
      <c r="T113" s="1537"/>
      <c r="U113" s="1537"/>
      <c r="V113" s="1537"/>
      <c r="W113" s="1536"/>
      <c r="X113" s="1536"/>
      <c r="Y113" s="1592"/>
      <c r="Z113" s="1592"/>
      <c r="AA113" s="1592"/>
      <c r="AB113" s="1604"/>
      <c r="AC113" s="1604"/>
      <c r="AD113" s="1536"/>
      <c r="AE113" s="1536"/>
      <c r="AF113" s="1536"/>
      <c r="AG113" s="1536"/>
      <c r="AH113" s="1536"/>
      <c r="AI113" s="1537"/>
      <c r="AJ113" s="1537"/>
      <c r="AK113" s="1537"/>
      <c r="AL113" s="1537"/>
      <c r="AM113" s="1537"/>
      <c r="AN113" s="1536"/>
      <c r="AO113" s="1536"/>
      <c r="AP113" s="1536"/>
      <c r="AQ113" s="1537"/>
      <c r="AR113" s="1537"/>
      <c r="AS113" s="1537"/>
      <c r="AT113" s="1537"/>
      <c r="AU113" s="1537"/>
      <c r="AV113" s="1536"/>
      <c r="AW113" s="1536"/>
      <c r="AX113" s="1592"/>
    </row>
    <row r="114" spans="1:50">
      <c r="A114" s="1592"/>
      <c r="B114" s="1593"/>
      <c r="C114" s="1546"/>
      <c r="D114" s="1605"/>
      <c r="E114" s="1606"/>
      <c r="F114" s="1606"/>
      <c r="G114" s="1606"/>
      <c r="H114" s="1606"/>
      <c r="I114" s="1606"/>
      <c r="J114" s="1606"/>
      <c r="K114" s="1606"/>
      <c r="L114" s="1606"/>
      <c r="M114" s="1606"/>
      <c r="N114" s="1606"/>
      <c r="O114" s="1606"/>
      <c r="P114" s="1606"/>
      <c r="Q114" s="1606"/>
      <c r="R114" s="1606"/>
      <c r="S114" s="1606"/>
      <c r="T114" s="1606"/>
      <c r="U114" s="1606"/>
      <c r="V114" s="1606"/>
      <c r="W114" s="1606"/>
      <c r="X114" s="1606"/>
      <c r="Y114" s="1592"/>
      <c r="Z114" s="1592"/>
      <c r="AA114" s="1592"/>
      <c r="AB114" s="1592"/>
      <c r="AC114" s="1592"/>
      <c r="AD114" s="1592"/>
      <c r="AE114" s="1592"/>
      <c r="AF114" s="1592"/>
      <c r="AG114" s="1592"/>
      <c r="AH114" s="1592"/>
      <c r="AI114" s="1592"/>
      <c r="AJ114" s="1592"/>
      <c r="AK114" s="1592"/>
      <c r="AL114" s="1592"/>
      <c r="AM114" s="1592"/>
      <c r="AN114" s="1592"/>
      <c r="AO114" s="1592"/>
      <c r="AP114" s="1592"/>
      <c r="AQ114" s="1592"/>
      <c r="AR114" s="1592"/>
      <c r="AS114" s="1592"/>
      <c r="AT114" s="1592"/>
      <c r="AU114" s="1592"/>
      <c r="AV114" s="1592"/>
      <c r="AW114" s="1592"/>
      <c r="AX114" s="1592"/>
    </row>
    <row r="115" spans="1:50">
      <c r="A115" s="1592"/>
      <c r="B115" s="1593"/>
      <c r="C115" s="1595"/>
      <c r="D115" s="1595"/>
      <c r="E115" s="1593"/>
      <c r="F115" s="1593"/>
      <c r="G115" s="1593"/>
      <c r="H115" s="1595"/>
      <c r="I115" s="1593"/>
      <c r="J115" s="1596"/>
      <c r="K115" s="1596"/>
      <c r="L115" s="1596"/>
      <c r="M115" s="1592"/>
      <c r="N115" s="1592"/>
      <c r="O115" s="1592"/>
      <c r="P115" s="1592"/>
      <c r="Q115" s="1593"/>
      <c r="R115" s="1596"/>
      <c r="S115" s="1596"/>
      <c r="T115" s="1596"/>
      <c r="U115" s="1592"/>
      <c r="V115" s="1592"/>
      <c r="W115" s="1592"/>
      <c r="X115" s="1592"/>
      <c r="Y115" s="1592"/>
      <c r="Z115" s="1592"/>
      <c r="AA115" s="1592"/>
      <c r="AB115" s="1592"/>
      <c r="AC115" s="1592"/>
      <c r="AD115" s="1592"/>
      <c r="AE115" s="1592"/>
      <c r="AF115" s="1592"/>
      <c r="AG115" s="1592"/>
      <c r="AH115" s="1592"/>
      <c r="AI115" s="1592"/>
      <c r="AJ115" s="1592"/>
      <c r="AK115" s="1592"/>
      <c r="AL115" s="1592"/>
      <c r="AM115" s="1592"/>
      <c r="AN115" s="1592"/>
      <c r="AO115" s="1592"/>
      <c r="AP115" s="1592"/>
      <c r="AQ115" s="1592"/>
      <c r="AR115" s="1592"/>
      <c r="AS115" s="1592"/>
      <c r="AT115" s="1592"/>
      <c r="AU115" s="1592"/>
      <c r="AV115" s="1592"/>
      <c r="AW115" s="1592"/>
      <c r="AX115" s="1592"/>
    </row>
    <row r="116" spans="1:50">
      <c r="A116" s="1592"/>
      <c r="B116" s="1593"/>
      <c r="C116" s="1595"/>
      <c r="D116" s="1595"/>
      <c r="E116" s="1593"/>
      <c r="F116" s="1593"/>
      <c r="G116" s="1593"/>
      <c r="H116" s="1595"/>
      <c r="I116" s="1593"/>
      <c r="J116" s="1596"/>
      <c r="K116" s="1596"/>
      <c r="L116" s="1596"/>
      <c r="M116" s="1592"/>
      <c r="N116" s="1592"/>
      <c r="O116" s="1592"/>
      <c r="P116" s="1592"/>
      <c r="Q116" s="1593"/>
      <c r="R116" s="1596"/>
      <c r="S116" s="1596"/>
      <c r="T116" s="1596"/>
      <c r="U116" s="1592"/>
      <c r="V116" s="1592"/>
      <c r="W116" s="1592"/>
      <c r="X116" s="1592"/>
      <c r="Y116" s="1592"/>
      <c r="Z116" s="1592"/>
      <c r="AA116" s="1592"/>
      <c r="AB116" s="1592"/>
      <c r="AC116" s="1592"/>
      <c r="AD116" s="1592"/>
      <c r="AE116" s="1592"/>
      <c r="AF116" s="1592"/>
      <c r="AG116" s="1592"/>
      <c r="AH116" s="1592"/>
      <c r="AI116" s="1592"/>
      <c r="AJ116" s="1592"/>
      <c r="AK116" s="1592"/>
      <c r="AL116" s="1592"/>
      <c r="AM116" s="1592"/>
      <c r="AN116" s="1592"/>
      <c r="AO116" s="1592"/>
      <c r="AP116" s="1592"/>
      <c r="AQ116" s="1592"/>
      <c r="AR116" s="1592"/>
      <c r="AS116" s="1592"/>
      <c r="AT116" s="1592"/>
      <c r="AU116" s="1592"/>
      <c r="AV116" s="1592"/>
      <c r="AW116" s="1592"/>
      <c r="AX116" s="1592"/>
    </row>
  </sheetData>
  <mergeCells count="8">
    <mergeCell ref="AB62:AW62"/>
    <mergeCell ref="AB113:AC113"/>
    <mergeCell ref="A37:A41"/>
    <mergeCell ref="C52:D52"/>
    <mergeCell ref="C62:X62"/>
    <mergeCell ref="C113:D113"/>
    <mergeCell ref="AA52:AB52"/>
    <mergeCell ref="AW52:AX52"/>
  </mergeCells>
  <phoneticPr fontId="17"/>
  <conditionalFormatting sqref="AD66:AW113">
    <cfRule type="top10" dxfId="16" priority="14" bottom="1" rank="10"/>
    <cfRule type="top10" dxfId="15" priority="15" rank="10"/>
  </conditionalFormatting>
  <conditionalFormatting sqref="AY5:BR52">
    <cfRule type="cellIs" dxfId="6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51181102362204722" footer="0.51181102362204722"/>
  <pageSetup paperSize="9" scale="50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stopIfTrue="1" id="{0AC3DCB2-6CFA-40ED-9EB4-F9E057B4382A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1" id="{899CD9EF-2315-45DA-BC3A-CF2A3A19A355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J5:N52</xm:sqref>
        </x14:conditionalFormatting>
        <x14:conditionalFormatting xmlns:xm="http://schemas.microsoft.com/office/excel/2006/main">
          <x14:cfRule type="expression" priority="26" stopIfTrue="1" id="{CB7099C0-103F-44AE-B79E-817856C0DB8B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7" id="{CBAE0F05-7C64-43AC-BD19-9D6CD4F2F7FA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J66:N113</xm:sqref>
        </x14:conditionalFormatting>
        <x14:conditionalFormatting xmlns:xm="http://schemas.microsoft.com/office/excel/2006/main">
          <x14:cfRule type="expression" priority="28" stopIfTrue="1" id="{915AEE52-10E5-4157-8A42-9D1D2D4AFD7E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9" id="{658EDD3E-B442-47FC-9508-DB6A33154A52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R5:V52</xm:sqref>
        </x14:conditionalFormatting>
        <x14:conditionalFormatting xmlns:xm="http://schemas.microsoft.com/office/excel/2006/main">
          <x14:cfRule type="expression" priority="24" stopIfTrue="1" id="{794F95D9-0CEF-4AA7-816C-C5A003C8754E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5" id="{6F1A22B4-711E-4689-8DE0-06A2CE47B2D0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R66:V113</xm:sqref>
        </x14:conditionalFormatting>
        <x14:conditionalFormatting xmlns:xm="http://schemas.microsoft.com/office/excel/2006/main">
          <x14:cfRule type="expression" priority="8" stopIfTrue="1" id="{AAB1A75A-B0B6-4FFC-BCD6-C13EF7EE3FF0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9" id="{FD4E0E3C-9EFD-4341-A221-A06D42BDBB23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AH5:AL52</xm:sqref>
        </x14:conditionalFormatting>
        <x14:conditionalFormatting xmlns:xm="http://schemas.microsoft.com/office/excel/2006/main">
          <x14:cfRule type="expression" priority="18" stopIfTrue="1" id="{6D052CE6-DECA-4711-98B8-5A82E16A1056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9" id="{201A65B8-3C7D-43D5-A176-1B73C333A68A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AI66:AM113</xm:sqref>
        </x14:conditionalFormatting>
        <x14:conditionalFormatting xmlns:xm="http://schemas.microsoft.com/office/excel/2006/main">
          <x14:cfRule type="expression" priority="6" stopIfTrue="1" id="{3C0457F2-1726-4C85-A484-F49CB8CB06D3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7" id="{60076565-1FBD-489F-A6F4-CDE8624CA710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AP5:AT52</xm:sqref>
        </x14:conditionalFormatting>
        <x14:conditionalFormatting xmlns:xm="http://schemas.microsoft.com/office/excel/2006/main">
          <x14:cfRule type="expression" priority="16" stopIfTrue="1" id="{68A85168-32C6-46A1-BC18-9DA79E5A682B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7" id="{4C8D54DB-C4DB-4396-BF33-A0C6A2F872F2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AQ66:AU113</xm:sqref>
        </x14:conditionalFormatting>
        <x14:conditionalFormatting xmlns:xm="http://schemas.microsoft.com/office/excel/2006/main">
          <x14:cfRule type="expression" priority="4" stopIfTrue="1" id="{CAE1E787-625E-4E1F-A6A4-8F335D24B5A5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5" id="{89E18063-5E6C-446E-8739-8ECCCF389F45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BD5:BH52</xm:sqref>
        </x14:conditionalFormatting>
        <x14:conditionalFormatting xmlns:xm="http://schemas.microsoft.com/office/excel/2006/main">
          <x14:cfRule type="expression" priority="2" stopIfTrue="1" id="{26A4FE6D-3B64-4B5A-A6BC-C36652CA4971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" id="{BCB5F6B9-DC4D-45D1-85EF-D3EEC1FA9895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BL5:BP52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rgb="FFFFFF00"/>
  </sheetPr>
  <dimension ref="A1:DP196"/>
  <sheetViews>
    <sheetView showGridLines="0" showZeros="0" zoomScale="85" zoomScaleNormal="85" zoomScaleSheetLayoutView="55" workbookViewId="0">
      <selection activeCell="B1" sqref="B1"/>
    </sheetView>
  </sheetViews>
  <sheetFormatPr defaultColWidth="10.6328125" defaultRowHeight="11"/>
  <cols>
    <col min="1" max="1" width="1.6328125" style="229" customWidth="1"/>
    <col min="2" max="2" width="9.36328125" style="229" customWidth="1"/>
    <col min="3" max="3" width="4.08984375" style="229" customWidth="1"/>
    <col min="4" max="4" width="21.453125" style="229" customWidth="1"/>
    <col min="5" max="5" width="4.90625" style="229" customWidth="1"/>
    <col min="6" max="6" width="8.26953125" style="229" customWidth="1"/>
    <col min="7" max="25" width="11.26953125" style="229" customWidth="1"/>
    <col min="26" max="26" width="2.26953125" style="229" customWidth="1"/>
    <col min="27" max="27" width="10.6328125" style="1647" customWidth="1"/>
    <col min="28" max="28" width="1.6328125" style="229" customWidth="1"/>
    <col min="29" max="247" width="10.6328125" style="229"/>
    <col min="248" max="248" width="1.6328125" style="229" customWidth="1"/>
    <col min="249" max="249" width="7.6328125" style="229" customWidth="1"/>
    <col min="250" max="250" width="2.6328125" style="229" customWidth="1"/>
    <col min="251" max="251" width="22.6328125" style="229" customWidth="1"/>
    <col min="252" max="252" width="5.90625" style="229" customWidth="1"/>
    <col min="253" max="273" width="9.6328125" style="229" customWidth="1"/>
    <col min="274" max="274" width="9.36328125" style="229" customWidth="1"/>
    <col min="275" max="275" width="10.36328125" style="229" customWidth="1"/>
    <col min="276" max="276" width="1.6328125" style="229" customWidth="1"/>
    <col min="277" max="503" width="10.6328125" style="229"/>
    <col min="504" max="504" width="1.6328125" style="229" customWidth="1"/>
    <col min="505" max="505" width="7.6328125" style="229" customWidth="1"/>
    <col min="506" max="506" width="2.6328125" style="229" customWidth="1"/>
    <col min="507" max="507" width="22.6328125" style="229" customWidth="1"/>
    <col min="508" max="508" width="5.90625" style="229" customWidth="1"/>
    <col min="509" max="529" width="9.6328125" style="229" customWidth="1"/>
    <col min="530" max="530" width="9.36328125" style="229" customWidth="1"/>
    <col min="531" max="531" width="10.36328125" style="229" customWidth="1"/>
    <col min="532" max="532" width="1.6328125" style="229" customWidth="1"/>
    <col min="533" max="759" width="10.6328125" style="229"/>
    <col min="760" max="760" width="1.6328125" style="229" customWidth="1"/>
    <col min="761" max="761" width="7.6328125" style="229" customWidth="1"/>
    <col min="762" max="762" width="2.6328125" style="229" customWidth="1"/>
    <col min="763" max="763" width="22.6328125" style="229" customWidth="1"/>
    <col min="764" max="764" width="5.90625" style="229" customWidth="1"/>
    <col min="765" max="785" width="9.6328125" style="229" customWidth="1"/>
    <col min="786" max="786" width="9.36328125" style="229" customWidth="1"/>
    <col min="787" max="787" width="10.36328125" style="229" customWidth="1"/>
    <col min="788" max="788" width="1.6328125" style="229" customWidth="1"/>
    <col min="789" max="1015" width="10.6328125" style="229"/>
    <col min="1016" max="1016" width="1.6328125" style="229" customWidth="1"/>
    <col min="1017" max="1017" width="7.6328125" style="229" customWidth="1"/>
    <col min="1018" max="1018" width="2.6328125" style="229" customWidth="1"/>
    <col min="1019" max="1019" width="22.6328125" style="229" customWidth="1"/>
    <col min="1020" max="1020" width="5.90625" style="229" customWidth="1"/>
    <col min="1021" max="1041" width="9.6328125" style="229" customWidth="1"/>
    <col min="1042" max="1042" width="9.36328125" style="229" customWidth="1"/>
    <col min="1043" max="1043" width="10.36328125" style="229" customWidth="1"/>
    <col min="1044" max="1044" width="1.6328125" style="229" customWidth="1"/>
    <col min="1045" max="1271" width="10.6328125" style="229"/>
    <col min="1272" max="1272" width="1.6328125" style="229" customWidth="1"/>
    <col min="1273" max="1273" width="7.6328125" style="229" customWidth="1"/>
    <col min="1274" max="1274" width="2.6328125" style="229" customWidth="1"/>
    <col min="1275" max="1275" width="22.6328125" style="229" customWidth="1"/>
    <col min="1276" max="1276" width="5.90625" style="229" customWidth="1"/>
    <col min="1277" max="1297" width="9.6328125" style="229" customWidth="1"/>
    <col min="1298" max="1298" width="9.36328125" style="229" customWidth="1"/>
    <col min="1299" max="1299" width="10.36328125" style="229" customWidth="1"/>
    <col min="1300" max="1300" width="1.6328125" style="229" customWidth="1"/>
    <col min="1301" max="1527" width="10.6328125" style="229"/>
    <col min="1528" max="1528" width="1.6328125" style="229" customWidth="1"/>
    <col min="1529" max="1529" width="7.6328125" style="229" customWidth="1"/>
    <col min="1530" max="1530" width="2.6328125" style="229" customWidth="1"/>
    <col min="1531" max="1531" width="22.6328125" style="229" customWidth="1"/>
    <col min="1532" max="1532" width="5.90625" style="229" customWidth="1"/>
    <col min="1533" max="1553" width="9.6328125" style="229" customWidth="1"/>
    <col min="1554" max="1554" width="9.36328125" style="229" customWidth="1"/>
    <col min="1555" max="1555" width="10.36328125" style="229" customWidth="1"/>
    <col min="1556" max="1556" width="1.6328125" style="229" customWidth="1"/>
    <col min="1557" max="1783" width="10.6328125" style="229"/>
    <col min="1784" max="1784" width="1.6328125" style="229" customWidth="1"/>
    <col min="1785" max="1785" width="7.6328125" style="229" customWidth="1"/>
    <col min="1786" max="1786" width="2.6328125" style="229" customWidth="1"/>
    <col min="1787" max="1787" width="22.6328125" style="229" customWidth="1"/>
    <col min="1788" max="1788" width="5.90625" style="229" customWidth="1"/>
    <col min="1789" max="1809" width="9.6328125" style="229" customWidth="1"/>
    <col min="1810" max="1810" width="9.36328125" style="229" customWidth="1"/>
    <col min="1811" max="1811" width="10.36328125" style="229" customWidth="1"/>
    <col min="1812" max="1812" width="1.6328125" style="229" customWidth="1"/>
    <col min="1813" max="2039" width="10.6328125" style="229"/>
    <col min="2040" max="2040" width="1.6328125" style="229" customWidth="1"/>
    <col min="2041" max="2041" width="7.6328125" style="229" customWidth="1"/>
    <col min="2042" max="2042" width="2.6328125" style="229" customWidth="1"/>
    <col min="2043" max="2043" width="22.6328125" style="229" customWidth="1"/>
    <col min="2044" max="2044" width="5.90625" style="229" customWidth="1"/>
    <col min="2045" max="2065" width="9.6328125" style="229" customWidth="1"/>
    <col min="2066" max="2066" width="9.36328125" style="229" customWidth="1"/>
    <col min="2067" max="2067" width="10.36328125" style="229" customWidth="1"/>
    <col min="2068" max="2068" width="1.6328125" style="229" customWidth="1"/>
    <col min="2069" max="2295" width="10.6328125" style="229"/>
    <col min="2296" max="2296" width="1.6328125" style="229" customWidth="1"/>
    <col min="2297" max="2297" width="7.6328125" style="229" customWidth="1"/>
    <col min="2298" max="2298" width="2.6328125" style="229" customWidth="1"/>
    <col min="2299" max="2299" width="22.6328125" style="229" customWidth="1"/>
    <col min="2300" max="2300" width="5.90625" style="229" customWidth="1"/>
    <col min="2301" max="2321" width="9.6328125" style="229" customWidth="1"/>
    <col min="2322" max="2322" width="9.36328125" style="229" customWidth="1"/>
    <col min="2323" max="2323" width="10.36328125" style="229" customWidth="1"/>
    <col min="2324" max="2324" width="1.6328125" style="229" customWidth="1"/>
    <col min="2325" max="2551" width="10.6328125" style="229"/>
    <col min="2552" max="2552" width="1.6328125" style="229" customWidth="1"/>
    <col min="2553" max="2553" width="7.6328125" style="229" customWidth="1"/>
    <col min="2554" max="2554" width="2.6328125" style="229" customWidth="1"/>
    <col min="2555" max="2555" width="22.6328125" style="229" customWidth="1"/>
    <col min="2556" max="2556" width="5.90625" style="229" customWidth="1"/>
    <col min="2557" max="2577" width="9.6328125" style="229" customWidth="1"/>
    <col min="2578" max="2578" width="9.36328125" style="229" customWidth="1"/>
    <col min="2579" max="2579" width="10.36328125" style="229" customWidth="1"/>
    <col min="2580" max="2580" width="1.6328125" style="229" customWidth="1"/>
    <col min="2581" max="2807" width="10.6328125" style="229"/>
    <col min="2808" max="2808" width="1.6328125" style="229" customWidth="1"/>
    <col min="2809" max="2809" width="7.6328125" style="229" customWidth="1"/>
    <col min="2810" max="2810" width="2.6328125" style="229" customWidth="1"/>
    <col min="2811" max="2811" width="22.6328125" style="229" customWidth="1"/>
    <col min="2812" max="2812" width="5.90625" style="229" customWidth="1"/>
    <col min="2813" max="2833" width="9.6328125" style="229" customWidth="1"/>
    <col min="2834" max="2834" width="9.36328125" style="229" customWidth="1"/>
    <col min="2835" max="2835" width="10.36328125" style="229" customWidth="1"/>
    <col min="2836" max="2836" width="1.6328125" style="229" customWidth="1"/>
    <col min="2837" max="3063" width="10.6328125" style="229"/>
    <col min="3064" max="3064" width="1.6328125" style="229" customWidth="1"/>
    <col min="3065" max="3065" width="7.6328125" style="229" customWidth="1"/>
    <col min="3066" max="3066" width="2.6328125" style="229" customWidth="1"/>
    <col min="3067" max="3067" width="22.6328125" style="229" customWidth="1"/>
    <col min="3068" max="3068" width="5.90625" style="229" customWidth="1"/>
    <col min="3069" max="3089" width="9.6328125" style="229" customWidth="1"/>
    <col min="3090" max="3090" width="9.36328125" style="229" customWidth="1"/>
    <col min="3091" max="3091" width="10.36328125" style="229" customWidth="1"/>
    <col min="3092" max="3092" width="1.6328125" style="229" customWidth="1"/>
    <col min="3093" max="3319" width="10.6328125" style="229"/>
    <col min="3320" max="3320" width="1.6328125" style="229" customWidth="1"/>
    <col min="3321" max="3321" width="7.6328125" style="229" customWidth="1"/>
    <col min="3322" max="3322" width="2.6328125" style="229" customWidth="1"/>
    <col min="3323" max="3323" width="22.6328125" style="229" customWidth="1"/>
    <col min="3324" max="3324" width="5.90625" style="229" customWidth="1"/>
    <col min="3325" max="3345" width="9.6328125" style="229" customWidth="1"/>
    <col min="3346" max="3346" width="9.36328125" style="229" customWidth="1"/>
    <col min="3347" max="3347" width="10.36328125" style="229" customWidth="1"/>
    <col min="3348" max="3348" width="1.6328125" style="229" customWidth="1"/>
    <col min="3349" max="3575" width="10.6328125" style="229"/>
    <col min="3576" max="3576" width="1.6328125" style="229" customWidth="1"/>
    <col min="3577" max="3577" width="7.6328125" style="229" customWidth="1"/>
    <col min="3578" max="3578" width="2.6328125" style="229" customWidth="1"/>
    <col min="3579" max="3579" width="22.6328125" style="229" customWidth="1"/>
    <col min="3580" max="3580" width="5.90625" style="229" customWidth="1"/>
    <col min="3581" max="3601" width="9.6328125" style="229" customWidth="1"/>
    <col min="3602" max="3602" width="9.36328125" style="229" customWidth="1"/>
    <col min="3603" max="3603" width="10.36328125" style="229" customWidth="1"/>
    <col min="3604" max="3604" width="1.6328125" style="229" customWidth="1"/>
    <col min="3605" max="3831" width="10.6328125" style="229"/>
    <col min="3832" max="3832" width="1.6328125" style="229" customWidth="1"/>
    <col min="3833" max="3833" width="7.6328125" style="229" customWidth="1"/>
    <col min="3834" max="3834" width="2.6328125" style="229" customWidth="1"/>
    <col min="3835" max="3835" width="22.6328125" style="229" customWidth="1"/>
    <col min="3836" max="3836" width="5.90625" style="229" customWidth="1"/>
    <col min="3837" max="3857" width="9.6328125" style="229" customWidth="1"/>
    <col min="3858" max="3858" width="9.36328125" style="229" customWidth="1"/>
    <col min="3859" max="3859" width="10.36328125" style="229" customWidth="1"/>
    <col min="3860" max="3860" width="1.6328125" style="229" customWidth="1"/>
    <col min="3861" max="4087" width="10.6328125" style="229"/>
    <col min="4088" max="4088" width="1.6328125" style="229" customWidth="1"/>
    <col min="4089" max="4089" width="7.6328125" style="229" customWidth="1"/>
    <col min="4090" max="4090" width="2.6328125" style="229" customWidth="1"/>
    <col min="4091" max="4091" width="22.6328125" style="229" customWidth="1"/>
    <col min="4092" max="4092" width="5.90625" style="229" customWidth="1"/>
    <col min="4093" max="4113" width="9.6328125" style="229" customWidth="1"/>
    <col min="4114" max="4114" width="9.36328125" style="229" customWidth="1"/>
    <col min="4115" max="4115" width="10.36328125" style="229" customWidth="1"/>
    <col min="4116" max="4116" width="1.6328125" style="229" customWidth="1"/>
    <col min="4117" max="4343" width="10.6328125" style="229"/>
    <col min="4344" max="4344" width="1.6328125" style="229" customWidth="1"/>
    <col min="4345" max="4345" width="7.6328125" style="229" customWidth="1"/>
    <col min="4346" max="4346" width="2.6328125" style="229" customWidth="1"/>
    <col min="4347" max="4347" width="22.6328125" style="229" customWidth="1"/>
    <col min="4348" max="4348" width="5.90625" style="229" customWidth="1"/>
    <col min="4349" max="4369" width="9.6328125" style="229" customWidth="1"/>
    <col min="4370" max="4370" width="9.36328125" style="229" customWidth="1"/>
    <col min="4371" max="4371" width="10.36328125" style="229" customWidth="1"/>
    <col min="4372" max="4372" width="1.6328125" style="229" customWidth="1"/>
    <col min="4373" max="4599" width="10.6328125" style="229"/>
    <col min="4600" max="4600" width="1.6328125" style="229" customWidth="1"/>
    <col min="4601" max="4601" width="7.6328125" style="229" customWidth="1"/>
    <col min="4602" max="4602" width="2.6328125" style="229" customWidth="1"/>
    <col min="4603" max="4603" width="22.6328125" style="229" customWidth="1"/>
    <col min="4604" max="4604" width="5.90625" style="229" customWidth="1"/>
    <col min="4605" max="4625" width="9.6328125" style="229" customWidth="1"/>
    <col min="4626" max="4626" width="9.36328125" style="229" customWidth="1"/>
    <col min="4627" max="4627" width="10.36328125" style="229" customWidth="1"/>
    <col min="4628" max="4628" width="1.6328125" style="229" customWidth="1"/>
    <col min="4629" max="4855" width="10.6328125" style="229"/>
    <col min="4856" max="4856" width="1.6328125" style="229" customWidth="1"/>
    <col min="4857" max="4857" width="7.6328125" style="229" customWidth="1"/>
    <col min="4858" max="4858" width="2.6328125" style="229" customWidth="1"/>
    <col min="4859" max="4859" width="22.6328125" style="229" customWidth="1"/>
    <col min="4860" max="4860" width="5.90625" style="229" customWidth="1"/>
    <col min="4861" max="4881" width="9.6328125" style="229" customWidth="1"/>
    <col min="4882" max="4882" width="9.36328125" style="229" customWidth="1"/>
    <col min="4883" max="4883" width="10.36328125" style="229" customWidth="1"/>
    <col min="4884" max="4884" width="1.6328125" style="229" customWidth="1"/>
    <col min="4885" max="5111" width="10.6328125" style="229"/>
    <col min="5112" max="5112" width="1.6328125" style="229" customWidth="1"/>
    <col min="5113" max="5113" width="7.6328125" style="229" customWidth="1"/>
    <col min="5114" max="5114" width="2.6328125" style="229" customWidth="1"/>
    <col min="5115" max="5115" width="22.6328125" style="229" customWidth="1"/>
    <col min="5116" max="5116" width="5.90625" style="229" customWidth="1"/>
    <col min="5117" max="5137" width="9.6328125" style="229" customWidth="1"/>
    <col min="5138" max="5138" width="9.36328125" style="229" customWidth="1"/>
    <col min="5139" max="5139" width="10.36328125" style="229" customWidth="1"/>
    <col min="5140" max="5140" width="1.6328125" style="229" customWidth="1"/>
    <col min="5141" max="5367" width="10.6328125" style="229"/>
    <col min="5368" max="5368" width="1.6328125" style="229" customWidth="1"/>
    <col min="5369" max="5369" width="7.6328125" style="229" customWidth="1"/>
    <col min="5370" max="5370" width="2.6328125" style="229" customWidth="1"/>
    <col min="5371" max="5371" width="22.6328125" style="229" customWidth="1"/>
    <col min="5372" max="5372" width="5.90625" style="229" customWidth="1"/>
    <col min="5373" max="5393" width="9.6328125" style="229" customWidth="1"/>
    <col min="5394" max="5394" width="9.36328125" style="229" customWidth="1"/>
    <col min="5395" max="5395" width="10.36328125" style="229" customWidth="1"/>
    <col min="5396" max="5396" width="1.6328125" style="229" customWidth="1"/>
    <col min="5397" max="5623" width="10.6328125" style="229"/>
    <col min="5624" max="5624" width="1.6328125" style="229" customWidth="1"/>
    <col min="5625" max="5625" width="7.6328125" style="229" customWidth="1"/>
    <col min="5626" max="5626" width="2.6328125" style="229" customWidth="1"/>
    <col min="5627" max="5627" width="22.6328125" style="229" customWidth="1"/>
    <col min="5628" max="5628" width="5.90625" style="229" customWidth="1"/>
    <col min="5629" max="5649" width="9.6328125" style="229" customWidth="1"/>
    <col min="5650" max="5650" width="9.36328125" style="229" customWidth="1"/>
    <col min="5651" max="5651" width="10.36328125" style="229" customWidth="1"/>
    <col min="5652" max="5652" width="1.6328125" style="229" customWidth="1"/>
    <col min="5653" max="5879" width="10.6328125" style="229"/>
    <col min="5880" max="5880" width="1.6328125" style="229" customWidth="1"/>
    <col min="5881" max="5881" width="7.6328125" style="229" customWidth="1"/>
    <col min="5882" max="5882" width="2.6328125" style="229" customWidth="1"/>
    <col min="5883" max="5883" width="22.6328125" style="229" customWidth="1"/>
    <col min="5884" max="5884" width="5.90625" style="229" customWidth="1"/>
    <col min="5885" max="5905" width="9.6328125" style="229" customWidth="1"/>
    <col min="5906" max="5906" width="9.36328125" style="229" customWidth="1"/>
    <col min="5907" max="5907" width="10.36328125" style="229" customWidth="1"/>
    <col min="5908" max="5908" width="1.6328125" style="229" customWidth="1"/>
    <col min="5909" max="6135" width="10.6328125" style="229"/>
    <col min="6136" max="6136" width="1.6328125" style="229" customWidth="1"/>
    <col min="6137" max="6137" width="7.6328125" style="229" customWidth="1"/>
    <col min="6138" max="6138" width="2.6328125" style="229" customWidth="1"/>
    <col min="6139" max="6139" width="22.6328125" style="229" customWidth="1"/>
    <col min="6140" max="6140" width="5.90625" style="229" customWidth="1"/>
    <col min="6141" max="6161" width="9.6328125" style="229" customWidth="1"/>
    <col min="6162" max="6162" width="9.36328125" style="229" customWidth="1"/>
    <col min="6163" max="6163" width="10.36328125" style="229" customWidth="1"/>
    <col min="6164" max="6164" width="1.6328125" style="229" customWidth="1"/>
    <col min="6165" max="6391" width="10.6328125" style="229"/>
    <col min="6392" max="6392" width="1.6328125" style="229" customWidth="1"/>
    <col min="6393" max="6393" width="7.6328125" style="229" customWidth="1"/>
    <col min="6394" max="6394" width="2.6328125" style="229" customWidth="1"/>
    <col min="6395" max="6395" width="22.6328125" style="229" customWidth="1"/>
    <col min="6396" max="6396" width="5.90625" style="229" customWidth="1"/>
    <col min="6397" max="6417" width="9.6328125" style="229" customWidth="1"/>
    <col min="6418" max="6418" width="9.36328125" style="229" customWidth="1"/>
    <col min="6419" max="6419" width="10.36328125" style="229" customWidth="1"/>
    <col min="6420" max="6420" width="1.6328125" style="229" customWidth="1"/>
    <col min="6421" max="6647" width="10.6328125" style="229"/>
    <col min="6648" max="6648" width="1.6328125" style="229" customWidth="1"/>
    <col min="6649" max="6649" width="7.6328125" style="229" customWidth="1"/>
    <col min="6650" max="6650" width="2.6328125" style="229" customWidth="1"/>
    <col min="6651" max="6651" width="22.6328125" style="229" customWidth="1"/>
    <col min="6652" max="6652" width="5.90625" style="229" customWidth="1"/>
    <col min="6653" max="6673" width="9.6328125" style="229" customWidth="1"/>
    <col min="6674" max="6674" width="9.36328125" style="229" customWidth="1"/>
    <col min="6675" max="6675" width="10.36328125" style="229" customWidth="1"/>
    <col min="6676" max="6676" width="1.6328125" style="229" customWidth="1"/>
    <col min="6677" max="6903" width="10.6328125" style="229"/>
    <col min="6904" max="6904" width="1.6328125" style="229" customWidth="1"/>
    <col min="6905" max="6905" width="7.6328125" style="229" customWidth="1"/>
    <col min="6906" max="6906" width="2.6328125" style="229" customWidth="1"/>
    <col min="6907" max="6907" width="22.6328125" style="229" customWidth="1"/>
    <col min="6908" max="6908" width="5.90625" style="229" customWidth="1"/>
    <col min="6909" max="6929" width="9.6328125" style="229" customWidth="1"/>
    <col min="6930" max="6930" width="9.36328125" style="229" customWidth="1"/>
    <col min="6931" max="6931" width="10.36328125" style="229" customWidth="1"/>
    <col min="6932" max="6932" width="1.6328125" style="229" customWidth="1"/>
    <col min="6933" max="7159" width="10.6328125" style="229"/>
    <col min="7160" max="7160" width="1.6328125" style="229" customWidth="1"/>
    <col min="7161" max="7161" width="7.6328125" style="229" customWidth="1"/>
    <col min="7162" max="7162" width="2.6328125" style="229" customWidth="1"/>
    <col min="7163" max="7163" width="22.6328125" style="229" customWidth="1"/>
    <col min="7164" max="7164" width="5.90625" style="229" customWidth="1"/>
    <col min="7165" max="7185" width="9.6328125" style="229" customWidth="1"/>
    <col min="7186" max="7186" width="9.36328125" style="229" customWidth="1"/>
    <col min="7187" max="7187" width="10.36328125" style="229" customWidth="1"/>
    <col min="7188" max="7188" width="1.6328125" style="229" customWidth="1"/>
    <col min="7189" max="7415" width="10.6328125" style="229"/>
    <col min="7416" max="7416" width="1.6328125" style="229" customWidth="1"/>
    <col min="7417" max="7417" width="7.6328125" style="229" customWidth="1"/>
    <col min="7418" max="7418" width="2.6328125" style="229" customWidth="1"/>
    <col min="7419" max="7419" width="22.6328125" style="229" customWidth="1"/>
    <col min="7420" max="7420" width="5.90625" style="229" customWidth="1"/>
    <col min="7421" max="7441" width="9.6328125" style="229" customWidth="1"/>
    <col min="7442" max="7442" width="9.36328125" style="229" customWidth="1"/>
    <col min="7443" max="7443" width="10.36328125" style="229" customWidth="1"/>
    <col min="7444" max="7444" width="1.6328125" style="229" customWidth="1"/>
    <col min="7445" max="7671" width="10.6328125" style="229"/>
    <col min="7672" max="7672" width="1.6328125" style="229" customWidth="1"/>
    <col min="7673" max="7673" width="7.6328125" style="229" customWidth="1"/>
    <col min="7674" max="7674" width="2.6328125" style="229" customWidth="1"/>
    <col min="7675" max="7675" width="22.6328125" style="229" customWidth="1"/>
    <col min="7676" max="7676" width="5.90625" style="229" customWidth="1"/>
    <col min="7677" max="7697" width="9.6328125" style="229" customWidth="1"/>
    <col min="7698" max="7698" width="9.36328125" style="229" customWidth="1"/>
    <col min="7699" max="7699" width="10.36328125" style="229" customWidth="1"/>
    <col min="7700" max="7700" width="1.6328125" style="229" customWidth="1"/>
    <col min="7701" max="7927" width="10.6328125" style="229"/>
    <col min="7928" max="7928" width="1.6328125" style="229" customWidth="1"/>
    <col min="7929" max="7929" width="7.6328125" style="229" customWidth="1"/>
    <col min="7930" max="7930" width="2.6328125" style="229" customWidth="1"/>
    <col min="7931" max="7931" width="22.6328125" style="229" customWidth="1"/>
    <col min="7932" max="7932" width="5.90625" style="229" customWidth="1"/>
    <col min="7933" max="7953" width="9.6328125" style="229" customWidth="1"/>
    <col min="7954" max="7954" width="9.36328125" style="229" customWidth="1"/>
    <col min="7955" max="7955" width="10.36328125" style="229" customWidth="1"/>
    <col min="7956" max="7956" width="1.6328125" style="229" customWidth="1"/>
    <col min="7957" max="8183" width="10.6328125" style="229"/>
    <col min="8184" max="8184" width="1.6328125" style="229" customWidth="1"/>
    <col min="8185" max="8185" width="7.6328125" style="229" customWidth="1"/>
    <col min="8186" max="8186" width="2.6328125" style="229" customWidth="1"/>
    <col min="8187" max="8187" width="22.6328125" style="229" customWidth="1"/>
    <col min="8188" max="8188" width="5.90625" style="229" customWidth="1"/>
    <col min="8189" max="8209" width="9.6328125" style="229" customWidth="1"/>
    <col min="8210" max="8210" width="9.36328125" style="229" customWidth="1"/>
    <col min="8211" max="8211" width="10.36328125" style="229" customWidth="1"/>
    <col min="8212" max="8212" width="1.6328125" style="229" customWidth="1"/>
    <col min="8213" max="8439" width="10.6328125" style="229"/>
    <col min="8440" max="8440" width="1.6328125" style="229" customWidth="1"/>
    <col min="8441" max="8441" width="7.6328125" style="229" customWidth="1"/>
    <col min="8442" max="8442" width="2.6328125" style="229" customWidth="1"/>
    <col min="8443" max="8443" width="22.6328125" style="229" customWidth="1"/>
    <col min="8444" max="8444" width="5.90625" style="229" customWidth="1"/>
    <col min="8445" max="8465" width="9.6328125" style="229" customWidth="1"/>
    <col min="8466" max="8466" width="9.36328125" style="229" customWidth="1"/>
    <col min="8467" max="8467" width="10.36328125" style="229" customWidth="1"/>
    <col min="8468" max="8468" width="1.6328125" style="229" customWidth="1"/>
    <col min="8469" max="8695" width="10.6328125" style="229"/>
    <col min="8696" max="8696" width="1.6328125" style="229" customWidth="1"/>
    <col min="8697" max="8697" width="7.6328125" style="229" customWidth="1"/>
    <col min="8698" max="8698" width="2.6328125" style="229" customWidth="1"/>
    <col min="8699" max="8699" width="22.6328125" style="229" customWidth="1"/>
    <col min="8700" max="8700" width="5.90625" style="229" customWidth="1"/>
    <col min="8701" max="8721" width="9.6328125" style="229" customWidth="1"/>
    <col min="8722" max="8722" width="9.36328125" style="229" customWidth="1"/>
    <col min="8723" max="8723" width="10.36328125" style="229" customWidth="1"/>
    <col min="8724" max="8724" width="1.6328125" style="229" customWidth="1"/>
    <col min="8725" max="8951" width="10.6328125" style="229"/>
    <col min="8952" max="8952" width="1.6328125" style="229" customWidth="1"/>
    <col min="8953" max="8953" width="7.6328125" style="229" customWidth="1"/>
    <col min="8954" max="8954" width="2.6328125" style="229" customWidth="1"/>
    <col min="8955" max="8955" width="22.6328125" style="229" customWidth="1"/>
    <col min="8956" max="8956" width="5.90625" style="229" customWidth="1"/>
    <col min="8957" max="8977" width="9.6328125" style="229" customWidth="1"/>
    <col min="8978" max="8978" width="9.36328125" style="229" customWidth="1"/>
    <col min="8979" max="8979" width="10.36328125" style="229" customWidth="1"/>
    <col min="8980" max="8980" width="1.6328125" style="229" customWidth="1"/>
    <col min="8981" max="9207" width="10.6328125" style="229"/>
    <col min="9208" max="9208" width="1.6328125" style="229" customWidth="1"/>
    <col min="9209" max="9209" width="7.6328125" style="229" customWidth="1"/>
    <col min="9210" max="9210" width="2.6328125" style="229" customWidth="1"/>
    <col min="9211" max="9211" width="22.6328125" style="229" customWidth="1"/>
    <col min="9212" max="9212" width="5.90625" style="229" customWidth="1"/>
    <col min="9213" max="9233" width="9.6328125" style="229" customWidth="1"/>
    <col min="9234" max="9234" width="9.36328125" style="229" customWidth="1"/>
    <col min="9235" max="9235" width="10.36328125" style="229" customWidth="1"/>
    <col min="9236" max="9236" width="1.6328125" style="229" customWidth="1"/>
    <col min="9237" max="9463" width="10.6328125" style="229"/>
    <col min="9464" max="9464" width="1.6328125" style="229" customWidth="1"/>
    <col min="9465" max="9465" width="7.6328125" style="229" customWidth="1"/>
    <col min="9466" max="9466" width="2.6328125" style="229" customWidth="1"/>
    <col min="9467" max="9467" width="22.6328125" style="229" customWidth="1"/>
    <col min="9468" max="9468" width="5.90625" style="229" customWidth="1"/>
    <col min="9469" max="9489" width="9.6328125" style="229" customWidth="1"/>
    <col min="9490" max="9490" width="9.36328125" style="229" customWidth="1"/>
    <col min="9491" max="9491" width="10.36328125" style="229" customWidth="1"/>
    <col min="9492" max="9492" width="1.6328125" style="229" customWidth="1"/>
    <col min="9493" max="9719" width="10.6328125" style="229"/>
    <col min="9720" max="9720" width="1.6328125" style="229" customWidth="1"/>
    <col min="9721" max="9721" width="7.6328125" style="229" customWidth="1"/>
    <col min="9722" max="9722" width="2.6328125" style="229" customWidth="1"/>
    <col min="9723" max="9723" width="22.6328125" style="229" customWidth="1"/>
    <col min="9724" max="9724" width="5.90625" style="229" customWidth="1"/>
    <col min="9725" max="9745" width="9.6328125" style="229" customWidth="1"/>
    <col min="9746" max="9746" width="9.36328125" style="229" customWidth="1"/>
    <col min="9747" max="9747" width="10.36328125" style="229" customWidth="1"/>
    <col min="9748" max="9748" width="1.6328125" style="229" customWidth="1"/>
    <col min="9749" max="9975" width="10.6328125" style="229"/>
    <col min="9976" max="9976" width="1.6328125" style="229" customWidth="1"/>
    <col min="9977" max="9977" width="7.6328125" style="229" customWidth="1"/>
    <col min="9978" max="9978" width="2.6328125" style="229" customWidth="1"/>
    <col min="9979" max="9979" width="22.6328125" style="229" customWidth="1"/>
    <col min="9980" max="9980" width="5.90625" style="229" customWidth="1"/>
    <col min="9981" max="10001" width="9.6328125" style="229" customWidth="1"/>
    <col min="10002" max="10002" width="9.36328125" style="229" customWidth="1"/>
    <col min="10003" max="10003" width="10.36328125" style="229" customWidth="1"/>
    <col min="10004" max="10004" width="1.6328125" style="229" customWidth="1"/>
    <col min="10005" max="10231" width="10.6328125" style="229"/>
    <col min="10232" max="10232" width="1.6328125" style="229" customWidth="1"/>
    <col min="10233" max="10233" width="7.6328125" style="229" customWidth="1"/>
    <col min="10234" max="10234" width="2.6328125" style="229" customWidth="1"/>
    <col min="10235" max="10235" width="22.6328125" style="229" customWidth="1"/>
    <col min="10236" max="10236" width="5.90625" style="229" customWidth="1"/>
    <col min="10237" max="10257" width="9.6328125" style="229" customWidth="1"/>
    <col min="10258" max="10258" width="9.36328125" style="229" customWidth="1"/>
    <col min="10259" max="10259" width="10.36328125" style="229" customWidth="1"/>
    <col min="10260" max="10260" width="1.6328125" style="229" customWidth="1"/>
    <col min="10261" max="10487" width="10.6328125" style="229"/>
    <col min="10488" max="10488" width="1.6328125" style="229" customWidth="1"/>
    <col min="10489" max="10489" width="7.6328125" style="229" customWidth="1"/>
    <col min="10490" max="10490" width="2.6328125" style="229" customWidth="1"/>
    <col min="10491" max="10491" width="22.6328125" style="229" customWidth="1"/>
    <col min="10492" max="10492" width="5.90625" style="229" customWidth="1"/>
    <col min="10493" max="10513" width="9.6328125" style="229" customWidth="1"/>
    <col min="10514" max="10514" width="9.36328125" style="229" customWidth="1"/>
    <col min="10515" max="10515" width="10.36328125" style="229" customWidth="1"/>
    <col min="10516" max="10516" width="1.6328125" style="229" customWidth="1"/>
    <col min="10517" max="10743" width="10.6328125" style="229"/>
    <col min="10744" max="10744" width="1.6328125" style="229" customWidth="1"/>
    <col min="10745" max="10745" width="7.6328125" style="229" customWidth="1"/>
    <col min="10746" max="10746" width="2.6328125" style="229" customWidth="1"/>
    <col min="10747" max="10747" width="22.6328125" style="229" customWidth="1"/>
    <col min="10748" max="10748" width="5.90625" style="229" customWidth="1"/>
    <col min="10749" max="10769" width="9.6328125" style="229" customWidth="1"/>
    <col min="10770" max="10770" width="9.36328125" style="229" customWidth="1"/>
    <col min="10771" max="10771" width="10.36328125" style="229" customWidth="1"/>
    <col min="10772" max="10772" width="1.6328125" style="229" customWidth="1"/>
    <col min="10773" max="10999" width="10.6328125" style="229"/>
    <col min="11000" max="11000" width="1.6328125" style="229" customWidth="1"/>
    <col min="11001" max="11001" width="7.6328125" style="229" customWidth="1"/>
    <col min="11002" max="11002" width="2.6328125" style="229" customWidth="1"/>
    <col min="11003" max="11003" width="22.6328125" style="229" customWidth="1"/>
    <col min="11004" max="11004" width="5.90625" style="229" customWidth="1"/>
    <col min="11005" max="11025" width="9.6328125" style="229" customWidth="1"/>
    <col min="11026" max="11026" width="9.36328125" style="229" customWidth="1"/>
    <col min="11027" max="11027" width="10.36328125" style="229" customWidth="1"/>
    <col min="11028" max="11028" width="1.6328125" style="229" customWidth="1"/>
    <col min="11029" max="11255" width="10.6328125" style="229"/>
    <col min="11256" max="11256" width="1.6328125" style="229" customWidth="1"/>
    <col min="11257" max="11257" width="7.6328125" style="229" customWidth="1"/>
    <col min="11258" max="11258" width="2.6328125" style="229" customWidth="1"/>
    <col min="11259" max="11259" width="22.6328125" style="229" customWidth="1"/>
    <col min="11260" max="11260" width="5.90625" style="229" customWidth="1"/>
    <col min="11261" max="11281" width="9.6328125" style="229" customWidth="1"/>
    <col min="11282" max="11282" width="9.36328125" style="229" customWidth="1"/>
    <col min="11283" max="11283" width="10.36328125" style="229" customWidth="1"/>
    <col min="11284" max="11284" width="1.6328125" style="229" customWidth="1"/>
    <col min="11285" max="11511" width="10.6328125" style="229"/>
    <col min="11512" max="11512" width="1.6328125" style="229" customWidth="1"/>
    <col min="11513" max="11513" width="7.6328125" style="229" customWidth="1"/>
    <col min="11514" max="11514" width="2.6328125" style="229" customWidth="1"/>
    <col min="11515" max="11515" width="22.6328125" style="229" customWidth="1"/>
    <col min="11516" max="11516" width="5.90625" style="229" customWidth="1"/>
    <col min="11517" max="11537" width="9.6328125" style="229" customWidth="1"/>
    <col min="11538" max="11538" width="9.36328125" style="229" customWidth="1"/>
    <col min="11539" max="11539" width="10.36328125" style="229" customWidth="1"/>
    <col min="11540" max="11540" width="1.6328125" style="229" customWidth="1"/>
    <col min="11541" max="11767" width="10.6328125" style="229"/>
    <col min="11768" max="11768" width="1.6328125" style="229" customWidth="1"/>
    <col min="11769" max="11769" width="7.6328125" style="229" customWidth="1"/>
    <col min="11770" max="11770" width="2.6328125" style="229" customWidth="1"/>
    <col min="11771" max="11771" width="22.6328125" style="229" customWidth="1"/>
    <col min="11772" max="11772" width="5.90625" style="229" customWidth="1"/>
    <col min="11773" max="11793" width="9.6328125" style="229" customWidth="1"/>
    <col min="11794" max="11794" width="9.36328125" style="229" customWidth="1"/>
    <col min="11795" max="11795" width="10.36328125" style="229" customWidth="1"/>
    <col min="11796" max="11796" width="1.6328125" style="229" customWidth="1"/>
    <col min="11797" max="12023" width="10.6328125" style="229"/>
    <col min="12024" max="12024" width="1.6328125" style="229" customWidth="1"/>
    <col min="12025" max="12025" width="7.6328125" style="229" customWidth="1"/>
    <col min="12026" max="12026" width="2.6328125" style="229" customWidth="1"/>
    <col min="12027" max="12027" width="22.6328125" style="229" customWidth="1"/>
    <col min="12028" max="12028" width="5.90625" style="229" customWidth="1"/>
    <col min="12029" max="12049" width="9.6328125" style="229" customWidth="1"/>
    <col min="12050" max="12050" width="9.36328125" style="229" customWidth="1"/>
    <col min="12051" max="12051" width="10.36328125" style="229" customWidth="1"/>
    <col min="12052" max="12052" width="1.6328125" style="229" customWidth="1"/>
    <col min="12053" max="12279" width="10.6328125" style="229"/>
    <col min="12280" max="12280" width="1.6328125" style="229" customWidth="1"/>
    <col min="12281" max="12281" width="7.6328125" style="229" customWidth="1"/>
    <col min="12282" max="12282" width="2.6328125" style="229" customWidth="1"/>
    <col min="12283" max="12283" width="22.6328125" style="229" customWidth="1"/>
    <col min="12284" max="12284" width="5.90625" style="229" customWidth="1"/>
    <col min="12285" max="12305" width="9.6328125" style="229" customWidth="1"/>
    <col min="12306" max="12306" width="9.36328125" style="229" customWidth="1"/>
    <col min="12307" max="12307" width="10.36328125" style="229" customWidth="1"/>
    <col min="12308" max="12308" width="1.6328125" style="229" customWidth="1"/>
    <col min="12309" max="12535" width="10.6328125" style="229"/>
    <col min="12536" max="12536" width="1.6328125" style="229" customWidth="1"/>
    <col min="12537" max="12537" width="7.6328125" style="229" customWidth="1"/>
    <col min="12538" max="12538" width="2.6328125" style="229" customWidth="1"/>
    <col min="12539" max="12539" width="22.6328125" style="229" customWidth="1"/>
    <col min="12540" max="12540" width="5.90625" style="229" customWidth="1"/>
    <col min="12541" max="12561" width="9.6328125" style="229" customWidth="1"/>
    <col min="12562" max="12562" width="9.36328125" style="229" customWidth="1"/>
    <col min="12563" max="12563" width="10.36328125" style="229" customWidth="1"/>
    <col min="12564" max="12564" width="1.6328125" style="229" customWidth="1"/>
    <col min="12565" max="12791" width="10.6328125" style="229"/>
    <col min="12792" max="12792" width="1.6328125" style="229" customWidth="1"/>
    <col min="12793" max="12793" width="7.6328125" style="229" customWidth="1"/>
    <col min="12794" max="12794" width="2.6328125" style="229" customWidth="1"/>
    <col min="12795" max="12795" width="22.6328125" style="229" customWidth="1"/>
    <col min="12796" max="12796" width="5.90625" style="229" customWidth="1"/>
    <col min="12797" max="12817" width="9.6328125" style="229" customWidth="1"/>
    <col min="12818" max="12818" width="9.36328125" style="229" customWidth="1"/>
    <col min="12819" max="12819" width="10.36328125" style="229" customWidth="1"/>
    <col min="12820" max="12820" width="1.6328125" style="229" customWidth="1"/>
    <col min="12821" max="13047" width="10.6328125" style="229"/>
    <col min="13048" max="13048" width="1.6328125" style="229" customWidth="1"/>
    <col min="13049" max="13049" width="7.6328125" style="229" customWidth="1"/>
    <col min="13050" max="13050" width="2.6328125" style="229" customWidth="1"/>
    <col min="13051" max="13051" width="22.6328125" style="229" customWidth="1"/>
    <col min="13052" max="13052" width="5.90625" style="229" customWidth="1"/>
    <col min="13053" max="13073" width="9.6328125" style="229" customWidth="1"/>
    <col min="13074" max="13074" width="9.36328125" style="229" customWidth="1"/>
    <col min="13075" max="13075" width="10.36328125" style="229" customWidth="1"/>
    <col min="13076" max="13076" width="1.6328125" style="229" customWidth="1"/>
    <col min="13077" max="13303" width="10.6328125" style="229"/>
    <col min="13304" max="13304" width="1.6328125" style="229" customWidth="1"/>
    <col min="13305" max="13305" width="7.6328125" style="229" customWidth="1"/>
    <col min="13306" max="13306" width="2.6328125" style="229" customWidth="1"/>
    <col min="13307" max="13307" width="22.6328125" style="229" customWidth="1"/>
    <col min="13308" max="13308" width="5.90625" style="229" customWidth="1"/>
    <col min="13309" max="13329" width="9.6328125" style="229" customWidth="1"/>
    <col min="13330" max="13330" width="9.36328125" style="229" customWidth="1"/>
    <col min="13331" max="13331" width="10.36328125" style="229" customWidth="1"/>
    <col min="13332" max="13332" width="1.6328125" style="229" customWidth="1"/>
    <col min="13333" max="13559" width="10.6328125" style="229"/>
    <col min="13560" max="13560" width="1.6328125" style="229" customWidth="1"/>
    <col min="13561" max="13561" width="7.6328125" style="229" customWidth="1"/>
    <col min="13562" max="13562" width="2.6328125" style="229" customWidth="1"/>
    <col min="13563" max="13563" width="22.6328125" style="229" customWidth="1"/>
    <col min="13564" max="13564" width="5.90625" style="229" customWidth="1"/>
    <col min="13565" max="13585" width="9.6328125" style="229" customWidth="1"/>
    <col min="13586" max="13586" width="9.36328125" style="229" customWidth="1"/>
    <col min="13587" max="13587" width="10.36328125" style="229" customWidth="1"/>
    <col min="13588" max="13588" width="1.6328125" style="229" customWidth="1"/>
    <col min="13589" max="13815" width="10.6328125" style="229"/>
    <col min="13816" max="13816" width="1.6328125" style="229" customWidth="1"/>
    <col min="13817" max="13817" width="7.6328125" style="229" customWidth="1"/>
    <col min="13818" max="13818" width="2.6328125" style="229" customWidth="1"/>
    <col min="13819" max="13819" width="22.6328125" style="229" customWidth="1"/>
    <col min="13820" max="13820" width="5.90625" style="229" customWidth="1"/>
    <col min="13821" max="13841" width="9.6328125" style="229" customWidth="1"/>
    <col min="13842" max="13842" width="9.36328125" style="229" customWidth="1"/>
    <col min="13843" max="13843" width="10.36328125" style="229" customWidth="1"/>
    <col min="13844" max="13844" width="1.6328125" style="229" customWidth="1"/>
    <col min="13845" max="14071" width="10.6328125" style="229"/>
    <col min="14072" max="14072" width="1.6328125" style="229" customWidth="1"/>
    <col min="14073" max="14073" width="7.6328125" style="229" customWidth="1"/>
    <col min="14074" max="14074" width="2.6328125" style="229" customWidth="1"/>
    <col min="14075" max="14075" width="22.6328125" style="229" customWidth="1"/>
    <col min="14076" max="14076" width="5.90625" style="229" customWidth="1"/>
    <col min="14077" max="14097" width="9.6328125" style="229" customWidth="1"/>
    <col min="14098" max="14098" width="9.36328125" style="229" customWidth="1"/>
    <col min="14099" max="14099" width="10.36328125" style="229" customWidth="1"/>
    <col min="14100" max="14100" width="1.6328125" style="229" customWidth="1"/>
    <col min="14101" max="14327" width="10.6328125" style="229"/>
    <col min="14328" max="14328" width="1.6328125" style="229" customWidth="1"/>
    <col min="14329" max="14329" width="7.6328125" style="229" customWidth="1"/>
    <col min="14330" max="14330" width="2.6328125" style="229" customWidth="1"/>
    <col min="14331" max="14331" width="22.6328125" style="229" customWidth="1"/>
    <col min="14332" max="14332" width="5.90625" style="229" customWidth="1"/>
    <col min="14333" max="14353" width="9.6328125" style="229" customWidth="1"/>
    <col min="14354" max="14354" width="9.36328125" style="229" customWidth="1"/>
    <col min="14355" max="14355" width="10.36328125" style="229" customWidth="1"/>
    <col min="14356" max="14356" width="1.6328125" style="229" customWidth="1"/>
    <col min="14357" max="14583" width="10.6328125" style="229"/>
    <col min="14584" max="14584" width="1.6328125" style="229" customWidth="1"/>
    <col min="14585" max="14585" width="7.6328125" style="229" customWidth="1"/>
    <col min="14586" max="14586" width="2.6328125" style="229" customWidth="1"/>
    <col min="14587" max="14587" width="22.6328125" style="229" customWidth="1"/>
    <col min="14588" max="14588" width="5.90625" style="229" customWidth="1"/>
    <col min="14589" max="14609" width="9.6328125" style="229" customWidth="1"/>
    <col min="14610" max="14610" width="9.36328125" style="229" customWidth="1"/>
    <col min="14611" max="14611" width="10.36328125" style="229" customWidth="1"/>
    <col min="14612" max="14612" width="1.6328125" style="229" customWidth="1"/>
    <col min="14613" max="14839" width="10.6328125" style="229"/>
    <col min="14840" max="14840" width="1.6328125" style="229" customWidth="1"/>
    <col min="14841" max="14841" width="7.6328125" style="229" customWidth="1"/>
    <col min="14842" max="14842" width="2.6328125" style="229" customWidth="1"/>
    <col min="14843" max="14843" width="22.6328125" style="229" customWidth="1"/>
    <col min="14844" max="14844" width="5.90625" style="229" customWidth="1"/>
    <col min="14845" max="14865" width="9.6328125" style="229" customWidth="1"/>
    <col min="14866" max="14866" width="9.36328125" style="229" customWidth="1"/>
    <col min="14867" max="14867" width="10.36328125" style="229" customWidth="1"/>
    <col min="14868" max="14868" width="1.6328125" style="229" customWidth="1"/>
    <col min="14869" max="15095" width="10.6328125" style="229"/>
    <col min="15096" max="15096" width="1.6328125" style="229" customWidth="1"/>
    <col min="15097" max="15097" width="7.6328125" style="229" customWidth="1"/>
    <col min="15098" max="15098" width="2.6328125" style="229" customWidth="1"/>
    <col min="15099" max="15099" width="22.6328125" style="229" customWidth="1"/>
    <col min="15100" max="15100" width="5.90625" style="229" customWidth="1"/>
    <col min="15101" max="15121" width="9.6328125" style="229" customWidth="1"/>
    <col min="15122" max="15122" width="9.36328125" style="229" customWidth="1"/>
    <col min="15123" max="15123" width="10.36328125" style="229" customWidth="1"/>
    <col min="15124" max="15124" width="1.6328125" style="229" customWidth="1"/>
    <col min="15125" max="15351" width="10.6328125" style="229"/>
    <col min="15352" max="15352" width="1.6328125" style="229" customWidth="1"/>
    <col min="15353" max="15353" width="7.6328125" style="229" customWidth="1"/>
    <col min="15354" max="15354" width="2.6328125" style="229" customWidth="1"/>
    <col min="15355" max="15355" width="22.6328125" style="229" customWidth="1"/>
    <col min="15356" max="15356" width="5.90625" style="229" customWidth="1"/>
    <col min="15357" max="15377" width="9.6328125" style="229" customWidth="1"/>
    <col min="15378" max="15378" width="9.36328125" style="229" customWidth="1"/>
    <col min="15379" max="15379" width="10.36328125" style="229" customWidth="1"/>
    <col min="15380" max="15380" width="1.6328125" style="229" customWidth="1"/>
    <col min="15381" max="15607" width="10.6328125" style="229"/>
    <col min="15608" max="15608" width="1.6328125" style="229" customWidth="1"/>
    <col min="15609" max="15609" width="7.6328125" style="229" customWidth="1"/>
    <col min="15610" max="15610" width="2.6328125" style="229" customWidth="1"/>
    <col min="15611" max="15611" width="22.6328125" style="229" customWidth="1"/>
    <col min="15612" max="15612" width="5.90625" style="229" customWidth="1"/>
    <col min="15613" max="15633" width="9.6328125" style="229" customWidth="1"/>
    <col min="15634" max="15634" width="9.36328125" style="229" customWidth="1"/>
    <col min="15635" max="15635" width="10.36328125" style="229" customWidth="1"/>
    <col min="15636" max="15636" width="1.6328125" style="229" customWidth="1"/>
    <col min="15637" max="15863" width="10.6328125" style="229"/>
    <col min="15864" max="15864" width="1.6328125" style="229" customWidth="1"/>
    <col min="15865" max="15865" width="7.6328125" style="229" customWidth="1"/>
    <col min="15866" max="15866" width="2.6328125" style="229" customWidth="1"/>
    <col min="15867" max="15867" width="22.6328125" style="229" customWidth="1"/>
    <col min="15868" max="15868" width="5.90625" style="229" customWidth="1"/>
    <col min="15869" max="15889" width="9.6328125" style="229" customWidth="1"/>
    <col min="15890" max="15890" width="9.36328125" style="229" customWidth="1"/>
    <col min="15891" max="15891" width="10.36328125" style="229" customWidth="1"/>
    <col min="15892" max="15892" width="1.6328125" style="229" customWidth="1"/>
    <col min="15893" max="16119" width="10.6328125" style="229"/>
    <col min="16120" max="16120" width="1.6328125" style="229" customWidth="1"/>
    <col min="16121" max="16121" width="7.6328125" style="229" customWidth="1"/>
    <col min="16122" max="16122" width="2.6328125" style="229" customWidth="1"/>
    <col min="16123" max="16123" width="22.6328125" style="229" customWidth="1"/>
    <col min="16124" max="16124" width="5.90625" style="229" customWidth="1"/>
    <col min="16125" max="16145" width="9.6328125" style="229" customWidth="1"/>
    <col min="16146" max="16146" width="9.36328125" style="229" customWidth="1"/>
    <col min="16147" max="16147" width="10.36328125" style="229" customWidth="1"/>
    <col min="16148" max="16148" width="1.6328125" style="229" customWidth="1"/>
    <col min="16149" max="16384" width="10.6328125" style="229"/>
  </cols>
  <sheetData>
    <row r="1" spans="1:120" s="203" customFormat="1" ht="21" customHeight="1">
      <c r="A1" s="201"/>
      <c r="B1" s="1281" t="s">
        <v>969</v>
      </c>
      <c r="C1" s="1281"/>
      <c r="D1" s="1281"/>
      <c r="E1" s="1281"/>
      <c r="F1" s="1281"/>
      <c r="G1" s="1281"/>
      <c r="H1" s="1281"/>
      <c r="I1" s="1281"/>
      <c r="J1" s="1281"/>
      <c r="K1" s="1281"/>
      <c r="L1" s="1281"/>
      <c r="M1" s="1281"/>
      <c r="N1" s="1281"/>
      <c r="O1" s="1281"/>
      <c r="P1" s="1281"/>
      <c r="Q1" s="1281"/>
      <c r="R1" s="1281"/>
      <c r="S1" s="1281"/>
      <c r="T1" s="1281"/>
      <c r="U1" s="1281"/>
      <c r="V1" s="1281"/>
      <c r="W1" s="1281"/>
      <c r="X1" s="1281"/>
      <c r="Y1" s="1281"/>
      <c r="Z1" s="1281"/>
      <c r="AA1" s="1641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N1" s="202"/>
      <c r="AO1" s="202"/>
      <c r="AP1" s="202"/>
      <c r="AQ1" s="202"/>
      <c r="AR1" s="202"/>
      <c r="AS1" s="202"/>
      <c r="AT1" s="202"/>
      <c r="AU1" s="204"/>
      <c r="AV1" s="204"/>
      <c r="AW1" s="204"/>
      <c r="AX1" s="204"/>
      <c r="AY1" s="204"/>
      <c r="AZ1" s="204"/>
      <c r="BA1" s="204"/>
      <c r="BB1" s="204"/>
      <c r="BC1" s="204"/>
      <c r="BD1" s="204"/>
      <c r="BE1" s="204"/>
      <c r="BF1" s="204"/>
      <c r="BG1" s="204"/>
      <c r="BH1" s="204"/>
      <c r="BI1" s="204"/>
      <c r="BJ1" s="204"/>
      <c r="BK1" s="204"/>
      <c r="BL1" s="204"/>
      <c r="BM1" s="204"/>
      <c r="BN1" s="204"/>
      <c r="BO1" s="204"/>
      <c r="BP1" s="204"/>
      <c r="BQ1" s="204"/>
      <c r="BR1" s="204"/>
      <c r="BS1" s="204"/>
      <c r="BT1" s="204"/>
      <c r="BU1" s="204"/>
      <c r="BV1" s="204"/>
      <c r="BW1" s="204"/>
      <c r="BX1" s="204"/>
      <c r="BY1" s="204"/>
      <c r="BZ1" s="204"/>
      <c r="CA1" s="204"/>
      <c r="CB1" s="204"/>
      <c r="CC1" s="204"/>
      <c r="CD1" s="204"/>
      <c r="CE1" s="204"/>
      <c r="CF1" s="204"/>
      <c r="CG1" s="204"/>
      <c r="CH1" s="204"/>
      <c r="CI1" s="204"/>
      <c r="CJ1" s="204"/>
      <c r="CK1" s="204"/>
      <c r="CL1" s="204"/>
      <c r="CM1" s="204"/>
      <c r="CN1" s="204"/>
      <c r="CO1" s="204"/>
      <c r="CP1" s="204"/>
      <c r="CQ1" s="204"/>
      <c r="CR1" s="204"/>
      <c r="CS1" s="204"/>
      <c r="CT1" s="204"/>
      <c r="CU1" s="204"/>
      <c r="CV1" s="204"/>
      <c r="CW1" s="204"/>
      <c r="CX1" s="204"/>
      <c r="CY1" s="204"/>
      <c r="CZ1" s="204"/>
      <c r="DA1" s="204"/>
      <c r="DB1" s="204"/>
      <c r="DC1" s="204"/>
      <c r="DD1" s="204"/>
      <c r="DE1" s="204"/>
      <c r="DF1" s="204"/>
      <c r="DG1" s="204"/>
      <c r="DH1" s="204"/>
      <c r="DI1" s="204"/>
      <c r="DJ1" s="204"/>
      <c r="DK1" s="204"/>
      <c r="DL1" s="204"/>
      <c r="DM1" s="204"/>
      <c r="DN1" s="204"/>
      <c r="DO1" s="204"/>
      <c r="DP1" s="205"/>
    </row>
    <row r="2" spans="1:120" s="203" customFormat="1" ht="12.75" customHeight="1">
      <c r="A2" s="201"/>
      <c r="B2" s="206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164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N2" s="202"/>
      <c r="AO2" s="202"/>
      <c r="AP2" s="202"/>
      <c r="AQ2" s="202"/>
      <c r="AR2" s="202"/>
      <c r="AS2" s="202"/>
      <c r="AT2" s="202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204"/>
      <c r="BH2" s="204"/>
      <c r="BI2" s="204"/>
      <c r="BJ2" s="204"/>
      <c r="BK2" s="204"/>
      <c r="BL2" s="204"/>
      <c r="BM2" s="204"/>
      <c r="BN2" s="204"/>
      <c r="BO2" s="204"/>
      <c r="BP2" s="204"/>
      <c r="BQ2" s="204"/>
      <c r="BR2" s="204"/>
      <c r="BS2" s="204"/>
      <c r="BT2" s="204"/>
      <c r="BU2" s="204"/>
      <c r="BV2" s="204"/>
      <c r="BW2" s="204"/>
      <c r="BX2" s="204"/>
      <c r="BY2" s="204"/>
      <c r="BZ2" s="204"/>
      <c r="CA2" s="204"/>
      <c r="CB2" s="204"/>
      <c r="CC2" s="204"/>
      <c r="CD2" s="204"/>
      <c r="CE2" s="204"/>
      <c r="CF2" s="204"/>
      <c r="CG2" s="204"/>
      <c r="CH2" s="204"/>
      <c r="CI2" s="204"/>
      <c r="CJ2" s="204"/>
      <c r="CK2" s="204"/>
      <c r="CL2" s="204"/>
      <c r="CM2" s="204"/>
      <c r="CN2" s="204"/>
      <c r="CO2" s="204"/>
      <c r="CP2" s="204"/>
      <c r="CQ2" s="204"/>
      <c r="CR2" s="204"/>
      <c r="CS2" s="204"/>
      <c r="CT2" s="204"/>
      <c r="CU2" s="204"/>
      <c r="CV2" s="204"/>
      <c r="CW2" s="204"/>
      <c r="CX2" s="204"/>
      <c r="CY2" s="204"/>
      <c r="CZ2" s="204"/>
      <c r="DA2" s="204"/>
      <c r="DB2" s="204"/>
      <c r="DC2" s="204"/>
      <c r="DD2" s="204"/>
      <c r="DE2" s="204"/>
      <c r="DF2" s="204"/>
      <c r="DG2" s="204"/>
      <c r="DH2" s="204"/>
      <c r="DI2" s="204"/>
      <c r="DJ2" s="204"/>
      <c r="DK2" s="204"/>
      <c r="DL2" s="204"/>
      <c r="DM2" s="204"/>
      <c r="DN2" s="204"/>
      <c r="DO2" s="204"/>
      <c r="DP2" s="205"/>
    </row>
    <row r="3" spans="1:120" s="203" customFormat="1" ht="12" customHeight="1" thickBot="1">
      <c r="A3" s="208"/>
      <c r="B3" s="209"/>
      <c r="C3" s="210"/>
      <c r="D3" s="210" t="s">
        <v>280</v>
      </c>
      <c r="E3" s="211"/>
      <c r="F3" s="211" t="s">
        <v>967</v>
      </c>
      <c r="G3" s="211"/>
      <c r="H3" s="211"/>
      <c r="I3" s="211"/>
      <c r="J3" s="211"/>
      <c r="K3" s="211"/>
      <c r="L3" s="211"/>
      <c r="M3" s="211"/>
      <c r="N3" s="211"/>
      <c r="O3" s="211"/>
      <c r="P3" s="212"/>
      <c r="Q3" s="211"/>
      <c r="R3" s="211"/>
      <c r="S3" s="211"/>
      <c r="T3" s="211"/>
      <c r="U3" s="211"/>
      <c r="V3" s="211"/>
      <c r="W3" s="211"/>
      <c r="X3" s="211"/>
      <c r="Y3" s="209"/>
      <c r="Z3" s="209"/>
      <c r="AA3" s="164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</row>
    <row r="4" spans="1:120" s="228" customFormat="1" ht="24.75" customHeight="1" thickBot="1">
      <c r="A4" s="213"/>
      <c r="B4" s="214" t="s">
        <v>282</v>
      </c>
      <c r="C4" s="215" t="s">
        <v>283</v>
      </c>
      <c r="D4" s="215" t="s">
        <v>284</v>
      </c>
      <c r="E4" s="216" t="s">
        <v>285</v>
      </c>
      <c r="F4" s="217" t="s">
        <v>392</v>
      </c>
      <c r="G4" s="218" t="s">
        <v>203</v>
      </c>
      <c r="H4" s="219" t="s">
        <v>204</v>
      </c>
      <c r="I4" s="219" t="s">
        <v>205</v>
      </c>
      <c r="J4" s="219" t="s">
        <v>206</v>
      </c>
      <c r="K4" s="219" t="s">
        <v>207</v>
      </c>
      <c r="L4" s="220" t="s">
        <v>286</v>
      </c>
      <c r="M4" s="219" t="s">
        <v>209</v>
      </c>
      <c r="N4" s="219" t="s">
        <v>210</v>
      </c>
      <c r="O4" s="219" t="s">
        <v>211</v>
      </c>
      <c r="P4" s="221" t="s">
        <v>287</v>
      </c>
      <c r="Q4" s="221" t="s">
        <v>213</v>
      </c>
      <c r="R4" s="222" t="s">
        <v>214</v>
      </c>
      <c r="S4" s="223" t="s">
        <v>215</v>
      </c>
      <c r="T4" s="224" t="s">
        <v>288</v>
      </c>
      <c r="U4" s="222" t="s">
        <v>216</v>
      </c>
      <c r="V4" s="222" t="s">
        <v>217</v>
      </c>
      <c r="W4" s="221" t="s">
        <v>289</v>
      </c>
      <c r="X4" s="222" t="s">
        <v>219</v>
      </c>
      <c r="Y4" s="1094" t="s">
        <v>220</v>
      </c>
      <c r="Z4" s="209"/>
      <c r="AA4" s="1643" t="s">
        <v>221</v>
      </c>
      <c r="AB4" s="225"/>
      <c r="AC4" s="226"/>
      <c r="AD4" s="226"/>
      <c r="AE4" s="226"/>
      <c r="AF4" s="226"/>
      <c r="AG4" s="226"/>
      <c r="AH4" s="226"/>
      <c r="AI4" s="226"/>
      <c r="AJ4" s="226"/>
      <c r="AK4" s="226"/>
      <c r="AL4" s="226"/>
      <c r="AM4" s="226"/>
      <c r="AN4" s="226"/>
      <c r="AO4" s="226"/>
      <c r="AP4" s="226"/>
      <c r="AQ4" s="226"/>
      <c r="AR4" s="226"/>
      <c r="AS4" s="226"/>
      <c r="AT4" s="226"/>
      <c r="AU4" s="227"/>
      <c r="AV4" s="226"/>
      <c r="AW4" s="226"/>
      <c r="AX4" s="226"/>
      <c r="AY4" s="226"/>
      <c r="AZ4" s="226"/>
      <c r="BA4" s="226"/>
      <c r="BB4" s="226"/>
      <c r="BC4" s="226"/>
      <c r="BD4" s="226"/>
      <c r="BE4" s="226"/>
      <c r="BF4" s="226"/>
      <c r="BG4" s="226"/>
      <c r="BH4" s="226"/>
      <c r="BI4" s="226"/>
      <c r="BJ4" s="226"/>
      <c r="BK4" s="226"/>
      <c r="BL4" s="226"/>
      <c r="BM4" s="226"/>
      <c r="BN4" s="226"/>
      <c r="BO4" s="226"/>
      <c r="BP4" s="226"/>
      <c r="BQ4" s="226"/>
      <c r="BR4" s="226"/>
      <c r="BS4" s="226"/>
      <c r="BT4" s="226"/>
      <c r="BU4" s="226"/>
      <c r="BV4" s="226"/>
      <c r="BW4" s="226"/>
      <c r="BX4" s="226"/>
      <c r="BY4" s="226"/>
      <c r="BZ4" s="226"/>
      <c r="CA4" s="226"/>
      <c r="CB4" s="226"/>
      <c r="CC4" s="226"/>
      <c r="CD4" s="226"/>
      <c r="CE4" s="226"/>
      <c r="CG4" s="226"/>
      <c r="CH4" s="226"/>
      <c r="CI4" s="226"/>
      <c r="CJ4" s="226"/>
      <c r="CK4" s="226"/>
      <c r="CL4" s="226"/>
      <c r="CM4" s="226"/>
      <c r="CN4" s="226"/>
      <c r="CO4" s="226"/>
      <c r="CP4" s="226"/>
      <c r="CQ4" s="226"/>
      <c r="CR4" s="226"/>
      <c r="CS4" s="226"/>
      <c r="CT4" s="226"/>
      <c r="CU4" s="226"/>
      <c r="CV4" s="226"/>
      <c r="CW4" s="226"/>
      <c r="CX4" s="226"/>
      <c r="CY4" s="226"/>
      <c r="CZ4" s="226"/>
      <c r="DA4" s="226"/>
      <c r="DB4" s="226"/>
      <c r="DC4" s="226"/>
      <c r="DD4" s="226"/>
      <c r="DE4" s="226"/>
      <c r="DF4" s="226"/>
      <c r="DG4" s="226"/>
      <c r="DH4" s="226"/>
      <c r="DI4" s="226"/>
      <c r="DJ4" s="226"/>
      <c r="DK4" s="226"/>
      <c r="DL4" s="226"/>
      <c r="DM4" s="226"/>
      <c r="DO4" s="226"/>
      <c r="DP4" s="226"/>
    </row>
    <row r="5" spans="1:120" ht="12.75" customHeight="1">
      <c r="B5" s="230"/>
      <c r="C5" s="287"/>
      <c r="D5" s="288" t="s">
        <v>393</v>
      </c>
      <c r="E5" s="289" t="s">
        <v>394</v>
      </c>
      <c r="F5" s="290"/>
      <c r="G5" s="291" t="s">
        <v>396</v>
      </c>
      <c r="H5" s="292" t="s">
        <v>396</v>
      </c>
      <c r="I5" s="292" t="s">
        <v>396</v>
      </c>
      <c r="J5" s="291" t="s">
        <v>396</v>
      </c>
      <c r="K5" s="291" t="s">
        <v>396</v>
      </c>
      <c r="L5" s="293" t="s">
        <v>396</v>
      </c>
      <c r="M5" s="231" t="s">
        <v>396</v>
      </c>
      <c r="N5" s="294" t="s">
        <v>396</v>
      </c>
      <c r="O5" s="231" t="s">
        <v>396</v>
      </c>
      <c r="P5" s="231" t="s">
        <v>396</v>
      </c>
      <c r="Q5" s="231" t="s">
        <v>396</v>
      </c>
      <c r="R5" s="292" t="s">
        <v>396</v>
      </c>
      <c r="S5" s="291" t="s">
        <v>396</v>
      </c>
      <c r="T5" s="295" t="s">
        <v>396</v>
      </c>
      <c r="U5" s="291" t="s">
        <v>396</v>
      </c>
      <c r="V5" s="291" t="s">
        <v>396</v>
      </c>
      <c r="W5" s="292" t="s">
        <v>396</v>
      </c>
      <c r="X5" s="292" t="s">
        <v>396</v>
      </c>
      <c r="Y5" s="1095" t="s">
        <v>396</v>
      </c>
      <c r="Z5" s="209"/>
      <c r="AA5" s="1648"/>
    </row>
    <row r="6" spans="1:120" ht="12.75" customHeight="1">
      <c r="B6" s="232"/>
      <c r="C6" s="233">
        <v>1</v>
      </c>
      <c r="D6" s="234" t="s">
        <v>6</v>
      </c>
      <c r="E6" s="235" t="s">
        <v>294</v>
      </c>
      <c r="F6" s="236" t="s">
        <v>952</v>
      </c>
      <c r="G6" s="237" t="s">
        <v>396</v>
      </c>
      <c r="H6" s="238" t="s">
        <v>396</v>
      </c>
      <c r="I6" s="238" t="s">
        <v>396</v>
      </c>
      <c r="J6" s="239" t="s">
        <v>396</v>
      </c>
      <c r="K6" s="239" t="s">
        <v>396</v>
      </c>
      <c r="L6" s="238" t="s">
        <v>396</v>
      </c>
      <c r="M6" s="240" t="s">
        <v>396</v>
      </c>
      <c r="N6" s="238" t="s">
        <v>396</v>
      </c>
      <c r="O6" s="240" t="s">
        <v>396</v>
      </c>
      <c r="P6" s="240" t="s">
        <v>396</v>
      </c>
      <c r="Q6" s="240" t="s">
        <v>396</v>
      </c>
      <c r="R6" s="238" t="s">
        <v>396</v>
      </c>
      <c r="S6" s="239" t="s">
        <v>396</v>
      </c>
      <c r="T6" s="239" t="s">
        <v>396</v>
      </c>
      <c r="U6" s="239" t="s">
        <v>396</v>
      </c>
      <c r="V6" s="239" t="s">
        <v>396</v>
      </c>
      <c r="W6" s="861" t="s">
        <v>396</v>
      </c>
      <c r="X6" s="861" t="s">
        <v>396</v>
      </c>
      <c r="Y6" s="1096" t="s">
        <v>396</v>
      </c>
      <c r="Z6" s="209"/>
      <c r="AA6" s="1644"/>
      <c r="AB6" s="241"/>
    </row>
    <row r="7" spans="1:120" ht="12.75" customHeight="1">
      <c r="B7" s="232" t="s">
        <v>397</v>
      </c>
      <c r="C7" s="233">
        <v>2</v>
      </c>
      <c r="D7" s="234" t="s">
        <v>9</v>
      </c>
      <c r="E7" s="235" t="s">
        <v>295</v>
      </c>
      <c r="F7" s="236" t="s">
        <v>953</v>
      </c>
      <c r="G7" s="237" t="s">
        <v>396</v>
      </c>
      <c r="H7" s="238" t="s">
        <v>396</v>
      </c>
      <c r="I7" s="238" t="s">
        <v>396</v>
      </c>
      <c r="J7" s="239" t="s">
        <v>396</v>
      </c>
      <c r="K7" s="239" t="s">
        <v>396</v>
      </c>
      <c r="L7" s="238" t="s">
        <v>396</v>
      </c>
      <c r="M7" s="240" t="s">
        <v>396</v>
      </c>
      <c r="N7" s="238" t="s">
        <v>396</v>
      </c>
      <c r="O7" s="240" t="s">
        <v>396</v>
      </c>
      <c r="P7" s="240" t="s">
        <v>396</v>
      </c>
      <c r="Q7" s="240" t="s">
        <v>396</v>
      </c>
      <c r="R7" s="238" t="s">
        <v>396</v>
      </c>
      <c r="S7" s="239" t="s">
        <v>396</v>
      </c>
      <c r="T7" s="239" t="s">
        <v>396</v>
      </c>
      <c r="U7" s="239" t="s">
        <v>396</v>
      </c>
      <c r="V7" s="242" t="s">
        <v>396</v>
      </c>
      <c r="W7" s="238" t="s">
        <v>396</v>
      </c>
      <c r="X7" s="238" t="s">
        <v>396</v>
      </c>
      <c r="Y7" s="1096" t="s">
        <v>396</v>
      </c>
      <c r="Z7" s="209"/>
      <c r="AA7" s="1645"/>
      <c r="AB7" s="241"/>
    </row>
    <row r="8" spans="1:120" ht="12.75" customHeight="1">
      <c r="B8" s="232"/>
      <c r="C8" s="233">
        <v>3</v>
      </c>
      <c r="D8" s="234" t="s">
        <v>293</v>
      </c>
      <c r="E8" s="235" t="s">
        <v>296</v>
      </c>
      <c r="F8" s="236" t="s">
        <v>955</v>
      </c>
      <c r="G8" s="237" t="s">
        <v>396</v>
      </c>
      <c r="H8" s="238" t="s">
        <v>396</v>
      </c>
      <c r="I8" s="238" t="s">
        <v>396</v>
      </c>
      <c r="J8" s="239" t="s">
        <v>396</v>
      </c>
      <c r="K8" s="239" t="s">
        <v>396</v>
      </c>
      <c r="L8" s="238" t="s">
        <v>396</v>
      </c>
      <c r="M8" s="240" t="s">
        <v>396</v>
      </c>
      <c r="N8" s="238" t="s">
        <v>396</v>
      </c>
      <c r="O8" s="240" t="s">
        <v>396</v>
      </c>
      <c r="P8" s="240" t="s">
        <v>396</v>
      </c>
      <c r="Q8" s="240" t="s">
        <v>396</v>
      </c>
      <c r="R8" s="238" t="s">
        <v>396</v>
      </c>
      <c r="S8" s="239" t="s">
        <v>396</v>
      </c>
      <c r="T8" s="239" t="s">
        <v>396</v>
      </c>
      <c r="U8" s="239" t="s">
        <v>396</v>
      </c>
      <c r="V8" s="239" t="s">
        <v>396</v>
      </c>
      <c r="W8" s="862" t="s">
        <v>396</v>
      </c>
      <c r="X8" s="862" t="s">
        <v>396</v>
      </c>
      <c r="Y8" s="1096" t="s">
        <v>396</v>
      </c>
      <c r="Z8" s="209"/>
      <c r="AA8" s="1645"/>
      <c r="AB8" s="241"/>
    </row>
    <row r="9" spans="1:120" ht="12.75" customHeight="1">
      <c r="B9" s="243"/>
      <c r="C9" s="233">
        <v>4</v>
      </c>
      <c r="D9" s="234" t="s">
        <v>399</v>
      </c>
      <c r="E9" s="235"/>
      <c r="F9" s="236"/>
      <c r="G9" s="237" t="s">
        <v>396</v>
      </c>
      <c r="H9" s="238" t="s">
        <v>396</v>
      </c>
      <c r="I9" s="238" t="s">
        <v>396</v>
      </c>
      <c r="J9" s="239" t="s">
        <v>396</v>
      </c>
      <c r="K9" s="239" t="s">
        <v>396</v>
      </c>
      <c r="L9" s="238" t="s">
        <v>396</v>
      </c>
      <c r="M9" s="240" t="s">
        <v>396</v>
      </c>
      <c r="N9" s="238" t="s">
        <v>396</v>
      </c>
      <c r="O9" s="240" t="s">
        <v>396</v>
      </c>
      <c r="P9" s="240" t="s">
        <v>396</v>
      </c>
      <c r="Q9" s="240" t="s">
        <v>396</v>
      </c>
      <c r="R9" s="238" t="s">
        <v>396</v>
      </c>
      <c r="S9" s="239" t="s">
        <v>396</v>
      </c>
      <c r="T9" s="239" t="s">
        <v>396</v>
      </c>
      <c r="U9" s="239" t="s">
        <v>396</v>
      </c>
      <c r="V9" s="239" t="s">
        <v>396</v>
      </c>
      <c r="W9" s="240" t="s">
        <v>396</v>
      </c>
      <c r="X9" s="240" t="s">
        <v>396</v>
      </c>
      <c r="Y9" s="1096" t="s">
        <v>396</v>
      </c>
      <c r="Z9" s="209"/>
      <c r="AA9" s="1645"/>
      <c r="AB9" s="241"/>
    </row>
    <row r="10" spans="1:120" ht="12.75" customHeight="1">
      <c r="B10" s="244"/>
      <c r="C10" s="298"/>
      <c r="D10" s="299" t="s">
        <v>297</v>
      </c>
      <c r="E10" s="300" t="s">
        <v>298</v>
      </c>
      <c r="F10" s="301"/>
      <c r="G10" s="302" t="s">
        <v>396</v>
      </c>
      <c r="H10" s="297" t="s">
        <v>396</v>
      </c>
      <c r="I10" s="297" t="s">
        <v>396</v>
      </c>
      <c r="J10" s="296" t="s">
        <v>396</v>
      </c>
      <c r="K10" s="296" t="s">
        <v>396</v>
      </c>
      <c r="L10" s="297" t="s">
        <v>396</v>
      </c>
      <c r="M10" s="245" t="s">
        <v>396</v>
      </c>
      <c r="N10" s="297" t="s">
        <v>396</v>
      </c>
      <c r="O10" s="245" t="s">
        <v>396</v>
      </c>
      <c r="P10" s="245" t="s">
        <v>396</v>
      </c>
      <c r="Q10" s="245" t="s">
        <v>396</v>
      </c>
      <c r="R10" s="297" t="s">
        <v>396</v>
      </c>
      <c r="S10" s="296" t="s">
        <v>396</v>
      </c>
      <c r="T10" s="296" t="s">
        <v>396</v>
      </c>
      <c r="U10" s="296" t="s">
        <v>396</v>
      </c>
      <c r="V10" s="296" t="s">
        <v>396</v>
      </c>
      <c r="W10" s="245" t="s">
        <v>396</v>
      </c>
      <c r="X10" s="245" t="s">
        <v>396</v>
      </c>
      <c r="Y10" s="1097" t="s">
        <v>396</v>
      </c>
      <c r="Z10" s="209"/>
      <c r="AA10" s="1649"/>
      <c r="AB10" s="241"/>
    </row>
    <row r="11" spans="1:120" ht="12.75" customHeight="1">
      <c r="B11" s="246" t="s">
        <v>126</v>
      </c>
      <c r="C11" s="233">
        <v>5</v>
      </c>
      <c r="D11" s="234" t="s">
        <v>400</v>
      </c>
      <c r="E11" s="235" t="s">
        <v>299</v>
      </c>
      <c r="F11" s="236" t="s">
        <v>956</v>
      </c>
      <c r="G11" s="247" t="s">
        <v>396</v>
      </c>
      <c r="H11" s="248" t="s">
        <v>396</v>
      </c>
      <c r="I11" s="248" t="s">
        <v>396</v>
      </c>
      <c r="J11" s="249" t="s">
        <v>396</v>
      </c>
      <c r="K11" s="249" t="s">
        <v>396</v>
      </c>
      <c r="L11" s="248" t="s">
        <v>396</v>
      </c>
      <c r="M11" s="245" t="s">
        <v>396</v>
      </c>
      <c r="N11" s="248" t="s">
        <v>396</v>
      </c>
      <c r="O11" s="245" t="s">
        <v>396</v>
      </c>
      <c r="P11" s="245" t="s">
        <v>396</v>
      </c>
      <c r="Q11" s="245" t="s">
        <v>396</v>
      </c>
      <c r="R11" s="248" t="s">
        <v>396</v>
      </c>
      <c r="S11" s="249" t="s">
        <v>396</v>
      </c>
      <c r="T11" s="249" t="s">
        <v>396</v>
      </c>
      <c r="U11" s="249" t="s">
        <v>396</v>
      </c>
      <c r="V11" s="249" t="s">
        <v>396</v>
      </c>
      <c r="W11" s="245" t="s">
        <v>396</v>
      </c>
      <c r="X11" s="245" t="s">
        <v>396</v>
      </c>
      <c r="Y11" s="1098" t="s">
        <v>396</v>
      </c>
      <c r="Z11" s="209"/>
      <c r="AA11" s="1645"/>
      <c r="AB11" s="241"/>
    </row>
    <row r="12" spans="1:120" ht="12.75" customHeight="1">
      <c r="B12" s="250"/>
      <c r="C12" s="233">
        <v>6</v>
      </c>
      <c r="D12" s="234" t="s">
        <v>127</v>
      </c>
      <c r="E12" s="235" t="s">
        <v>300</v>
      </c>
      <c r="F12" s="236" t="s">
        <v>956</v>
      </c>
      <c r="G12" s="247" t="s">
        <v>396</v>
      </c>
      <c r="H12" s="248" t="s">
        <v>396</v>
      </c>
      <c r="I12" s="248" t="s">
        <v>396</v>
      </c>
      <c r="J12" s="249" t="s">
        <v>396</v>
      </c>
      <c r="K12" s="249" t="s">
        <v>396</v>
      </c>
      <c r="L12" s="248" t="s">
        <v>396</v>
      </c>
      <c r="M12" s="245" t="s">
        <v>396</v>
      </c>
      <c r="N12" s="248" t="s">
        <v>396</v>
      </c>
      <c r="O12" s="245" t="s">
        <v>396</v>
      </c>
      <c r="P12" s="245" t="s">
        <v>396</v>
      </c>
      <c r="Q12" s="245" t="s">
        <v>396</v>
      </c>
      <c r="R12" s="248" t="s">
        <v>396</v>
      </c>
      <c r="S12" s="249" t="s">
        <v>396</v>
      </c>
      <c r="T12" s="249" t="s">
        <v>396</v>
      </c>
      <c r="U12" s="249" t="s">
        <v>396</v>
      </c>
      <c r="V12" s="249" t="s">
        <v>396</v>
      </c>
      <c r="W12" s="245" t="s">
        <v>396</v>
      </c>
      <c r="X12" s="245" t="s">
        <v>396</v>
      </c>
      <c r="Y12" s="1098" t="s">
        <v>396</v>
      </c>
      <c r="Z12" s="209"/>
      <c r="AA12" s="1645"/>
      <c r="AB12" s="241"/>
    </row>
    <row r="13" spans="1:120" ht="12.75" customHeight="1">
      <c r="B13" s="251" t="s">
        <v>128</v>
      </c>
      <c r="C13" s="298">
        <v>7</v>
      </c>
      <c r="D13" s="299" t="s">
        <v>401</v>
      </c>
      <c r="E13" s="300" t="s">
        <v>302</v>
      </c>
      <c r="F13" s="303" t="s">
        <v>956</v>
      </c>
      <c r="G13" s="304">
        <v>0.39132460916688439</v>
      </c>
      <c r="H13" s="297">
        <v>547931.33995425014</v>
      </c>
      <c r="I13" s="297">
        <v>222.84493446671593</v>
      </c>
      <c r="J13" s="296">
        <v>1.6862231388834695E-2</v>
      </c>
      <c r="K13" s="296">
        <v>0.15401279967106121</v>
      </c>
      <c r="L13" s="297">
        <v>127.28008146064117</v>
      </c>
      <c r="M13" s="245" t="s">
        <v>396</v>
      </c>
      <c r="N13" s="297">
        <v>32.257290670757449</v>
      </c>
      <c r="O13" s="245" t="s">
        <v>396</v>
      </c>
      <c r="P13" s="245" t="s">
        <v>396</v>
      </c>
      <c r="Q13" s="245" t="s">
        <v>396</v>
      </c>
      <c r="R13" s="297">
        <v>1.569553221603659</v>
      </c>
      <c r="S13" s="296">
        <v>104.6077999443883</v>
      </c>
      <c r="T13" s="296">
        <v>244.23444371973946</v>
      </c>
      <c r="U13" s="296">
        <v>30.112321971069434</v>
      </c>
      <c r="V13" s="296">
        <v>22863.618868628888</v>
      </c>
      <c r="W13" s="245" t="s">
        <v>396</v>
      </c>
      <c r="X13" s="245" t="s">
        <v>396</v>
      </c>
      <c r="Y13" s="1097">
        <v>1.3503720839488282</v>
      </c>
      <c r="Z13" s="209"/>
      <c r="AA13" s="1649"/>
      <c r="AB13" s="241"/>
    </row>
    <row r="14" spans="1:120" ht="12.75" customHeight="1">
      <c r="B14" s="251" t="s">
        <v>14</v>
      </c>
      <c r="C14" s="298">
        <v>8</v>
      </c>
      <c r="D14" s="299" t="s">
        <v>14</v>
      </c>
      <c r="E14" s="300" t="s">
        <v>303</v>
      </c>
      <c r="F14" s="303" t="s">
        <v>957</v>
      </c>
      <c r="G14" s="304">
        <v>0.50452760394401464</v>
      </c>
      <c r="H14" s="297">
        <v>170.25673124877051</v>
      </c>
      <c r="I14" s="297">
        <v>0.93422819840055793</v>
      </c>
      <c r="J14" s="296">
        <v>0.14296302082619172</v>
      </c>
      <c r="K14" s="296">
        <v>0.44986216907394277</v>
      </c>
      <c r="L14" s="297">
        <v>23.054488987381013</v>
      </c>
      <c r="M14" s="297">
        <v>5.1668497741831514</v>
      </c>
      <c r="N14" s="297">
        <v>90.645754392403518</v>
      </c>
      <c r="O14" s="297">
        <v>1.0738937481494617</v>
      </c>
      <c r="P14" s="245" t="s">
        <v>396</v>
      </c>
      <c r="Q14" s="245" t="s">
        <v>396</v>
      </c>
      <c r="R14" s="297">
        <v>1.2897267549621191E-2</v>
      </c>
      <c r="S14" s="296">
        <v>15.937084395215097</v>
      </c>
      <c r="T14" s="296">
        <v>41.638464015470973</v>
      </c>
      <c r="U14" s="296">
        <v>0.84624211553995066</v>
      </c>
      <c r="V14" s="296">
        <v>891.52645372152119</v>
      </c>
      <c r="W14" s="245" t="s">
        <v>396</v>
      </c>
      <c r="X14" s="245" t="s">
        <v>396</v>
      </c>
      <c r="Y14" s="1097">
        <v>4.7356965168915882E-2</v>
      </c>
      <c r="Z14" s="209"/>
      <c r="AA14" s="1649"/>
      <c r="AB14" s="241"/>
    </row>
    <row r="15" spans="1:120" ht="12.75" customHeight="1">
      <c r="B15" s="251"/>
      <c r="C15" s="298"/>
      <c r="D15" s="299" t="s">
        <v>402</v>
      </c>
      <c r="E15" s="300" t="s">
        <v>305</v>
      </c>
      <c r="F15" s="303"/>
      <c r="G15" s="304"/>
      <c r="H15" s="297"/>
      <c r="I15" s="297"/>
      <c r="J15" s="296"/>
      <c r="K15" s="296"/>
      <c r="L15" s="297"/>
      <c r="M15" s="297" t="s">
        <v>396</v>
      </c>
      <c r="N15" s="297"/>
      <c r="O15" s="297" t="s">
        <v>396</v>
      </c>
      <c r="P15" s="297" t="s">
        <v>396</v>
      </c>
      <c r="Q15" s="297" t="s">
        <v>396</v>
      </c>
      <c r="R15" s="297"/>
      <c r="S15" s="296"/>
      <c r="T15" s="296"/>
      <c r="U15" s="296"/>
      <c r="V15" s="296"/>
      <c r="W15" s="245" t="s">
        <v>396</v>
      </c>
      <c r="X15" s="245" t="s">
        <v>396</v>
      </c>
      <c r="Y15" s="1097"/>
      <c r="Z15" s="209"/>
      <c r="AA15" s="1649"/>
      <c r="AB15" s="241"/>
    </row>
    <row r="16" spans="1:120" ht="12.75" customHeight="1">
      <c r="B16" s="252"/>
      <c r="C16" s="233">
        <v>9</v>
      </c>
      <c r="D16" s="234" t="s">
        <v>129</v>
      </c>
      <c r="E16" s="235" t="s">
        <v>403</v>
      </c>
      <c r="F16" s="236" t="s">
        <v>957</v>
      </c>
      <c r="G16" s="247">
        <v>0.61682356784538095</v>
      </c>
      <c r="H16" s="248">
        <v>173.12710868683311</v>
      </c>
      <c r="I16" s="248">
        <v>3.8488749950626215</v>
      </c>
      <c r="J16" s="249">
        <v>2.1985578588312875</v>
      </c>
      <c r="K16" s="249">
        <v>2.5378578555648383</v>
      </c>
      <c r="L16" s="248">
        <v>13.099384484689505</v>
      </c>
      <c r="M16" s="245" t="s">
        <v>396</v>
      </c>
      <c r="N16" s="248">
        <v>0.37791375471919159</v>
      </c>
      <c r="O16" s="245" t="s">
        <v>396</v>
      </c>
      <c r="P16" s="248" t="s">
        <v>396</v>
      </c>
      <c r="Q16" s="248" t="s">
        <v>396</v>
      </c>
      <c r="R16" s="248">
        <v>2.3810100886251955E-3</v>
      </c>
      <c r="S16" s="249">
        <v>1.045057492113648</v>
      </c>
      <c r="T16" s="249">
        <v>0.79835245221305839</v>
      </c>
      <c r="U16" s="249">
        <v>0</v>
      </c>
      <c r="V16" s="249">
        <v>2.4914820628624122E-2</v>
      </c>
      <c r="W16" s="245" t="s">
        <v>396</v>
      </c>
      <c r="X16" s="245" t="s">
        <v>396</v>
      </c>
      <c r="Y16" s="1098">
        <v>3.0557279362736594E-2</v>
      </c>
      <c r="Z16" s="209"/>
      <c r="AA16" s="1645"/>
      <c r="AB16" s="241"/>
    </row>
    <row r="17" spans="2:28" ht="12.75" customHeight="1">
      <c r="B17" s="252"/>
      <c r="C17" s="233">
        <v>10</v>
      </c>
      <c r="D17" s="234" t="s">
        <v>130</v>
      </c>
      <c r="E17" s="235" t="s">
        <v>307</v>
      </c>
      <c r="F17" s="236" t="s">
        <v>957</v>
      </c>
      <c r="G17" s="247">
        <v>4.1395996895238693E-2</v>
      </c>
      <c r="H17" s="248">
        <v>89.638320638952607</v>
      </c>
      <c r="I17" s="248">
        <v>7.7509647631943693E-2</v>
      </c>
      <c r="J17" s="249">
        <v>89.851149629897378</v>
      </c>
      <c r="K17" s="249">
        <v>5.8316131377907992</v>
      </c>
      <c r="L17" s="248">
        <v>4.8711107862705498</v>
      </c>
      <c r="M17" s="245" t="s">
        <v>396</v>
      </c>
      <c r="N17" s="248">
        <v>0.4231714325145477</v>
      </c>
      <c r="O17" s="245" t="s">
        <v>396</v>
      </c>
      <c r="P17" s="248" t="s">
        <v>396</v>
      </c>
      <c r="Q17" s="253" t="s">
        <v>396</v>
      </c>
      <c r="R17" s="248">
        <v>8.2266831629374693E-3</v>
      </c>
      <c r="S17" s="249">
        <v>0.3998880438601029</v>
      </c>
      <c r="T17" s="249">
        <v>0.47779833103084185</v>
      </c>
      <c r="U17" s="249">
        <v>0</v>
      </c>
      <c r="V17" s="249">
        <v>7.1808078769820417E-3</v>
      </c>
      <c r="W17" s="245" t="s">
        <v>396</v>
      </c>
      <c r="X17" s="245" t="s">
        <v>396</v>
      </c>
      <c r="Y17" s="1098">
        <v>2.3857467709268648E-2</v>
      </c>
      <c r="Z17" s="209"/>
      <c r="AA17" s="1645"/>
      <c r="AB17" s="241"/>
    </row>
    <row r="18" spans="2:28" ht="12.75" customHeight="1">
      <c r="B18" s="252"/>
      <c r="C18" s="233">
        <v>11</v>
      </c>
      <c r="D18" s="234" t="s">
        <v>131</v>
      </c>
      <c r="E18" s="235" t="s">
        <v>308</v>
      </c>
      <c r="F18" s="236" t="s">
        <v>957</v>
      </c>
      <c r="G18" s="247">
        <v>2.7971412914019629</v>
      </c>
      <c r="H18" s="248">
        <v>53.682566406647311</v>
      </c>
      <c r="I18" s="248">
        <v>3.0045198591996054</v>
      </c>
      <c r="J18" s="249">
        <v>0.83622080882544769</v>
      </c>
      <c r="K18" s="249">
        <v>10.138502125916684</v>
      </c>
      <c r="L18" s="248">
        <v>30.126907871999084</v>
      </c>
      <c r="M18" s="245" t="s">
        <v>396</v>
      </c>
      <c r="N18" s="248">
        <v>1.654756917915488</v>
      </c>
      <c r="O18" s="248" t="s">
        <v>396</v>
      </c>
      <c r="P18" s="245" t="s">
        <v>396</v>
      </c>
      <c r="Q18" s="245" t="s">
        <v>396</v>
      </c>
      <c r="R18" s="248">
        <v>5.0974033192300509E-4</v>
      </c>
      <c r="S18" s="249">
        <v>0.5340706692291286</v>
      </c>
      <c r="T18" s="249">
        <v>6.6467532500264784E-2</v>
      </c>
      <c r="U18" s="249">
        <v>0</v>
      </c>
      <c r="V18" s="249">
        <v>0.43285011626545322</v>
      </c>
      <c r="W18" s="245" t="s">
        <v>396</v>
      </c>
      <c r="X18" s="245" t="s">
        <v>396</v>
      </c>
      <c r="Y18" s="1098">
        <v>19.159343238234374</v>
      </c>
      <c r="Z18" s="209"/>
      <c r="AA18" s="1645"/>
      <c r="AB18" s="241"/>
    </row>
    <row r="19" spans="2:28" ht="12.75" customHeight="1">
      <c r="B19" s="252"/>
      <c r="C19" s="233">
        <v>12</v>
      </c>
      <c r="D19" s="234" t="s">
        <v>132</v>
      </c>
      <c r="E19" s="235" t="s">
        <v>309</v>
      </c>
      <c r="F19" s="236" t="s">
        <v>957</v>
      </c>
      <c r="G19" s="247">
        <v>13.862294171568529</v>
      </c>
      <c r="H19" s="248">
        <v>0.7267185969744564</v>
      </c>
      <c r="I19" s="248">
        <v>0.36208961332649398</v>
      </c>
      <c r="J19" s="249">
        <v>2.5828609722726385E-3</v>
      </c>
      <c r="K19" s="249">
        <v>0.3323793036048362</v>
      </c>
      <c r="L19" s="248">
        <v>10.986095095703734</v>
      </c>
      <c r="M19" s="245" t="s">
        <v>396</v>
      </c>
      <c r="N19" s="248">
        <v>221.93662689767146</v>
      </c>
      <c r="O19" s="245" t="s">
        <v>396</v>
      </c>
      <c r="P19" s="245" t="s">
        <v>396</v>
      </c>
      <c r="Q19" s="245" t="s">
        <v>396</v>
      </c>
      <c r="R19" s="248">
        <v>1.3466208444401139E-3</v>
      </c>
      <c r="S19" s="249">
        <v>0.40194915798189845</v>
      </c>
      <c r="T19" s="249">
        <v>2.553012645867323</v>
      </c>
      <c r="U19" s="249">
        <v>0</v>
      </c>
      <c r="V19" s="249">
        <v>0.79548891143470468</v>
      </c>
      <c r="W19" s="245" t="s">
        <v>396</v>
      </c>
      <c r="X19" s="245" t="s">
        <v>396</v>
      </c>
      <c r="Y19" s="1098">
        <v>6.4261456646901305</v>
      </c>
      <c r="Z19" s="209"/>
      <c r="AA19" s="1645"/>
      <c r="AB19" s="241"/>
    </row>
    <row r="20" spans="2:28" ht="12.75" customHeight="1">
      <c r="B20" s="252"/>
      <c r="C20" s="233">
        <v>13</v>
      </c>
      <c r="D20" s="234" t="s">
        <v>133</v>
      </c>
      <c r="E20" s="235" t="s">
        <v>310</v>
      </c>
      <c r="F20" s="236" t="s">
        <v>957</v>
      </c>
      <c r="G20" s="247">
        <v>0.17661385730315105</v>
      </c>
      <c r="H20" s="248">
        <v>2.2429321744775774</v>
      </c>
      <c r="I20" s="248">
        <v>0.5471961425556745</v>
      </c>
      <c r="J20" s="249">
        <v>0.28036978487215652</v>
      </c>
      <c r="K20" s="249">
        <v>0.31858135917313213</v>
      </c>
      <c r="L20" s="248">
        <v>16.4979396796404</v>
      </c>
      <c r="M20" s="245" t="s">
        <v>396</v>
      </c>
      <c r="N20" s="248">
        <v>55.324867469056308</v>
      </c>
      <c r="O20" s="245" t="s">
        <v>396</v>
      </c>
      <c r="P20" s="245" t="s">
        <v>396</v>
      </c>
      <c r="Q20" s="245" t="s">
        <v>396</v>
      </c>
      <c r="R20" s="248">
        <v>3.9166618304923496E-2</v>
      </c>
      <c r="S20" s="249">
        <v>4.7428811265107331</v>
      </c>
      <c r="T20" s="249">
        <v>1.3405392302084567</v>
      </c>
      <c r="U20" s="249">
        <v>2.2318751983764755E-2</v>
      </c>
      <c r="V20" s="249">
        <v>0.85882062714898566</v>
      </c>
      <c r="W20" s="245" t="s">
        <v>396</v>
      </c>
      <c r="X20" s="245" t="s">
        <v>396</v>
      </c>
      <c r="Y20" s="1098">
        <v>0</v>
      </c>
      <c r="Z20" s="209"/>
      <c r="AA20" s="1645"/>
      <c r="AB20" s="241"/>
    </row>
    <row r="21" spans="2:28" ht="12.75" customHeight="1">
      <c r="B21" s="252"/>
      <c r="C21" s="233">
        <v>14</v>
      </c>
      <c r="D21" s="234" t="s">
        <v>134</v>
      </c>
      <c r="E21" s="235" t="s">
        <v>311</v>
      </c>
      <c r="F21" s="236" t="s">
        <v>957</v>
      </c>
      <c r="G21" s="247">
        <v>20.032378600069407</v>
      </c>
      <c r="H21" s="248">
        <v>2775.6955747982588</v>
      </c>
      <c r="I21" s="248">
        <v>2.5757585622110071</v>
      </c>
      <c r="J21" s="249">
        <v>0.26831470759607534</v>
      </c>
      <c r="K21" s="249">
        <v>0.68329904128932228</v>
      </c>
      <c r="L21" s="248">
        <v>58.818549329806245</v>
      </c>
      <c r="M21" s="248" t="s">
        <v>396</v>
      </c>
      <c r="N21" s="248">
        <v>4.5062746659710875</v>
      </c>
      <c r="O21" s="245" t="s">
        <v>396</v>
      </c>
      <c r="P21" s="245" t="s">
        <v>396</v>
      </c>
      <c r="Q21" s="245" t="s">
        <v>396</v>
      </c>
      <c r="R21" s="248">
        <v>2.5269131598845853E-4</v>
      </c>
      <c r="S21" s="249">
        <v>1.1026043470198927</v>
      </c>
      <c r="T21" s="249">
        <v>1.0018113312099495</v>
      </c>
      <c r="U21" s="249">
        <v>0.52546568386969383</v>
      </c>
      <c r="V21" s="249">
        <v>0.13973903617232869</v>
      </c>
      <c r="W21" s="245" t="s">
        <v>396</v>
      </c>
      <c r="X21" s="245" t="s">
        <v>396</v>
      </c>
      <c r="Y21" s="1098">
        <v>72.070798690304244</v>
      </c>
      <c r="Z21" s="209"/>
      <c r="AA21" s="1645"/>
      <c r="AB21" s="241"/>
    </row>
    <row r="22" spans="2:28" ht="12.75" customHeight="1">
      <c r="B22" s="252"/>
      <c r="C22" s="233">
        <v>15</v>
      </c>
      <c r="D22" s="234" t="s">
        <v>135</v>
      </c>
      <c r="E22" s="235" t="s">
        <v>312</v>
      </c>
      <c r="F22" s="236" t="s">
        <v>957</v>
      </c>
      <c r="G22" s="247">
        <v>0.70427584654385966</v>
      </c>
      <c r="H22" s="248">
        <v>15.329357649459018</v>
      </c>
      <c r="I22" s="248">
        <v>15.186572211474026</v>
      </c>
      <c r="J22" s="249">
        <v>1.9892872538906103</v>
      </c>
      <c r="K22" s="249">
        <v>5.8396252212290261</v>
      </c>
      <c r="L22" s="248">
        <v>38.861939748321149</v>
      </c>
      <c r="M22" s="248" t="s">
        <v>396</v>
      </c>
      <c r="N22" s="248">
        <v>1.5694769075197306</v>
      </c>
      <c r="O22" s="245" t="s">
        <v>396</v>
      </c>
      <c r="P22" s="245" t="s">
        <v>396</v>
      </c>
      <c r="Q22" s="245" t="s">
        <v>396</v>
      </c>
      <c r="R22" s="248">
        <v>6.7467264893577026E-3</v>
      </c>
      <c r="S22" s="249">
        <v>1.4841089142898958</v>
      </c>
      <c r="T22" s="249">
        <v>0.34474350462451875</v>
      </c>
      <c r="U22" s="249">
        <v>1.9929717619075428E-3</v>
      </c>
      <c r="V22" s="249">
        <v>0.15264776391933324</v>
      </c>
      <c r="W22" s="245" t="s">
        <v>396</v>
      </c>
      <c r="X22" s="245" t="s">
        <v>396</v>
      </c>
      <c r="Y22" s="1098">
        <v>0.15743086473654305</v>
      </c>
      <c r="Z22" s="209"/>
      <c r="AA22" s="1645"/>
      <c r="AB22" s="241"/>
    </row>
    <row r="23" spans="2:28" ht="12.75" customHeight="1">
      <c r="B23" s="252"/>
      <c r="C23" s="233">
        <v>16</v>
      </c>
      <c r="D23" s="234" t="s">
        <v>136</v>
      </c>
      <c r="E23" s="235" t="s">
        <v>313</v>
      </c>
      <c r="F23" s="236" t="s">
        <v>957</v>
      </c>
      <c r="G23" s="247">
        <v>1.7548077266747077</v>
      </c>
      <c r="H23" s="248">
        <v>134.73364482047432</v>
      </c>
      <c r="I23" s="248">
        <v>23.187135167004033</v>
      </c>
      <c r="J23" s="249">
        <v>16.918914233160756</v>
      </c>
      <c r="K23" s="249">
        <v>43.660867589864161</v>
      </c>
      <c r="L23" s="248">
        <v>6.466565098992695</v>
      </c>
      <c r="M23" s="253" t="s">
        <v>396</v>
      </c>
      <c r="N23" s="248">
        <v>0.95733029528828228</v>
      </c>
      <c r="O23" s="245" t="s">
        <v>396</v>
      </c>
      <c r="P23" s="248" t="s">
        <v>396</v>
      </c>
      <c r="Q23" s="245" t="s">
        <v>396</v>
      </c>
      <c r="R23" s="248">
        <v>1.1045936008889606E-3</v>
      </c>
      <c r="S23" s="249">
        <v>0.7830861854126131</v>
      </c>
      <c r="T23" s="249">
        <v>0.87730684822361116</v>
      </c>
      <c r="U23" s="249">
        <v>2.2257058222477148</v>
      </c>
      <c r="V23" s="249">
        <v>0.536679869180124</v>
      </c>
      <c r="W23" s="245" t="s">
        <v>396</v>
      </c>
      <c r="X23" s="245" t="s">
        <v>396</v>
      </c>
      <c r="Y23" s="1098">
        <v>6.4907551393243859</v>
      </c>
      <c r="Z23" s="209"/>
      <c r="AA23" s="1645"/>
      <c r="AB23" s="241"/>
    </row>
    <row r="24" spans="2:28" ht="12.75" customHeight="1">
      <c r="B24" s="252"/>
      <c r="C24" s="233">
        <v>17</v>
      </c>
      <c r="D24" s="234" t="s">
        <v>137</v>
      </c>
      <c r="E24" s="235" t="s">
        <v>314</v>
      </c>
      <c r="F24" s="236" t="s">
        <v>957</v>
      </c>
      <c r="G24" s="247">
        <v>0.48860447510641136</v>
      </c>
      <c r="H24" s="248">
        <v>13.263434642221412</v>
      </c>
      <c r="I24" s="248">
        <v>4.3422361932079756</v>
      </c>
      <c r="J24" s="249">
        <v>6.0609910326182366</v>
      </c>
      <c r="K24" s="249">
        <v>1.916891778218285</v>
      </c>
      <c r="L24" s="248">
        <v>0.336301116935114</v>
      </c>
      <c r="M24" s="245" t="s">
        <v>396</v>
      </c>
      <c r="N24" s="248">
        <v>0.15602795429246116</v>
      </c>
      <c r="O24" s="245" t="s">
        <v>396</v>
      </c>
      <c r="P24" s="253" t="s">
        <v>396</v>
      </c>
      <c r="Q24" s="245" t="s">
        <v>396</v>
      </c>
      <c r="R24" s="248">
        <v>0</v>
      </c>
      <c r="S24" s="249">
        <v>0.2465344459533951</v>
      </c>
      <c r="T24" s="249">
        <v>6.9552571238362875</v>
      </c>
      <c r="U24" s="249">
        <v>9.5138691125469651E-4</v>
      </c>
      <c r="V24" s="249">
        <v>1.7416670480074208</v>
      </c>
      <c r="W24" s="245" t="s">
        <v>396</v>
      </c>
      <c r="X24" s="245" t="s">
        <v>396</v>
      </c>
      <c r="Y24" s="1098">
        <v>2.1727541404423354</v>
      </c>
      <c r="Z24" s="209"/>
      <c r="AA24" s="1645"/>
      <c r="AB24" s="241"/>
    </row>
    <row r="25" spans="2:28" ht="12.75" customHeight="1">
      <c r="B25" s="252" t="s">
        <v>18</v>
      </c>
      <c r="C25" s="233">
        <v>18</v>
      </c>
      <c r="D25" s="234" t="s">
        <v>138</v>
      </c>
      <c r="E25" s="235" t="s">
        <v>315</v>
      </c>
      <c r="F25" s="236" t="s">
        <v>957</v>
      </c>
      <c r="G25" s="247">
        <v>2.8318327449176374E-2</v>
      </c>
      <c r="H25" s="248">
        <v>4.6948536492627069</v>
      </c>
      <c r="I25" s="248">
        <v>3.2368555225897091</v>
      </c>
      <c r="J25" s="249">
        <v>0.76196874668337677</v>
      </c>
      <c r="K25" s="249">
        <v>1.6354127764831083</v>
      </c>
      <c r="L25" s="248">
        <v>40.308546326496376</v>
      </c>
      <c r="M25" s="245" t="s">
        <v>396</v>
      </c>
      <c r="N25" s="248">
        <v>1.794166566196542</v>
      </c>
      <c r="O25" s="245" t="s">
        <v>396</v>
      </c>
      <c r="P25" s="245" t="s">
        <v>396</v>
      </c>
      <c r="Q25" s="245" t="s">
        <v>396</v>
      </c>
      <c r="R25" s="248">
        <v>6.3859760397750129E-3</v>
      </c>
      <c r="S25" s="249">
        <v>0.63222094222855096</v>
      </c>
      <c r="T25" s="249">
        <v>0.34655572251182798</v>
      </c>
      <c r="U25" s="249">
        <v>7.5867772317067175E-3</v>
      </c>
      <c r="V25" s="249">
        <v>0.47470251163416077</v>
      </c>
      <c r="W25" s="245" t="s">
        <v>396</v>
      </c>
      <c r="X25" s="245" t="s">
        <v>396</v>
      </c>
      <c r="Y25" s="1098">
        <v>0.80703874233109663</v>
      </c>
      <c r="Z25" s="209"/>
      <c r="AA25" s="1645"/>
      <c r="AB25" s="241"/>
    </row>
    <row r="26" spans="2:28" ht="12.75" customHeight="1">
      <c r="B26" s="252"/>
      <c r="C26" s="233">
        <v>19</v>
      </c>
      <c r="D26" s="234" t="s">
        <v>139</v>
      </c>
      <c r="E26" s="235" t="s">
        <v>316</v>
      </c>
      <c r="F26" s="236" t="s">
        <v>957</v>
      </c>
      <c r="G26" s="247">
        <v>0.14236072068177941</v>
      </c>
      <c r="H26" s="248">
        <v>6.4140951051217359</v>
      </c>
      <c r="I26" s="248">
        <v>3.0566075465363105</v>
      </c>
      <c r="J26" s="249">
        <v>9.1196585533428964E-2</v>
      </c>
      <c r="K26" s="249">
        <v>1.0331912318060255</v>
      </c>
      <c r="L26" s="248">
        <v>46.244241681082165</v>
      </c>
      <c r="M26" s="245" t="s">
        <v>396</v>
      </c>
      <c r="N26" s="248">
        <v>0.96538899462856953</v>
      </c>
      <c r="O26" s="245" t="s">
        <v>396</v>
      </c>
      <c r="P26" s="245" t="s">
        <v>396</v>
      </c>
      <c r="Q26" s="245" t="s">
        <v>396</v>
      </c>
      <c r="R26" s="248">
        <v>2.5247295423456069</v>
      </c>
      <c r="S26" s="249">
        <v>1.8742086557796709</v>
      </c>
      <c r="T26" s="249">
        <v>1.467570302453425</v>
      </c>
      <c r="U26" s="249">
        <v>0</v>
      </c>
      <c r="V26" s="249">
        <v>6.8298415426339312E-2</v>
      </c>
      <c r="W26" s="245" t="s">
        <v>396</v>
      </c>
      <c r="X26" s="245" t="s">
        <v>396</v>
      </c>
      <c r="Y26" s="1098">
        <v>1.8472683542191604E-2</v>
      </c>
      <c r="Z26" s="209"/>
      <c r="AA26" s="1645"/>
      <c r="AB26" s="241"/>
    </row>
    <row r="27" spans="2:28" ht="12.75" customHeight="1">
      <c r="B27" s="252"/>
      <c r="C27" s="233">
        <v>20</v>
      </c>
      <c r="D27" s="234" t="s">
        <v>140</v>
      </c>
      <c r="E27" s="235" t="s">
        <v>317</v>
      </c>
      <c r="F27" s="236" t="s">
        <v>957</v>
      </c>
      <c r="G27" s="247">
        <v>0</v>
      </c>
      <c r="H27" s="248">
        <v>2.4449509051138323</v>
      </c>
      <c r="I27" s="248">
        <v>0.22261483438858931</v>
      </c>
      <c r="J27" s="249">
        <v>0</v>
      </c>
      <c r="K27" s="249">
        <v>2.7364086072405414</v>
      </c>
      <c r="L27" s="248">
        <v>31.053695563290951</v>
      </c>
      <c r="M27" s="245" t="s">
        <v>396</v>
      </c>
      <c r="N27" s="248">
        <v>1.1811896958658075</v>
      </c>
      <c r="O27" s="245" t="s">
        <v>396</v>
      </c>
      <c r="P27" s="245" t="s">
        <v>396</v>
      </c>
      <c r="Q27" s="245" t="s">
        <v>396</v>
      </c>
      <c r="R27" s="248">
        <v>0.29488552638422749</v>
      </c>
      <c r="S27" s="249">
        <v>2.0175584369092649E-2</v>
      </c>
      <c r="T27" s="249">
        <v>5.0094874964879375E-3</v>
      </c>
      <c r="U27" s="249">
        <v>0</v>
      </c>
      <c r="V27" s="249">
        <v>0</v>
      </c>
      <c r="W27" s="245" t="s">
        <v>396</v>
      </c>
      <c r="X27" s="245" t="s">
        <v>396</v>
      </c>
      <c r="Y27" s="1098">
        <v>0</v>
      </c>
      <c r="Z27" s="209"/>
      <c r="AA27" s="1645"/>
      <c r="AB27" s="241"/>
    </row>
    <row r="28" spans="2:28" ht="12.75" customHeight="1">
      <c r="B28" s="252"/>
      <c r="C28" s="233">
        <v>21</v>
      </c>
      <c r="D28" s="234" t="s">
        <v>141</v>
      </c>
      <c r="E28" s="235" t="s">
        <v>318</v>
      </c>
      <c r="F28" s="236" t="s">
        <v>957</v>
      </c>
      <c r="G28" s="247">
        <v>13.320315988687312</v>
      </c>
      <c r="H28" s="248">
        <v>490.46706373535284</v>
      </c>
      <c r="I28" s="248">
        <v>2.356779874454805</v>
      </c>
      <c r="J28" s="249">
        <v>1.2636422691567197</v>
      </c>
      <c r="K28" s="249">
        <v>19.436871240405644</v>
      </c>
      <c r="L28" s="248">
        <v>7.0105777874364215</v>
      </c>
      <c r="M28" s="245" t="s">
        <v>396</v>
      </c>
      <c r="N28" s="248">
        <v>10.10662452204329</v>
      </c>
      <c r="O28" s="245" t="s">
        <v>396</v>
      </c>
      <c r="P28" s="245" t="s">
        <v>396</v>
      </c>
      <c r="Q28" s="245" t="s">
        <v>396</v>
      </c>
      <c r="R28" s="248">
        <v>6.3627191034453046E-3</v>
      </c>
      <c r="S28" s="249">
        <v>0.96517125073591004</v>
      </c>
      <c r="T28" s="249">
        <v>386.66432153119575</v>
      </c>
      <c r="U28" s="249">
        <v>5.1811234217753137</v>
      </c>
      <c r="V28" s="249">
        <v>90.26948324552589</v>
      </c>
      <c r="W28" s="245" t="s">
        <v>396</v>
      </c>
      <c r="X28" s="245" t="s">
        <v>396</v>
      </c>
      <c r="Y28" s="1098">
        <v>1.5725089416942004</v>
      </c>
      <c r="Z28" s="209"/>
      <c r="AA28" s="1645"/>
      <c r="AB28" s="241"/>
    </row>
    <row r="29" spans="2:28" ht="12.75" customHeight="1">
      <c r="B29" s="252"/>
      <c r="C29" s="233">
        <v>22</v>
      </c>
      <c r="D29" s="234" t="s">
        <v>142</v>
      </c>
      <c r="E29" s="235" t="s">
        <v>319</v>
      </c>
      <c r="F29" s="236" t="s">
        <v>957</v>
      </c>
      <c r="G29" s="247">
        <v>1.5837836042430675</v>
      </c>
      <c r="H29" s="248">
        <v>67.156074983155335</v>
      </c>
      <c r="I29" s="248">
        <v>6.894414310294672</v>
      </c>
      <c r="J29" s="249">
        <v>26.106695290748327</v>
      </c>
      <c r="K29" s="249">
        <v>1.2898491021353951</v>
      </c>
      <c r="L29" s="248">
        <v>3.2556373781411869</v>
      </c>
      <c r="M29" s="245" t="s">
        <v>396</v>
      </c>
      <c r="N29" s="248">
        <v>1.2265396098237713</v>
      </c>
      <c r="O29" s="245" t="s">
        <v>396</v>
      </c>
      <c r="P29" s="245" t="s">
        <v>396</v>
      </c>
      <c r="Q29" s="245" t="s">
        <v>396</v>
      </c>
      <c r="R29" s="248">
        <v>1.5543347114656055E-3</v>
      </c>
      <c r="S29" s="249">
        <v>40.717573818385468</v>
      </c>
      <c r="T29" s="249">
        <v>11.78845244651307</v>
      </c>
      <c r="U29" s="249">
        <v>283.9598298858449</v>
      </c>
      <c r="V29" s="249">
        <v>21.33100564514017</v>
      </c>
      <c r="W29" s="245" t="s">
        <v>396</v>
      </c>
      <c r="X29" s="245" t="s">
        <v>396</v>
      </c>
      <c r="Y29" s="1098">
        <v>156.63189699885882</v>
      </c>
      <c r="Z29" s="209"/>
      <c r="AA29" s="1645"/>
      <c r="AB29" s="241"/>
    </row>
    <row r="30" spans="2:28" ht="12.75" customHeight="1">
      <c r="B30" s="252"/>
      <c r="C30" s="233">
        <v>23</v>
      </c>
      <c r="D30" s="234" t="s">
        <v>143</v>
      </c>
      <c r="E30" s="235" t="s">
        <v>320</v>
      </c>
      <c r="F30" s="236" t="s">
        <v>957</v>
      </c>
      <c r="G30" s="247">
        <v>9.3245879939676951E-2</v>
      </c>
      <c r="H30" s="248">
        <v>39.178625974314883</v>
      </c>
      <c r="I30" s="248">
        <v>3.5572025801573353</v>
      </c>
      <c r="J30" s="249">
        <v>1.9676546853394841</v>
      </c>
      <c r="K30" s="249">
        <v>6.6474166477502319</v>
      </c>
      <c r="L30" s="248">
        <v>5.5897247253465201</v>
      </c>
      <c r="M30" s="245" t="s">
        <v>396</v>
      </c>
      <c r="N30" s="248">
        <v>1.7277925691140978</v>
      </c>
      <c r="O30" s="245" t="s">
        <v>396</v>
      </c>
      <c r="P30" s="245" t="s">
        <v>396</v>
      </c>
      <c r="Q30" s="245" t="s">
        <v>396</v>
      </c>
      <c r="R30" s="248">
        <v>1.5025365069633661E-3</v>
      </c>
      <c r="S30" s="249">
        <v>6.6211029160070423</v>
      </c>
      <c r="T30" s="249">
        <v>1.338221085360364</v>
      </c>
      <c r="U30" s="249">
        <v>30.913121108084876</v>
      </c>
      <c r="V30" s="249">
        <v>0.50447299443603377</v>
      </c>
      <c r="W30" s="245" t="s">
        <v>396</v>
      </c>
      <c r="X30" s="245" t="s">
        <v>396</v>
      </c>
      <c r="Y30" s="1098">
        <v>0.46188035373300879</v>
      </c>
      <c r="Z30" s="209"/>
      <c r="AA30" s="1645"/>
      <c r="AB30" s="241"/>
    </row>
    <row r="31" spans="2:28" ht="12.75" customHeight="1">
      <c r="B31" s="252"/>
      <c r="C31" s="233">
        <v>24</v>
      </c>
      <c r="D31" s="234" t="s">
        <v>144</v>
      </c>
      <c r="E31" s="235" t="s">
        <v>321</v>
      </c>
      <c r="F31" s="236" t="s">
        <v>957</v>
      </c>
      <c r="G31" s="247">
        <v>0.17191825328322394</v>
      </c>
      <c r="H31" s="248">
        <v>26.242656789887469</v>
      </c>
      <c r="I31" s="248">
        <v>5.710669803565831</v>
      </c>
      <c r="J31" s="249">
        <v>6.0994105609162155</v>
      </c>
      <c r="K31" s="249">
        <v>4.0523221997384944</v>
      </c>
      <c r="L31" s="248">
        <v>6.2592563584523351</v>
      </c>
      <c r="M31" s="245" t="s">
        <v>396</v>
      </c>
      <c r="N31" s="248">
        <v>2.6153168837839655</v>
      </c>
      <c r="O31" s="245" t="s">
        <v>396</v>
      </c>
      <c r="P31" s="245" t="s">
        <v>396</v>
      </c>
      <c r="Q31" s="245" t="s">
        <v>396</v>
      </c>
      <c r="R31" s="248">
        <v>3.6855301396022809E-3</v>
      </c>
      <c r="S31" s="249">
        <v>11.910219671708751</v>
      </c>
      <c r="T31" s="249">
        <v>2.1187753505476739</v>
      </c>
      <c r="U31" s="249">
        <v>0.75190192195857153</v>
      </c>
      <c r="V31" s="249">
        <v>2.0345709073004663</v>
      </c>
      <c r="W31" s="245" t="s">
        <v>396</v>
      </c>
      <c r="X31" s="245" t="s">
        <v>396</v>
      </c>
      <c r="Y31" s="1098">
        <v>5.2544025357117809E-2</v>
      </c>
      <c r="Z31" s="209"/>
      <c r="AA31" s="1645"/>
      <c r="AB31" s="241"/>
    </row>
    <row r="32" spans="2:28" ht="12.75" customHeight="1">
      <c r="B32" s="252"/>
      <c r="C32" s="233">
        <v>25</v>
      </c>
      <c r="D32" s="234" t="s">
        <v>145</v>
      </c>
      <c r="E32" s="235" t="s">
        <v>322</v>
      </c>
      <c r="F32" s="236" t="s">
        <v>957</v>
      </c>
      <c r="G32" s="247">
        <v>9.0862903156341442E-3</v>
      </c>
      <c r="H32" s="248">
        <v>17.28290478702591</v>
      </c>
      <c r="I32" s="248">
        <v>7.0995708238074062</v>
      </c>
      <c r="J32" s="249">
        <v>0.58632121973364781</v>
      </c>
      <c r="K32" s="249">
        <v>1.7455183741294567</v>
      </c>
      <c r="L32" s="248">
        <v>4.5105236750510418</v>
      </c>
      <c r="M32" s="245" t="s">
        <v>396</v>
      </c>
      <c r="N32" s="248">
        <v>3.0553735848502304</v>
      </c>
      <c r="O32" s="245" t="s">
        <v>396</v>
      </c>
      <c r="P32" s="245" t="s">
        <v>396</v>
      </c>
      <c r="Q32" s="245" t="s">
        <v>396</v>
      </c>
      <c r="R32" s="248">
        <v>2.9363729209231242E-3</v>
      </c>
      <c r="S32" s="249">
        <v>4.0292361135955543</v>
      </c>
      <c r="T32" s="249">
        <v>0.79326499032410647</v>
      </c>
      <c r="U32" s="249">
        <v>0.78522229758842654</v>
      </c>
      <c r="V32" s="249">
        <v>1.4460410046127934</v>
      </c>
      <c r="W32" s="245" t="s">
        <v>396</v>
      </c>
      <c r="X32" s="245" t="s">
        <v>396</v>
      </c>
      <c r="Y32" s="1098">
        <v>4.5366796302937593E-2</v>
      </c>
      <c r="Z32" s="209"/>
      <c r="AA32" s="1645"/>
      <c r="AB32" s="241"/>
    </row>
    <row r="33" spans="2:28" ht="12.75" customHeight="1">
      <c r="B33" s="252"/>
      <c r="C33" s="233">
        <v>26</v>
      </c>
      <c r="D33" s="234" t="s">
        <v>146</v>
      </c>
      <c r="E33" s="235" t="s">
        <v>323</v>
      </c>
      <c r="F33" s="236" t="s">
        <v>957</v>
      </c>
      <c r="G33" s="247">
        <v>5.2394776031490743E-3</v>
      </c>
      <c r="H33" s="248">
        <v>2.6119168744106709</v>
      </c>
      <c r="I33" s="248">
        <v>3.2104577131758156</v>
      </c>
      <c r="J33" s="249">
        <v>0.51138126829517094</v>
      </c>
      <c r="K33" s="249">
        <v>0.59230242515838638</v>
      </c>
      <c r="L33" s="248">
        <v>1.9724624056003752</v>
      </c>
      <c r="M33" s="245" t="s">
        <v>396</v>
      </c>
      <c r="N33" s="248">
        <v>2.118382582475653</v>
      </c>
      <c r="O33" s="245" t="s">
        <v>396</v>
      </c>
      <c r="P33" s="245" t="s">
        <v>396</v>
      </c>
      <c r="Q33" s="245" t="s">
        <v>396</v>
      </c>
      <c r="R33" s="248">
        <v>5.7022591362557878E-4</v>
      </c>
      <c r="S33" s="249">
        <v>2.74186776958441</v>
      </c>
      <c r="T33" s="249">
        <v>0.30589181629669093</v>
      </c>
      <c r="U33" s="249">
        <v>0.81261890296710293</v>
      </c>
      <c r="V33" s="249">
        <v>7.158042616770699E-2</v>
      </c>
      <c r="W33" s="245" t="s">
        <v>396</v>
      </c>
      <c r="X33" s="245" t="s">
        <v>396</v>
      </c>
      <c r="Y33" s="1098">
        <v>5.2653852361353112E-4</v>
      </c>
      <c r="Z33" s="209"/>
      <c r="AA33" s="1645"/>
      <c r="AB33" s="241"/>
    </row>
    <row r="34" spans="2:28" ht="12.75" customHeight="1">
      <c r="B34" s="252"/>
      <c r="C34" s="233">
        <v>27</v>
      </c>
      <c r="D34" s="234" t="s">
        <v>147</v>
      </c>
      <c r="E34" s="235" t="s">
        <v>324</v>
      </c>
      <c r="F34" s="236" t="s">
        <v>957</v>
      </c>
      <c r="G34" s="247">
        <v>4.1403010297042138E-3</v>
      </c>
      <c r="H34" s="248">
        <v>22.407042885607666</v>
      </c>
      <c r="I34" s="248">
        <v>3.5985247953846722</v>
      </c>
      <c r="J34" s="249">
        <v>0.33560243478362811</v>
      </c>
      <c r="K34" s="249">
        <v>3.3333216257841922</v>
      </c>
      <c r="L34" s="248">
        <v>8.4729280449660145</v>
      </c>
      <c r="M34" s="245" t="s">
        <v>396</v>
      </c>
      <c r="N34" s="248">
        <v>1.4852425899436854</v>
      </c>
      <c r="O34" s="245" t="s">
        <v>396</v>
      </c>
      <c r="P34" s="245" t="s">
        <v>396</v>
      </c>
      <c r="Q34" s="245" t="s">
        <v>396</v>
      </c>
      <c r="R34" s="248">
        <v>4.0710406597105738E-5</v>
      </c>
      <c r="S34" s="249">
        <v>2.0898030468060491</v>
      </c>
      <c r="T34" s="249">
        <v>0.42650635406903853</v>
      </c>
      <c r="U34" s="249">
        <v>5.9298932494367814E-3</v>
      </c>
      <c r="V34" s="249">
        <v>0.23936985614406281</v>
      </c>
      <c r="W34" s="245" t="s">
        <v>396</v>
      </c>
      <c r="X34" s="245" t="s">
        <v>396</v>
      </c>
      <c r="Y34" s="1098">
        <v>6.1806306451884821E-5</v>
      </c>
      <c r="Z34" s="209"/>
      <c r="AA34" s="1645"/>
      <c r="AB34" s="241"/>
    </row>
    <row r="35" spans="2:28" ht="12.75" customHeight="1">
      <c r="B35" s="252"/>
      <c r="C35" s="233">
        <v>28</v>
      </c>
      <c r="D35" s="234" t="s">
        <v>148</v>
      </c>
      <c r="E35" s="235" t="s">
        <v>325</v>
      </c>
      <c r="F35" s="236" t="s">
        <v>957</v>
      </c>
      <c r="G35" s="247">
        <v>2.5638297801118147E-3</v>
      </c>
      <c r="H35" s="248">
        <v>47.223987573898633</v>
      </c>
      <c r="I35" s="248">
        <v>2.3721752733799875</v>
      </c>
      <c r="J35" s="249">
        <v>7.5775751761698755</v>
      </c>
      <c r="K35" s="249">
        <v>9.4994168795113882</v>
      </c>
      <c r="L35" s="248">
        <v>4.5723649503898809</v>
      </c>
      <c r="M35" s="245" t="s">
        <v>396</v>
      </c>
      <c r="N35" s="248">
        <v>0.34601059165953829</v>
      </c>
      <c r="O35" s="245" t="s">
        <v>396</v>
      </c>
      <c r="P35" s="245" t="s">
        <v>396</v>
      </c>
      <c r="Q35" s="245" t="s">
        <v>396</v>
      </c>
      <c r="R35" s="248">
        <v>3.6247531193421079E-4</v>
      </c>
      <c r="S35" s="249">
        <v>0.91948803840005011</v>
      </c>
      <c r="T35" s="249">
        <v>0.60114728622815616</v>
      </c>
      <c r="U35" s="249">
        <v>2.1839285107354162E-4</v>
      </c>
      <c r="V35" s="249">
        <v>0.16752269888627641</v>
      </c>
      <c r="W35" s="245" t="s">
        <v>396</v>
      </c>
      <c r="X35" s="245" t="s">
        <v>396</v>
      </c>
      <c r="Y35" s="1098">
        <v>2.1804871296554268E-4</v>
      </c>
      <c r="Z35" s="209"/>
      <c r="AA35" s="1645"/>
      <c r="AB35" s="241"/>
    </row>
    <row r="36" spans="2:28" ht="12.75" customHeight="1">
      <c r="B36" s="252"/>
      <c r="C36" s="233">
        <v>29</v>
      </c>
      <c r="D36" s="234" t="s">
        <v>149</v>
      </c>
      <c r="E36" s="235" t="s">
        <v>326</v>
      </c>
      <c r="F36" s="236" t="s">
        <v>957</v>
      </c>
      <c r="G36" s="247">
        <v>4.8684741545852283E-4</v>
      </c>
      <c r="H36" s="248">
        <v>5.5468893419837597</v>
      </c>
      <c r="I36" s="248">
        <v>0.95790812319115759</v>
      </c>
      <c r="J36" s="249">
        <v>0.92522873679947348</v>
      </c>
      <c r="K36" s="249">
        <v>1.5961288639063516</v>
      </c>
      <c r="L36" s="248">
        <v>3.1256591119623081</v>
      </c>
      <c r="M36" s="245" t="s">
        <v>396</v>
      </c>
      <c r="N36" s="248">
        <v>1.2942132593538731</v>
      </c>
      <c r="O36" s="245" t="s">
        <v>396</v>
      </c>
      <c r="P36" s="245" t="s">
        <v>396</v>
      </c>
      <c r="Q36" s="245" t="s">
        <v>396</v>
      </c>
      <c r="R36" s="248">
        <v>1.3291920898182671E-3</v>
      </c>
      <c r="S36" s="249">
        <v>2.8396812073013433</v>
      </c>
      <c r="T36" s="249">
        <v>0.60842915250644758</v>
      </c>
      <c r="U36" s="249">
        <v>2.579130449661805E-2</v>
      </c>
      <c r="V36" s="249">
        <v>0.15812631783833539</v>
      </c>
      <c r="W36" s="245" t="s">
        <v>396</v>
      </c>
      <c r="X36" s="245" t="s">
        <v>396</v>
      </c>
      <c r="Y36" s="1098">
        <v>3.203789689998726E-3</v>
      </c>
      <c r="Z36" s="209"/>
      <c r="AA36" s="1645"/>
      <c r="AB36" s="241"/>
    </row>
    <row r="37" spans="2:28" ht="12.75" customHeight="1">
      <c r="B37" s="252"/>
      <c r="C37" s="233">
        <v>30</v>
      </c>
      <c r="D37" s="234" t="s">
        <v>150</v>
      </c>
      <c r="E37" s="235" t="s">
        <v>327</v>
      </c>
      <c r="F37" s="236" t="s">
        <v>957</v>
      </c>
      <c r="G37" s="255">
        <v>0</v>
      </c>
      <c r="H37" s="248">
        <v>2.9986923338140703</v>
      </c>
      <c r="I37" s="248">
        <v>1.0907006868059104</v>
      </c>
      <c r="J37" s="249">
        <v>0.60094836659280604</v>
      </c>
      <c r="K37" s="249">
        <v>16.842217180959324</v>
      </c>
      <c r="L37" s="248">
        <v>6.534593002092695</v>
      </c>
      <c r="M37" s="245" t="s">
        <v>396</v>
      </c>
      <c r="N37" s="248">
        <v>0.64236113272116213</v>
      </c>
      <c r="O37" s="245" t="s">
        <v>396</v>
      </c>
      <c r="P37" s="245" t="s">
        <v>396</v>
      </c>
      <c r="Q37" s="245" t="s">
        <v>396</v>
      </c>
      <c r="R37" s="248">
        <v>0</v>
      </c>
      <c r="S37" s="249">
        <v>2.056743413319726</v>
      </c>
      <c r="T37" s="249">
        <v>0.12100488767825442</v>
      </c>
      <c r="U37" s="249">
        <v>1.2008376189398355E-3</v>
      </c>
      <c r="V37" s="256">
        <v>5.9235197782139693E-3</v>
      </c>
      <c r="W37" s="245" t="s">
        <v>396</v>
      </c>
      <c r="X37" s="245" t="s">
        <v>396</v>
      </c>
      <c r="Y37" s="1099">
        <v>0</v>
      </c>
      <c r="Z37" s="209"/>
      <c r="AA37" s="1646"/>
      <c r="AB37" s="241"/>
    </row>
    <row r="38" spans="2:28" ht="12.75" customHeight="1">
      <c r="B38" s="252"/>
      <c r="C38" s="233">
        <v>31</v>
      </c>
      <c r="D38" s="234" t="s">
        <v>151</v>
      </c>
      <c r="E38" s="235" t="s">
        <v>328</v>
      </c>
      <c r="F38" s="236" t="s">
        <v>957</v>
      </c>
      <c r="G38" s="255">
        <v>1.891951780341717E-2</v>
      </c>
      <c r="H38" s="248">
        <v>6.9559878725853501</v>
      </c>
      <c r="I38" s="248">
        <v>2.815389904463387</v>
      </c>
      <c r="J38" s="249">
        <v>0.3258622936818073</v>
      </c>
      <c r="K38" s="249">
        <v>0.55158865891545361</v>
      </c>
      <c r="L38" s="248">
        <v>2.1854853604225628</v>
      </c>
      <c r="M38" s="245" t="s">
        <v>396</v>
      </c>
      <c r="N38" s="248">
        <v>0.59564101076930942</v>
      </c>
      <c r="O38" s="245" t="s">
        <v>396</v>
      </c>
      <c r="P38" s="245" t="s">
        <v>396</v>
      </c>
      <c r="Q38" s="245" t="s">
        <v>396</v>
      </c>
      <c r="R38" s="248">
        <v>3.6986384750675172E-3</v>
      </c>
      <c r="S38" s="249">
        <v>3.5903813942321361</v>
      </c>
      <c r="T38" s="314">
        <v>0.32525388115144271</v>
      </c>
      <c r="U38" s="249">
        <v>9.3891663097672939</v>
      </c>
      <c r="V38" s="255">
        <v>4.5456626956128891E-2</v>
      </c>
      <c r="W38" s="245" t="s">
        <v>396</v>
      </c>
      <c r="X38" s="245" t="s">
        <v>396</v>
      </c>
      <c r="Y38" s="1099">
        <v>0.12098067932134283</v>
      </c>
      <c r="Z38" s="209"/>
      <c r="AA38" s="1644"/>
    </row>
    <row r="39" spans="2:28" ht="12.75" customHeight="1">
      <c r="B39" s="252"/>
      <c r="C39" s="233">
        <v>32</v>
      </c>
      <c r="D39" s="234" t="s">
        <v>152</v>
      </c>
      <c r="E39" s="235" t="s">
        <v>329</v>
      </c>
      <c r="F39" s="236" t="s">
        <v>957</v>
      </c>
      <c r="G39" s="247">
        <v>2.6984135530190509</v>
      </c>
      <c r="H39" s="248">
        <v>44.825082057552883</v>
      </c>
      <c r="I39" s="248">
        <v>11.469982246565914</v>
      </c>
      <c r="J39" s="249">
        <v>2.6202314239039546</v>
      </c>
      <c r="K39" s="249">
        <v>3.9742826676699683</v>
      </c>
      <c r="L39" s="248">
        <v>36.690259388133242</v>
      </c>
      <c r="M39" s="245" t="s">
        <v>396</v>
      </c>
      <c r="N39" s="248">
        <v>5.2845053668974167</v>
      </c>
      <c r="O39" s="245" t="s">
        <v>396</v>
      </c>
      <c r="P39" s="245" t="s">
        <v>396</v>
      </c>
      <c r="Q39" s="245" t="s">
        <v>396</v>
      </c>
      <c r="R39" s="248">
        <v>7.2893964764733791E-3</v>
      </c>
      <c r="S39" s="249">
        <v>4.4815148811298844</v>
      </c>
      <c r="T39" s="249">
        <v>13.902751674438562</v>
      </c>
      <c r="U39" s="249">
        <v>3.5208166329270418</v>
      </c>
      <c r="V39" s="249">
        <v>4.6900372750033563</v>
      </c>
      <c r="W39" s="245" t="s">
        <v>396</v>
      </c>
      <c r="X39" s="245" t="s">
        <v>396</v>
      </c>
      <c r="Y39" s="1098">
        <v>1.8759144535407219</v>
      </c>
      <c r="Z39" s="209"/>
      <c r="AA39" s="1645"/>
      <c r="AB39" s="241"/>
    </row>
    <row r="40" spans="2:28" ht="12.75" customHeight="1">
      <c r="B40" s="251"/>
      <c r="C40" s="298"/>
      <c r="D40" s="305" t="s">
        <v>404</v>
      </c>
      <c r="E40" s="300" t="s">
        <v>332</v>
      </c>
      <c r="F40" s="301"/>
      <c r="G40" s="302"/>
      <c r="H40" s="297"/>
      <c r="I40" s="297"/>
      <c r="J40" s="296"/>
      <c r="K40" s="296"/>
      <c r="L40" s="297"/>
      <c r="M40" s="245" t="s">
        <v>396</v>
      </c>
      <c r="N40" s="297"/>
      <c r="O40" s="245" t="s">
        <v>396</v>
      </c>
      <c r="P40" s="245" t="s">
        <v>396</v>
      </c>
      <c r="Q40" s="245" t="s">
        <v>396</v>
      </c>
      <c r="R40" s="297"/>
      <c r="S40" s="296"/>
      <c r="T40" s="296"/>
      <c r="U40" s="296"/>
      <c r="V40" s="296"/>
      <c r="W40" s="245" t="s">
        <v>396</v>
      </c>
      <c r="X40" s="245" t="s">
        <v>396</v>
      </c>
      <c r="Y40" s="1097"/>
      <c r="Z40" s="209"/>
      <c r="AA40" s="1649"/>
      <c r="AB40" s="241"/>
    </row>
    <row r="41" spans="2:28" ht="12.75" customHeight="1">
      <c r="B41" s="252" t="s">
        <v>330</v>
      </c>
      <c r="C41" s="233">
        <v>33</v>
      </c>
      <c r="D41" s="234" t="s">
        <v>154</v>
      </c>
      <c r="E41" s="235" t="s">
        <v>334</v>
      </c>
      <c r="F41" s="236" t="s">
        <v>956</v>
      </c>
      <c r="G41" s="247">
        <v>11052.38032490405</v>
      </c>
      <c r="H41" s="248">
        <v>2157.2134924392499</v>
      </c>
      <c r="I41" s="248">
        <v>11.507601959286344</v>
      </c>
      <c r="J41" s="249">
        <v>2.3825058381408732</v>
      </c>
      <c r="K41" s="249">
        <v>36.840046551814233</v>
      </c>
      <c r="L41" s="248">
        <v>48.75731883635612</v>
      </c>
      <c r="M41" s="245" t="s">
        <v>396</v>
      </c>
      <c r="N41" s="248">
        <v>7.0764767447433163</v>
      </c>
      <c r="O41" s="245" t="s">
        <v>396</v>
      </c>
      <c r="P41" s="245" t="s">
        <v>396</v>
      </c>
      <c r="Q41" s="245" t="s">
        <v>396</v>
      </c>
      <c r="R41" s="248">
        <v>0</v>
      </c>
      <c r="S41" s="249">
        <v>29.788687189963994</v>
      </c>
      <c r="T41" s="249">
        <v>211.08052470402441</v>
      </c>
      <c r="U41" s="249">
        <v>486.68451953025124</v>
      </c>
      <c r="V41" s="249">
        <v>313.36163615104789</v>
      </c>
      <c r="W41" s="245" t="s">
        <v>396</v>
      </c>
      <c r="X41" s="245" t="s">
        <v>396</v>
      </c>
      <c r="Y41" s="1098">
        <v>57295.574230754952</v>
      </c>
      <c r="Z41" s="209"/>
      <c r="AA41" s="1645"/>
      <c r="AB41" s="241"/>
    </row>
    <row r="42" spans="2:28" ht="12.75" customHeight="1">
      <c r="B42" s="252" t="s">
        <v>333</v>
      </c>
      <c r="C42" s="233">
        <v>34</v>
      </c>
      <c r="D42" s="234" t="s">
        <v>155</v>
      </c>
      <c r="E42" s="235" t="s">
        <v>336</v>
      </c>
      <c r="F42" s="236" t="s">
        <v>954</v>
      </c>
      <c r="G42" s="247">
        <v>0</v>
      </c>
      <c r="H42" s="248">
        <v>29.30845723807499</v>
      </c>
      <c r="I42" s="248">
        <v>2.7026321833087001</v>
      </c>
      <c r="J42" s="249">
        <v>0</v>
      </c>
      <c r="K42" s="249">
        <v>3.8890329271454499E-2</v>
      </c>
      <c r="L42" s="248">
        <v>25.319878536996026</v>
      </c>
      <c r="M42" s="245" t="s">
        <v>396</v>
      </c>
      <c r="N42" s="248">
        <v>4.5544539345852328</v>
      </c>
      <c r="O42" s="245" t="s">
        <v>396</v>
      </c>
      <c r="P42" s="245" t="s">
        <v>396</v>
      </c>
      <c r="Q42" s="245" t="s">
        <v>396</v>
      </c>
      <c r="R42" s="248">
        <v>0</v>
      </c>
      <c r="S42" s="249">
        <v>38.653880400190481</v>
      </c>
      <c r="T42" s="249">
        <v>25.920918665149387</v>
      </c>
      <c r="U42" s="249">
        <v>0</v>
      </c>
      <c r="V42" s="249">
        <v>29.678894869344248</v>
      </c>
      <c r="W42" s="245" t="s">
        <v>396</v>
      </c>
      <c r="X42" s="245" t="s">
        <v>396</v>
      </c>
      <c r="Y42" s="1098">
        <v>0</v>
      </c>
      <c r="Z42" s="209"/>
      <c r="AA42" s="1645"/>
      <c r="AB42" s="241"/>
    </row>
    <row r="43" spans="2:28" ht="12.75" customHeight="1">
      <c r="B43" s="252" t="s">
        <v>335</v>
      </c>
      <c r="C43" s="233">
        <v>35</v>
      </c>
      <c r="D43" s="234" t="s">
        <v>156</v>
      </c>
      <c r="E43" s="235" t="s">
        <v>337</v>
      </c>
      <c r="F43" s="236" t="s">
        <v>954</v>
      </c>
      <c r="G43" s="247">
        <v>5577.948717948716</v>
      </c>
      <c r="H43" s="248">
        <v>35560.51282051282</v>
      </c>
      <c r="I43" s="248">
        <v>0</v>
      </c>
      <c r="J43" s="249">
        <v>0</v>
      </c>
      <c r="K43" s="249">
        <v>0</v>
      </c>
      <c r="L43" s="248">
        <v>102.56410256410257</v>
      </c>
      <c r="M43" s="245" t="s">
        <v>396</v>
      </c>
      <c r="N43" s="248">
        <v>0</v>
      </c>
      <c r="O43" s="245" t="s">
        <v>396</v>
      </c>
      <c r="P43" s="245" t="s">
        <v>396</v>
      </c>
      <c r="Q43" s="245" t="s">
        <v>396</v>
      </c>
      <c r="R43" s="248">
        <v>0</v>
      </c>
      <c r="S43" s="249">
        <v>0</v>
      </c>
      <c r="T43" s="249">
        <v>0</v>
      </c>
      <c r="U43" s="249">
        <v>0</v>
      </c>
      <c r="V43" s="249">
        <v>0</v>
      </c>
      <c r="W43" s="245" t="s">
        <v>396</v>
      </c>
      <c r="X43" s="245" t="s">
        <v>396</v>
      </c>
      <c r="Y43" s="1098">
        <v>23028.205128205132</v>
      </c>
      <c r="Z43" s="209"/>
      <c r="AA43" s="1645"/>
      <c r="AB43" s="241"/>
    </row>
    <row r="44" spans="2:28" ht="12.75" customHeight="1">
      <c r="B44" s="252"/>
      <c r="C44" s="233">
        <v>36</v>
      </c>
      <c r="D44" s="234" t="s">
        <v>22</v>
      </c>
      <c r="E44" s="235" t="s">
        <v>338</v>
      </c>
      <c r="F44" s="236" t="s">
        <v>954</v>
      </c>
      <c r="G44" s="247">
        <v>0</v>
      </c>
      <c r="H44" s="248">
        <v>36.453624715116568</v>
      </c>
      <c r="I44" s="248">
        <v>1.6191793694498118E-4</v>
      </c>
      <c r="J44" s="249">
        <v>6.5905715529047232E-4</v>
      </c>
      <c r="K44" s="249">
        <v>0.49701460564802724</v>
      </c>
      <c r="L44" s="248">
        <v>7.5969228755819419E-3</v>
      </c>
      <c r="M44" s="245" t="s">
        <v>396</v>
      </c>
      <c r="N44" s="248">
        <v>7.3715101296506307E-4</v>
      </c>
      <c r="O44" s="245" t="s">
        <v>396</v>
      </c>
      <c r="P44" s="245" t="s">
        <v>396</v>
      </c>
      <c r="Q44" s="245" t="s">
        <v>396</v>
      </c>
      <c r="R44" s="248">
        <v>0</v>
      </c>
      <c r="S44" s="249">
        <v>3.9857623461230802E-3</v>
      </c>
      <c r="T44" s="249">
        <v>7.7704845999948579E-4</v>
      </c>
      <c r="U44" s="249">
        <v>0</v>
      </c>
      <c r="V44" s="249">
        <v>0.23434678880013413</v>
      </c>
      <c r="W44" s="245" t="s">
        <v>396</v>
      </c>
      <c r="X44" s="245" t="s">
        <v>396</v>
      </c>
      <c r="Y44" s="1098">
        <v>0</v>
      </c>
      <c r="Z44" s="209"/>
      <c r="AA44" s="1645"/>
      <c r="AB44" s="241"/>
    </row>
    <row r="45" spans="2:28" ht="12.75" customHeight="1">
      <c r="B45" s="252"/>
      <c r="C45" s="233">
        <v>37</v>
      </c>
      <c r="D45" s="234" t="s">
        <v>157</v>
      </c>
      <c r="E45" s="235" t="s">
        <v>339</v>
      </c>
      <c r="F45" s="236" t="s">
        <v>954</v>
      </c>
      <c r="G45" s="247">
        <v>2.6002560744027282E-2</v>
      </c>
      <c r="H45" s="248">
        <v>338.81193117292275</v>
      </c>
      <c r="I45" s="248">
        <v>1.702997018284102E-3</v>
      </c>
      <c r="J45" s="249">
        <v>1.1241619111936516E-3</v>
      </c>
      <c r="K45" s="249">
        <v>7.7402498733749768E-4</v>
      </c>
      <c r="L45" s="248">
        <v>5.17732087201266E-3</v>
      </c>
      <c r="M45" s="245" t="s">
        <v>396</v>
      </c>
      <c r="N45" s="248">
        <v>6.2407563734593954E-3</v>
      </c>
      <c r="O45" s="245" t="s">
        <v>396</v>
      </c>
      <c r="P45" s="245" t="s">
        <v>396</v>
      </c>
      <c r="Q45" s="245" t="s">
        <v>396</v>
      </c>
      <c r="R45" s="248">
        <v>0</v>
      </c>
      <c r="S45" s="249">
        <v>3.4992092647806554E-3</v>
      </c>
      <c r="T45" s="249">
        <v>8.404896509773916E-3</v>
      </c>
      <c r="U45" s="249">
        <v>0</v>
      </c>
      <c r="V45" s="249">
        <v>1.6578085429680906E-3</v>
      </c>
      <c r="W45" s="245" t="s">
        <v>396</v>
      </c>
      <c r="X45" s="245" t="s">
        <v>396</v>
      </c>
      <c r="Y45" s="1098">
        <v>0.39825568190659538</v>
      </c>
      <c r="Z45" s="209"/>
      <c r="AA45" s="1645"/>
      <c r="AB45" s="241"/>
    </row>
    <row r="46" spans="2:28" ht="12.75" customHeight="1">
      <c r="B46" s="257"/>
      <c r="C46" s="298"/>
      <c r="D46" s="299" t="s">
        <v>405</v>
      </c>
      <c r="E46" s="300" t="s">
        <v>341</v>
      </c>
      <c r="F46" s="301"/>
      <c r="G46" s="302"/>
      <c r="H46" s="297"/>
      <c r="I46" s="297"/>
      <c r="J46" s="296"/>
      <c r="K46" s="296"/>
      <c r="L46" s="297"/>
      <c r="M46" s="297" t="s">
        <v>396</v>
      </c>
      <c r="N46" s="297"/>
      <c r="O46" s="245" t="s">
        <v>396</v>
      </c>
      <c r="P46" s="245" t="s">
        <v>396</v>
      </c>
      <c r="Q46" s="245" t="s">
        <v>396</v>
      </c>
      <c r="R46" s="297"/>
      <c r="S46" s="296"/>
      <c r="T46" s="296"/>
      <c r="U46" s="296"/>
      <c r="V46" s="296"/>
      <c r="W46" s="245" t="s">
        <v>396</v>
      </c>
      <c r="X46" s="245" t="s">
        <v>396</v>
      </c>
      <c r="Y46" s="1097"/>
      <c r="Z46" s="209"/>
      <c r="AA46" s="1649"/>
      <c r="AB46" s="241"/>
    </row>
    <row r="47" spans="2:28" ht="12.75" customHeight="1">
      <c r="B47" s="252"/>
      <c r="C47" s="233">
        <v>38</v>
      </c>
      <c r="D47" s="234" t="s">
        <v>406</v>
      </c>
      <c r="E47" s="235" t="s">
        <v>342</v>
      </c>
      <c r="F47" s="236" t="s">
        <v>954</v>
      </c>
      <c r="G47" s="247">
        <v>0</v>
      </c>
      <c r="H47" s="248">
        <v>0</v>
      </c>
      <c r="I47" s="248">
        <v>0</v>
      </c>
      <c r="J47" s="249">
        <v>0</v>
      </c>
      <c r="K47" s="249">
        <v>0</v>
      </c>
      <c r="L47" s="248">
        <v>576.44110275689229</v>
      </c>
      <c r="M47" s="245" t="s">
        <v>396</v>
      </c>
      <c r="N47" s="248">
        <v>0</v>
      </c>
      <c r="O47" s="245" t="s">
        <v>396</v>
      </c>
      <c r="P47" s="245" t="s">
        <v>396</v>
      </c>
      <c r="Q47" s="245" t="s">
        <v>396</v>
      </c>
      <c r="R47" s="248">
        <v>0</v>
      </c>
      <c r="S47" s="249">
        <v>0</v>
      </c>
      <c r="T47" s="249">
        <v>288.22055137844615</v>
      </c>
      <c r="U47" s="249">
        <v>0</v>
      </c>
      <c r="V47" s="249">
        <v>0</v>
      </c>
      <c r="W47" s="245" t="s">
        <v>396</v>
      </c>
      <c r="X47" s="245" t="s">
        <v>396</v>
      </c>
      <c r="Y47" s="1098">
        <v>0</v>
      </c>
      <c r="Z47" s="209"/>
      <c r="AA47" s="1645"/>
      <c r="AB47" s="241"/>
    </row>
    <row r="48" spans="2:28" ht="12.75" customHeight="1">
      <c r="B48" s="252" t="s">
        <v>158</v>
      </c>
      <c r="C48" s="233">
        <v>39</v>
      </c>
      <c r="D48" s="234" t="s">
        <v>407</v>
      </c>
      <c r="E48" s="235" t="s">
        <v>343</v>
      </c>
      <c r="F48" s="236" t="s">
        <v>954</v>
      </c>
      <c r="G48" s="247">
        <v>0</v>
      </c>
      <c r="H48" s="248">
        <v>0</v>
      </c>
      <c r="I48" s="248">
        <v>0</v>
      </c>
      <c r="J48" s="249">
        <v>0</v>
      </c>
      <c r="K48" s="249">
        <v>0</v>
      </c>
      <c r="L48" s="248">
        <v>20.66772655007949</v>
      </c>
      <c r="M48" s="245" t="s">
        <v>396</v>
      </c>
      <c r="N48" s="248">
        <v>0</v>
      </c>
      <c r="O48" s="245" t="s">
        <v>396</v>
      </c>
      <c r="P48" s="245" t="s">
        <v>396</v>
      </c>
      <c r="Q48" s="245" t="s">
        <v>396</v>
      </c>
      <c r="R48" s="248">
        <v>0</v>
      </c>
      <c r="S48" s="249">
        <v>22.257551669316374</v>
      </c>
      <c r="T48" s="249">
        <v>0</v>
      </c>
      <c r="U48" s="249">
        <v>0</v>
      </c>
      <c r="V48" s="249">
        <v>0</v>
      </c>
      <c r="W48" s="245" t="s">
        <v>396</v>
      </c>
      <c r="X48" s="245" t="s">
        <v>396</v>
      </c>
      <c r="Y48" s="1098">
        <v>0</v>
      </c>
      <c r="Z48" s="209"/>
      <c r="AA48" s="1645"/>
      <c r="AB48" s="241"/>
    </row>
    <row r="49" spans="2:28" ht="12.75" customHeight="1">
      <c r="B49" s="252"/>
      <c r="C49" s="233">
        <v>40</v>
      </c>
      <c r="D49" s="234" t="s">
        <v>408</v>
      </c>
      <c r="E49" s="235" t="s">
        <v>344</v>
      </c>
      <c r="F49" s="236" t="s">
        <v>954</v>
      </c>
      <c r="G49" s="247">
        <v>0</v>
      </c>
      <c r="H49" s="248">
        <v>0</v>
      </c>
      <c r="I49" s="248">
        <v>0</v>
      </c>
      <c r="J49" s="249">
        <v>0</v>
      </c>
      <c r="K49" s="249">
        <v>0</v>
      </c>
      <c r="L49" s="248">
        <v>4.9570389953734306</v>
      </c>
      <c r="M49" s="245" t="s">
        <v>396</v>
      </c>
      <c r="N49" s="248">
        <v>0</v>
      </c>
      <c r="O49" s="245" t="s">
        <v>396</v>
      </c>
      <c r="P49" s="245" t="s">
        <v>396</v>
      </c>
      <c r="Q49" s="245" t="s">
        <v>396</v>
      </c>
      <c r="R49" s="248">
        <v>0</v>
      </c>
      <c r="S49" s="249">
        <v>0</v>
      </c>
      <c r="T49" s="249">
        <v>0</v>
      </c>
      <c r="U49" s="249">
        <v>0</v>
      </c>
      <c r="V49" s="249">
        <v>0</v>
      </c>
      <c r="W49" s="245" t="s">
        <v>396</v>
      </c>
      <c r="X49" s="245" t="s">
        <v>396</v>
      </c>
      <c r="Y49" s="1098">
        <v>0</v>
      </c>
      <c r="Z49" s="209"/>
      <c r="AA49" s="1645"/>
      <c r="AB49" s="241"/>
    </row>
    <row r="50" spans="2:28" ht="12.75" customHeight="1">
      <c r="B50" s="252"/>
      <c r="C50" s="233">
        <v>41</v>
      </c>
      <c r="D50" s="234" t="s">
        <v>409</v>
      </c>
      <c r="E50" s="235" t="s">
        <v>345</v>
      </c>
      <c r="F50" s="236" t="s">
        <v>954</v>
      </c>
      <c r="G50" s="247"/>
      <c r="H50" s="248"/>
      <c r="I50" s="248"/>
      <c r="J50" s="249"/>
      <c r="K50" s="249"/>
      <c r="L50" s="248"/>
      <c r="M50" s="245" t="s">
        <v>396</v>
      </c>
      <c r="N50" s="248"/>
      <c r="O50" s="245" t="s">
        <v>396</v>
      </c>
      <c r="P50" s="245" t="s">
        <v>396</v>
      </c>
      <c r="Q50" s="245" t="s">
        <v>396</v>
      </c>
      <c r="R50" s="248"/>
      <c r="S50" s="249"/>
      <c r="T50" s="249"/>
      <c r="U50" s="249"/>
      <c r="V50" s="249"/>
      <c r="W50" s="245" t="s">
        <v>396</v>
      </c>
      <c r="X50" s="245" t="s">
        <v>396</v>
      </c>
      <c r="Y50" s="1098"/>
      <c r="Z50" s="209"/>
      <c r="AA50" s="1645"/>
      <c r="AB50" s="241"/>
    </row>
    <row r="51" spans="2:28" ht="12.75" customHeight="1">
      <c r="B51" s="252"/>
      <c r="C51" s="233">
        <v>42</v>
      </c>
      <c r="D51" s="234" t="s">
        <v>410</v>
      </c>
      <c r="E51" s="235" t="s">
        <v>346</v>
      </c>
      <c r="F51" s="236" t="s">
        <v>954</v>
      </c>
      <c r="G51" s="247">
        <v>0</v>
      </c>
      <c r="H51" s="248">
        <v>0</v>
      </c>
      <c r="I51" s="248">
        <v>1.497454327643007</v>
      </c>
      <c r="J51" s="249">
        <v>0</v>
      </c>
      <c r="K51" s="249">
        <v>0</v>
      </c>
      <c r="L51" s="248">
        <v>2.994908655286014</v>
      </c>
      <c r="M51" s="248" t="s">
        <v>396</v>
      </c>
      <c r="N51" s="248">
        <v>0</v>
      </c>
      <c r="O51" s="245" t="s">
        <v>396</v>
      </c>
      <c r="P51" s="245" t="s">
        <v>396</v>
      </c>
      <c r="Q51" s="245" t="s">
        <v>396</v>
      </c>
      <c r="R51" s="248">
        <v>0</v>
      </c>
      <c r="S51" s="249">
        <v>1.497454327643007</v>
      </c>
      <c r="T51" s="249">
        <v>0</v>
      </c>
      <c r="U51" s="249">
        <v>0</v>
      </c>
      <c r="V51" s="249">
        <v>0</v>
      </c>
      <c r="W51" s="245" t="s">
        <v>396</v>
      </c>
      <c r="X51" s="245" t="s">
        <v>396</v>
      </c>
      <c r="Y51" s="1098">
        <v>0</v>
      </c>
      <c r="Z51" s="209"/>
      <c r="AA51" s="1645"/>
      <c r="AB51" s="241"/>
    </row>
    <row r="52" spans="2:28" ht="12.75" customHeight="1">
      <c r="B52" s="251"/>
      <c r="C52" s="298"/>
      <c r="D52" s="299" t="s">
        <v>411</v>
      </c>
      <c r="E52" s="300" t="s">
        <v>348</v>
      </c>
      <c r="F52" s="301"/>
      <c r="G52" s="302" t="s">
        <v>396</v>
      </c>
      <c r="H52" s="297" t="s">
        <v>396</v>
      </c>
      <c r="I52" s="297" t="s">
        <v>396</v>
      </c>
      <c r="J52" s="296" t="s">
        <v>396</v>
      </c>
      <c r="K52" s="296" t="s">
        <v>396</v>
      </c>
      <c r="L52" s="297" t="s">
        <v>396</v>
      </c>
      <c r="M52" s="245" t="s">
        <v>396</v>
      </c>
      <c r="N52" s="297" t="s">
        <v>396</v>
      </c>
      <c r="O52" s="245" t="s">
        <v>396</v>
      </c>
      <c r="P52" s="245" t="s">
        <v>396</v>
      </c>
      <c r="Q52" s="245" t="s">
        <v>396</v>
      </c>
      <c r="R52" s="297" t="s">
        <v>396</v>
      </c>
      <c r="S52" s="296" t="s">
        <v>396</v>
      </c>
      <c r="T52" s="296" t="s">
        <v>396</v>
      </c>
      <c r="U52" s="296" t="s">
        <v>396</v>
      </c>
      <c r="V52" s="296" t="s">
        <v>396</v>
      </c>
      <c r="W52" s="245" t="s">
        <v>396</v>
      </c>
      <c r="X52" s="245" t="s">
        <v>396</v>
      </c>
      <c r="Y52" s="1097" t="s">
        <v>396</v>
      </c>
      <c r="Z52" s="209"/>
      <c r="AA52" s="1649"/>
      <c r="AB52" s="241"/>
    </row>
    <row r="53" spans="2:28" ht="12.75" customHeight="1">
      <c r="B53" s="252" t="s">
        <v>412</v>
      </c>
      <c r="C53" s="233">
        <v>43</v>
      </c>
      <c r="D53" s="234" t="s">
        <v>165</v>
      </c>
      <c r="E53" s="235" t="s">
        <v>349</v>
      </c>
      <c r="F53" s="236" t="s">
        <v>954</v>
      </c>
      <c r="G53" s="247" t="s">
        <v>396</v>
      </c>
      <c r="H53" s="248" t="s">
        <v>396</v>
      </c>
      <c r="I53" s="248" t="s">
        <v>396</v>
      </c>
      <c r="J53" s="249" t="s">
        <v>396</v>
      </c>
      <c r="K53" s="249" t="s">
        <v>396</v>
      </c>
      <c r="L53" s="248" t="s">
        <v>396</v>
      </c>
      <c r="M53" s="245" t="s">
        <v>396</v>
      </c>
      <c r="N53" s="248" t="s">
        <v>396</v>
      </c>
      <c r="O53" s="245" t="s">
        <v>396</v>
      </c>
      <c r="P53" s="245" t="s">
        <v>396</v>
      </c>
      <c r="Q53" s="245" t="s">
        <v>396</v>
      </c>
      <c r="R53" s="248" t="s">
        <v>396</v>
      </c>
      <c r="S53" s="249" t="s">
        <v>396</v>
      </c>
      <c r="T53" s="249" t="s">
        <v>396</v>
      </c>
      <c r="U53" s="249" t="s">
        <v>396</v>
      </c>
      <c r="V53" s="249" t="s">
        <v>396</v>
      </c>
      <c r="W53" s="245" t="s">
        <v>396</v>
      </c>
      <c r="X53" s="245" t="s">
        <v>396</v>
      </c>
      <c r="Y53" s="1098" t="s">
        <v>396</v>
      </c>
      <c r="Z53" s="209"/>
      <c r="AA53" s="1645"/>
      <c r="AB53" s="241"/>
    </row>
    <row r="54" spans="2:28" ht="12.75" customHeight="1">
      <c r="B54" s="252" t="s">
        <v>413</v>
      </c>
      <c r="C54" s="233">
        <v>44</v>
      </c>
      <c r="D54" s="234" t="s">
        <v>166</v>
      </c>
      <c r="E54" s="235" t="s">
        <v>350</v>
      </c>
      <c r="F54" s="236" t="s">
        <v>954</v>
      </c>
      <c r="G54" s="247" t="s">
        <v>396</v>
      </c>
      <c r="H54" s="248" t="s">
        <v>396</v>
      </c>
      <c r="I54" s="248" t="s">
        <v>396</v>
      </c>
      <c r="J54" s="249" t="s">
        <v>396</v>
      </c>
      <c r="K54" s="249" t="s">
        <v>396</v>
      </c>
      <c r="L54" s="248" t="s">
        <v>396</v>
      </c>
      <c r="M54" s="245" t="s">
        <v>396</v>
      </c>
      <c r="N54" s="248" t="s">
        <v>396</v>
      </c>
      <c r="O54" s="245" t="s">
        <v>396</v>
      </c>
      <c r="P54" s="245" t="s">
        <v>396</v>
      </c>
      <c r="Q54" s="245" t="s">
        <v>396</v>
      </c>
      <c r="R54" s="248" t="s">
        <v>396</v>
      </c>
      <c r="S54" s="249" t="s">
        <v>396</v>
      </c>
      <c r="T54" s="249" t="s">
        <v>396</v>
      </c>
      <c r="U54" s="249" t="s">
        <v>396</v>
      </c>
      <c r="V54" s="249" t="s">
        <v>396</v>
      </c>
      <c r="W54" s="245" t="s">
        <v>396</v>
      </c>
      <c r="X54" s="245" t="s">
        <v>396</v>
      </c>
      <c r="Y54" s="1098" t="s">
        <v>396</v>
      </c>
      <c r="Z54" s="209"/>
      <c r="AA54" s="1645"/>
      <c r="AB54" s="241"/>
    </row>
    <row r="55" spans="2:28" ht="12.75" customHeight="1">
      <c r="B55" s="252"/>
      <c r="C55" s="233">
        <v>45</v>
      </c>
      <c r="D55" s="234" t="s">
        <v>167</v>
      </c>
      <c r="E55" s="235" t="s">
        <v>351</v>
      </c>
      <c r="F55" s="236" t="s">
        <v>954</v>
      </c>
      <c r="G55" s="247" t="s">
        <v>396</v>
      </c>
      <c r="H55" s="248" t="s">
        <v>396</v>
      </c>
      <c r="I55" s="248" t="s">
        <v>396</v>
      </c>
      <c r="J55" s="249" t="s">
        <v>396</v>
      </c>
      <c r="K55" s="249" t="s">
        <v>396</v>
      </c>
      <c r="L55" s="248" t="s">
        <v>396</v>
      </c>
      <c r="M55" s="245" t="s">
        <v>396</v>
      </c>
      <c r="N55" s="248" t="s">
        <v>396</v>
      </c>
      <c r="O55" s="245" t="s">
        <v>396</v>
      </c>
      <c r="P55" s="245" t="s">
        <v>396</v>
      </c>
      <c r="Q55" s="245" t="s">
        <v>396</v>
      </c>
      <c r="R55" s="248" t="s">
        <v>396</v>
      </c>
      <c r="S55" s="249" t="s">
        <v>396</v>
      </c>
      <c r="T55" s="249" t="s">
        <v>396</v>
      </c>
      <c r="U55" s="249" t="s">
        <v>396</v>
      </c>
      <c r="V55" s="249" t="s">
        <v>396</v>
      </c>
      <c r="W55" s="245" t="s">
        <v>396</v>
      </c>
      <c r="X55" s="245" t="s">
        <v>396</v>
      </c>
      <c r="Y55" s="1098" t="s">
        <v>396</v>
      </c>
      <c r="Z55" s="209"/>
      <c r="AA55" s="1645"/>
      <c r="AB55" s="241"/>
    </row>
    <row r="56" spans="2:28" ht="12.75" customHeight="1">
      <c r="B56" s="252"/>
      <c r="C56" s="233">
        <v>46</v>
      </c>
      <c r="D56" s="234" t="s">
        <v>414</v>
      </c>
      <c r="E56" s="235"/>
      <c r="F56" s="236" t="s">
        <v>954</v>
      </c>
      <c r="G56" s="247" t="s">
        <v>396</v>
      </c>
      <c r="H56" s="248" t="s">
        <v>396</v>
      </c>
      <c r="I56" s="248" t="s">
        <v>396</v>
      </c>
      <c r="J56" s="249" t="s">
        <v>396</v>
      </c>
      <c r="K56" s="249" t="s">
        <v>396</v>
      </c>
      <c r="L56" s="248" t="s">
        <v>396</v>
      </c>
      <c r="M56" s="245" t="s">
        <v>396</v>
      </c>
      <c r="N56" s="248" t="s">
        <v>396</v>
      </c>
      <c r="O56" s="245" t="s">
        <v>396</v>
      </c>
      <c r="P56" s="245" t="s">
        <v>396</v>
      </c>
      <c r="Q56" s="245" t="s">
        <v>396</v>
      </c>
      <c r="R56" s="248" t="s">
        <v>396</v>
      </c>
      <c r="S56" s="249" t="s">
        <v>396</v>
      </c>
      <c r="T56" s="249" t="s">
        <v>396</v>
      </c>
      <c r="U56" s="249" t="s">
        <v>396</v>
      </c>
      <c r="V56" s="249" t="s">
        <v>396</v>
      </c>
      <c r="W56" s="245" t="s">
        <v>396</v>
      </c>
      <c r="X56" s="245" t="s">
        <v>396</v>
      </c>
      <c r="Y56" s="1098" t="s">
        <v>396</v>
      </c>
      <c r="Z56" s="209"/>
      <c r="AA56" s="1645"/>
      <c r="AB56" s="241"/>
    </row>
    <row r="57" spans="2:28" ht="12.75" customHeight="1">
      <c r="B57" s="251"/>
      <c r="C57" s="298"/>
      <c r="D57" s="299" t="s">
        <v>415</v>
      </c>
      <c r="E57" s="300" t="s">
        <v>353</v>
      </c>
      <c r="F57" s="301"/>
      <c r="G57" s="302" t="s">
        <v>396</v>
      </c>
      <c r="H57" s="297" t="s">
        <v>396</v>
      </c>
      <c r="I57" s="297" t="s">
        <v>396</v>
      </c>
      <c r="J57" s="296" t="s">
        <v>396</v>
      </c>
      <c r="K57" s="296" t="s">
        <v>396</v>
      </c>
      <c r="L57" s="297" t="s">
        <v>396</v>
      </c>
      <c r="M57" s="245" t="s">
        <v>396</v>
      </c>
      <c r="N57" s="297" t="s">
        <v>396</v>
      </c>
      <c r="O57" s="245" t="s">
        <v>396</v>
      </c>
      <c r="P57" s="245" t="s">
        <v>396</v>
      </c>
      <c r="Q57" s="245" t="s">
        <v>396</v>
      </c>
      <c r="R57" s="297" t="s">
        <v>396</v>
      </c>
      <c r="S57" s="296" t="s">
        <v>396</v>
      </c>
      <c r="T57" s="296" t="s">
        <v>396</v>
      </c>
      <c r="U57" s="296" t="s">
        <v>396</v>
      </c>
      <c r="V57" s="296" t="s">
        <v>396</v>
      </c>
      <c r="W57" s="245" t="s">
        <v>396</v>
      </c>
      <c r="X57" s="245" t="s">
        <v>396</v>
      </c>
      <c r="Y57" s="1097" t="s">
        <v>396</v>
      </c>
      <c r="Z57" s="209"/>
      <c r="AA57" s="1649"/>
      <c r="AB57" s="241"/>
    </row>
    <row r="58" spans="2:28" ht="12.75" customHeight="1">
      <c r="B58" s="252"/>
      <c r="C58" s="258">
        <v>47</v>
      </c>
      <c r="D58" s="259" t="s">
        <v>170</v>
      </c>
      <c r="E58" s="235" t="s">
        <v>416</v>
      </c>
      <c r="F58" s="236" t="s">
        <v>954</v>
      </c>
      <c r="G58" s="247" t="s">
        <v>396</v>
      </c>
      <c r="H58" s="248" t="s">
        <v>396</v>
      </c>
      <c r="I58" s="248" t="s">
        <v>396</v>
      </c>
      <c r="J58" s="249" t="s">
        <v>396</v>
      </c>
      <c r="K58" s="249" t="s">
        <v>396</v>
      </c>
      <c r="L58" s="248" t="s">
        <v>396</v>
      </c>
      <c r="M58" s="245" t="s">
        <v>396</v>
      </c>
      <c r="N58" s="248" t="s">
        <v>396</v>
      </c>
      <c r="O58" s="245" t="s">
        <v>396</v>
      </c>
      <c r="P58" s="245" t="s">
        <v>396</v>
      </c>
      <c r="Q58" s="245" t="s">
        <v>396</v>
      </c>
      <c r="R58" s="248" t="s">
        <v>396</v>
      </c>
      <c r="S58" s="249" t="s">
        <v>396</v>
      </c>
      <c r="T58" s="249" t="s">
        <v>396</v>
      </c>
      <c r="U58" s="249" t="s">
        <v>396</v>
      </c>
      <c r="V58" s="249" t="s">
        <v>396</v>
      </c>
      <c r="W58" s="245" t="s">
        <v>396</v>
      </c>
      <c r="X58" s="245" t="s">
        <v>396</v>
      </c>
      <c r="Y58" s="1098" t="s">
        <v>396</v>
      </c>
      <c r="Z58" s="209"/>
      <c r="AA58" s="1645"/>
      <c r="AB58" s="241"/>
    </row>
    <row r="59" spans="2:28" ht="12.75" customHeight="1">
      <c r="B59" s="252"/>
      <c r="C59" s="260">
        <v>48</v>
      </c>
      <c r="D59" s="261" t="s">
        <v>171</v>
      </c>
      <c r="E59" s="235" t="s">
        <v>354</v>
      </c>
      <c r="F59" s="236" t="s">
        <v>954</v>
      </c>
      <c r="G59" s="247" t="s">
        <v>396</v>
      </c>
      <c r="H59" s="248" t="s">
        <v>396</v>
      </c>
      <c r="I59" s="248" t="s">
        <v>396</v>
      </c>
      <c r="J59" s="249" t="s">
        <v>396</v>
      </c>
      <c r="K59" s="249" t="s">
        <v>396</v>
      </c>
      <c r="L59" s="248" t="s">
        <v>396</v>
      </c>
      <c r="M59" s="245" t="s">
        <v>396</v>
      </c>
      <c r="N59" s="248" t="s">
        <v>396</v>
      </c>
      <c r="O59" s="245" t="s">
        <v>396</v>
      </c>
      <c r="P59" s="245" t="s">
        <v>396</v>
      </c>
      <c r="Q59" s="245" t="s">
        <v>396</v>
      </c>
      <c r="R59" s="248" t="s">
        <v>396</v>
      </c>
      <c r="S59" s="249" t="s">
        <v>396</v>
      </c>
      <c r="T59" s="249" t="s">
        <v>396</v>
      </c>
      <c r="U59" s="249" t="s">
        <v>396</v>
      </c>
      <c r="V59" s="249" t="s">
        <v>396</v>
      </c>
      <c r="W59" s="245" t="s">
        <v>396</v>
      </c>
      <c r="X59" s="245" t="s">
        <v>396</v>
      </c>
      <c r="Y59" s="1098" t="s">
        <v>396</v>
      </c>
      <c r="Z59" s="209"/>
      <c r="AA59" s="1645"/>
      <c r="AB59" s="241"/>
    </row>
    <row r="60" spans="2:28" ht="12.75" customHeight="1">
      <c r="B60" s="232"/>
      <c r="C60" s="258">
        <v>49</v>
      </c>
      <c r="D60" s="262" t="s">
        <v>172</v>
      </c>
      <c r="E60" s="235" t="s">
        <v>355</v>
      </c>
      <c r="F60" s="236" t="s">
        <v>954</v>
      </c>
      <c r="G60" s="247" t="s">
        <v>396</v>
      </c>
      <c r="H60" s="248" t="s">
        <v>396</v>
      </c>
      <c r="I60" s="248" t="s">
        <v>396</v>
      </c>
      <c r="J60" s="249" t="s">
        <v>396</v>
      </c>
      <c r="K60" s="249" t="s">
        <v>396</v>
      </c>
      <c r="L60" s="248" t="s">
        <v>396</v>
      </c>
      <c r="M60" s="245" t="s">
        <v>396</v>
      </c>
      <c r="N60" s="248" t="s">
        <v>396</v>
      </c>
      <c r="O60" s="245" t="s">
        <v>396</v>
      </c>
      <c r="P60" s="245" t="s">
        <v>396</v>
      </c>
      <c r="Q60" s="245" t="s">
        <v>396</v>
      </c>
      <c r="R60" s="248" t="s">
        <v>396</v>
      </c>
      <c r="S60" s="249" t="s">
        <v>396</v>
      </c>
      <c r="T60" s="249" t="s">
        <v>396</v>
      </c>
      <c r="U60" s="249" t="s">
        <v>396</v>
      </c>
      <c r="V60" s="249" t="s">
        <v>396</v>
      </c>
      <c r="W60" s="245" t="s">
        <v>396</v>
      </c>
      <c r="X60" s="245" t="s">
        <v>396</v>
      </c>
      <c r="Y60" s="1098" t="s">
        <v>396</v>
      </c>
      <c r="Z60" s="209"/>
      <c r="AA60" s="1645"/>
      <c r="AB60" s="241"/>
    </row>
    <row r="61" spans="2:28" ht="12.75" customHeight="1">
      <c r="B61" s="232" t="s">
        <v>417</v>
      </c>
      <c r="C61" s="260">
        <v>50</v>
      </c>
      <c r="D61" s="234" t="s">
        <v>173</v>
      </c>
      <c r="E61" s="235" t="s">
        <v>356</v>
      </c>
      <c r="F61" s="236" t="s">
        <v>954</v>
      </c>
      <c r="G61" s="247" t="s">
        <v>396</v>
      </c>
      <c r="H61" s="248" t="s">
        <v>396</v>
      </c>
      <c r="I61" s="248" t="s">
        <v>396</v>
      </c>
      <c r="J61" s="249" t="s">
        <v>396</v>
      </c>
      <c r="K61" s="249" t="s">
        <v>396</v>
      </c>
      <c r="L61" s="248" t="s">
        <v>396</v>
      </c>
      <c r="M61" s="245" t="s">
        <v>396</v>
      </c>
      <c r="N61" s="248" t="s">
        <v>396</v>
      </c>
      <c r="O61" s="245" t="s">
        <v>396</v>
      </c>
      <c r="P61" s="245" t="s">
        <v>396</v>
      </c>
      <c r="Q61" s="245" t="s">
        <v>396</v>
      </c>
      <c r="R61" s="248" t="s">
        <v>396</v>
      </c>
      <c r="S61" s="249" t="s">
        <v>396</v>
      </c>
      <c r="T61" s="249" t="s">
        <v>396</v>
      </c>
      <c r="U61" s="249" t="s">
        <v>396</v>
      </c>
      <c r="V61" s="249" t="s">
        <v>396</v>
      </c>
      <c r="W61" s="245" t="s">
        <v>396</v>
      </c>
      <c r="X61" s="245" t="s">
        <v>396</v>
      </c>
      <c r="Y61" s="1098" t="s">
        <v>396</v>
      </c>
      <c r="Z61" s="209"/>
      <c r="AA61" s="1645"/>
      <c r="AB61" s="241"/>
    </row>
    <row r="62" spans="2:28" ht="12.75" customHeight="1">
      <c r="B62" s="252" t="s">
        <v>418</v>
      </c>
      <c r="C62" s="258">
        <v>51</v>
      </c>
      <c r="D62" s="234" t="s">
        <v>174</v>
      </c>
      <c r="E62" s="235" t="s">
        <v>357</v>
      </c>
      <c r="F62" s="236" t="s">
        <v>954</v>
      </c>
      <c r="G62" s="247" t="s">
        <v>396</v>
      </c>
      <c r="H62" s="248" t="s">
        <v>396</v>
      </c>
      <c r="I62" s="248" t="s">
        <v>396</v>
      </c>
      <c r="J62" s="249" t="s">
        <v>396</v>
      </c>
      <c r="K62" s="249" t="s">
        <v>396</v>
      </c>
      <c r="L62" s="248" t="s">
        <v>396</v>
      </c>
      <c r="M62" s="245" t="s">
        <v>396</v>
      </c>
      <c r="N62" s="248" t="s">
        <v>396</v>
      </c>
      <c r="O62" s="245" t="s">
        <v>396</v>
      </c>
      <c r="P62" s="245" t="s">
        <v>396</v>
      </c>
      <c r="Q62" s="245" t="s">
        <v>396</v>
      </c>
      <c r="R62" s="248" t="s">
        <v>396</v>
      </c>
      <c r="S62" s="249" t="s">
        <v>396</v>
      </c>
      <c r="T62" s="249" t="s">
        <v>396</v>
      </c>
      <c r="U62" s="249" t="s">
        <v>396</v>
      </c>
      <c r="V62" s="249" t="s">
        <v>396</v>
      </c>
      <c r="W62" s="245" t="s">
        <v>396</v>
      </c>
      <c r="X62" s="245" t="s">
        <v>396</v>
      </c>
      <c r="Y62" s="1098" t="s">
        <v>396</v>
      </c>
      <c r="Z62" s="209"/>
      <c r="AA62" s="1645"/>
      <c r="AB62" s="241"/>
    </row>
    <row r="63" spans="2:28" ht="12.75" customHeight="1">
      <c r="B63" s="252"/>
      <c r="C63" s="260">
        <v>52</v>
      </c>
      <c r="D63" s="234" t="s">
        <v>175</v>
      </c>
      <c r="E63" s="235" t="s">
        <v>358</v>
      </c>
      <c r="F63" s="236" t="s">
        <v>954</v>
      </c>
      <c r="G63" s="247" t="s">
        <v>396</v>
      </c>
      <c r="H63" s="248" t="s">
        <v>396</v>
      </c>
      <c r="I63" s="248" t="s">
        <v>396</v>
      </c>
      <c r="J63" s="249" t="s">
        <v>396</v>
      </c>
      <c r="K63" s="249" t="s">
        <v>396</v>
      </c>
      <c r="L63" s="248" t="s">
        <v>396</v>
      </c>
      <c r="M63" s="245" t="s">
        <v>396</v>
      </c>
      <c r="N63" s="248" t="s">
        <v>396</v>
      </c>
      <c r="O63" s="245" t="s">
        <v>396</v>
      </c>
      <c r="P63" s="245" t="s">
        <v>396</v>
      </c>
      <c r="Q63" s="245" t="s">
        <v>396</v>
      </c>
      <c r="R63" s="248" t="s">
        <v>396</v>
      </c>
      <c r="S63" s="249" t="s">
        <v>396</v>
      </c>
      <c r="T63" s="249" t="s">
        <v>396</v>
      </c>
      <c r="U63" s="249" t="s">
        <v>396</v>
      </c>
      <c r="V63" s="249" t="s">
        <v>396</v>
      </c>
      <c r="W63" s="245" t="s">
        <v>396</v>
      </c>
      <c r="X63" s="245" t="s">
        <v>396</v>
      </c>
      <c r="Y63" s="1098" t="s">
        <v>396</v>
      </c>
      <c r="Z63" s="209"/>
      <c r="AA63" s="1645"/>
      <c r="AB63" s="241"/>
    </row>
    <row r="64" spans="2:28" ht="12.75" customHeight="1">
      <c r="B64" s="252"/>
      <c r="C64" s="258">
        <v>53</v>
      </c>
      <c r="D64" s="234" t="s">
        <v>176</v>
      </c>
      <c r="E64" s="235" t="s">
        <v>359</v>
      </c>
      <c r="F64" s="236" t="s">
        <v>954</v>
      </c>
      <c r="G64" s="247" t="s">
        <v>396</v>
      </c>
      <c r="H64" s="248" t="s">
        <v>396</v>
      </c>
      <c r="I64" s="248" t="s">
        <v>396</v>
      </c>
      <c r="J64" s="249" t="s">
        <v>396</v>
      </c>
      <c r="K64" s="249" t="s">
        <v>396</v>
      </c>
      <c r="L64" s="248" t="s">
        <v>396</v>
      </c>
      <c r="M64" s="245" t="s">
        <v>396</v>
      </c>
      <c r="N64" s="248" t="s">
        <v>396</v>
      </c>
      <c r="O64" s="245" t="s">
        <v>396</v>
      </c>
      <c r="P64" s="245" t="s">
        <v>396</v>
      </c>
      <c r="Q64" s="245" t="s">
        <v>396</v>
      </c>
      <c r="R64" s="248" t="s">
        <v>396</v>
      </c>
      <c r="S64" s="249" t="s">
        <v>396</v>
      </c>
      <c r="T64" s="249" t="s">
        <v>396</v>
      </c>
      <c r="U64" s="249" t="s">
        <v>396</v>
      </c>
      <c r="V64" s="249" t="s">
        <v>396</v>
      </c>
      <c r="W64" s="245" t="s">
        <v>396</v>
      </c>
      <c r="X64" s="245" t="s">
        <v>396</v>
      </c>
      <c r="Y64" s="1098" t="s">
        <v>396</v>
      </c>
      <c r="Z64" s="209"/>
      <c r="AA64" s="1645"/>
      <c r="AB64" s="241"/>
    </row>
    <row r="65" spans="2:28" ht="12.75" customHeight="1">
      <c r="B65" s="252"/>
      <c r="C65" s="260">
        <v>54</v>
      </c>
      <c r="D65" s="234" t="s">
        <v>177</v>
      </c>
      <c r="E65" s="235" t="s">
        <v>419</v>
      </c>
      <c r="F65" s="236" t="s">
        <v>954</v>
      </c>
      <c r="G65" s="247" t="s">
        <v>396</v>
      </c>
      <c r="H65" s="248" t="s">
        <v>396</v>
      </c>
      <c r="I65" s="248" t="s">
        <v>396</v>
      </c>
      <c r="J65" s="249" t="s">
        <v>396</v>
      </c>
      <c r="K65" s="249" t="s">
        <v>396</v>
      </c>
      <c r="L65" s="248" t="s">
        <v>396</v>
      </c>
      <c r="M65" s="245" t="s">
        <v>396</v>
      </c>
      <c r="N65" s="248" t="s">
        <v>396</v>
      </c>
      <c r="O65" s="245" t="s">
        <v>396</v>
      </c>
      <c r="P65" s="245" t="s">
        <v>396</v>
      </c>
      <c r="Q65" s="245" t="s">
        <v>396</v>
      </c>
      <c r="R65" s="248" t="s">
        <v>396</v>
      </c>
      <c r="S65" s="249" t="s">
        <v>396</v>
      </c>
      <c r="T65" s="249" t="s">
        <v>396</v>
      </c>
      <c r="U65" s="249" t="s">
        <v>396</v>
      </c>
      <c r="V65" s="249" t="s">
        <v>396</v>
      </c>
      <c r="W65" s="245" t="s">
        <v>396</v>
      </c>
      <c r="X65" s="245" t="s">
        <v>396</v>
      </c>
      <c r="Y65" s="1098" t="s">
        <v>396</v>
      </c>
      <c r="Z65" s="209"/>
      <c r="AA65" s="1645"/>
      <c r="AB65" s="241"/>
    </row>
    <row r="66" spans="2:28" ht="12.75" customHeight="1">
      <c r="B66" s="263"/>
      <c r="C66" s="258">
        <v>55</v>
      </c>
      <c r="D66" s="234" t="s">
        <v>420</v>
      </c>
      <c r="E66" s="235"/>
      <c r="F66" s="236" t="s">
        <v>954</v>
      </c>
      <c r="G66" s="247" t="s">
        <v>396</v>
      </c>
      <c r="H66" s="248" t="s">
        <v>396</v>
      </c>
      <c r="I66" s="248" t="s">
        <v>396</v>
      </c>
      <c r="J66" s="249" t="s">
        <v>396</v>
      </c>
      <c r="K66" s="249" t="s">
        <v>396</v>
      </c>
      <c r="L66" s="248" t="s">
        <v>396</v>
      </c>
      <c r="M66" s="245" t="s">
        <v>396</v>
      </c>
      <c r="N66" s="248" t="s">
        <v>396</v>
      </c>
      <c r="O66" s="245" t="s">
        <v>396</v>
      </c>
      <c r="P66" s="245" t="s">
        <v>396</v>
      </c>
      <c r="Q66" s="245" t="s">
        <v>396</v>
      </c>
      <c r="R66" s="248" t="s">
        <v>396</v>
      </c>
      <c r="S66" s="249" t="s">
        <v>396</v>
      </c>
      <c r="T66" s="249" t="s">
        <v>396</v>
      </c>
      <c r="U66" s="249" t="s">
        <v>396</v>
      </c>
      <c r="V66" s="249" t="s">
        <v>396</v>
      </c>
      <c r="W66" s="245" t="s">
        <v>396</v>
      </c>
      <c r="X66" s="245" t="s">
        <v>396</v>
      </c>
      <c r="Y66" s="1098" t="s">
        <v>396</v>
      </c>
      <c r="Z66" s="209"/>
      <c r="AA66" s="1644"/>
      <c r="AB66" s="241"/>
    </row>
    <row r="67" spans="2:28" ht="12.75" customHeight="1">
      <c r="B67" s="252" t="s">
        <v>421</v>
      </c>
      <c r="C67" s="298"/>
      <c r="D67" s="299" t="s">
        <v>422</v>
      </c>
      <c r="E67" s="300" t="s">
        <v>363</v>
      </c>
      <c r="F67" s="301"/>
      <c r="G67" s="302"/>
      <c r="H67" s="297"/>
      <c r="I67" s="297"/>
      <c r="J67" s="296"/>
      <c r="K67" s="296"/>
      <c r="L67" s="297"/>
      <c r="M67" s="245" t="s">
        <v>396</v>
      </c>
      <c r="N67" s="297"/>
      <c r="O67" s="245" t="s">
        <v>396</v>
      </c>
      <c r="P67" s="245" t="s">
        <v>396</v>
      </c>
      <c r="Q67" s="245" t="s">
        <v>396</v>
      </c>
      <c r="R67" s="297"/>
      <c r="S67" s="296"/>
      <c r="T67" s="296"/>
      <c r="U67" s="296"/>
      <c r="V67" s="296"/>
      <c r="W67" s="245" t="s">
        <v>396</v>
      </c>
      <c r="X67" s="245" t="s">
        <v>396</v>
      </c>
      <c r="Y67" s="1097"/>
      <c r="Z67" s="209"/>
      <c r="AA67" s="1649"/>
      <c r="AB67" s="241"/>
    </row>
    <row r="68" spans="2:28" ht="12.75" customHeight="1">
      <c r="B68" s="264" t="s">
        <v>423</v>
      </c>
      <c r="C68" s="233">
        <v>56</v>
      </c>
      <c r="D68" s="234" t="s">
        <v>423</v>
      </c>
      <c r="E68" s="235" t="s">
        <v>364</v>
      </c>
      <c r="F68" s="236" t="s">
        <v>954</v>
      </c>
      <c r="G68" s="247">
        <v>0</v>
      </c>
      <c r="H68" s="248">
        <v>77.336157509813091</v>
      </c>
      <c r="I68" s="248">
        <v>39.540291057648801</v>
      </c>
      <c r="J68" s="249">
        <v>0</v>
      </c>
      <c r="K68" s="249">
        <v>0</v>
      </c>
      <c r="L68" s="248">
        <v>81.987956457771773</v>
      </c>
      <c r="M68" s="245" t="s">
        <v>396</v>
      </c>
      <c r="N68" s="248">
        <v>43.029140268617809</v>
      </c>
      <c r="O68" s="245" t="s">
        <v>396</v>
      </c>
      <c r="P68" s="245" t="s">
        <v>396</v>
      </c>
      <c r="Q68" s="245" t="s">
        <v>396</v>
      </c>
      <c r="R68" s="248">
        <v>0</v>
      </c>
      <c r="S68" s="249">
        <v>18.025720923339893</v>
      </c>
      <c r="T68" s="249">
        <v>9.8850727644122003</v>
      </c>
      <c r="U68" s="249">
        <v>0</v>
      </c>
      <c r="V68" s="249">
        <v>219.79750029104773</v>
      </c>
      <c r="W68" s="245" t="s">
        <v>396</v>
      </c>
      <c r="X68" s="245" t="s">
        <v>396</v>
      </c>
      <c r="Y68" s="1098">
        <v>0</v>
      </c>
      <c r="Z68" s="209"/>
      <c r="AA68" s="1644"/>
      <c r="AB68" s="241"/>
    </row>
    <row r="69" spans="2:28" ht="12.75" customHeight="1">
      <c r="B69" s="252" t="s">
        <v>424</v>
      </c>
      <c r="C69" s="306"/>
      <c r="D69" s="307" t="s">
        <v>425</v>
      </c>
      <c r="E69" s="289" t="s">
        <v>365</v>
      </c>
      <c r="F69" s="308"/>
      <c r="G69" s="302"/>
      <c r="H69" s="297"/>
      <c r="I69" s="297"/>
      <c r="J69" s="296"/>
      <c r="K69" s="296"/>
      <c r="L69" s="297"/>
      <c r="M69" s="245" t="s">
        <v>396</v>
      </c>
      <c r="N69" s="297"/>
      <c r="O69" s="245" t="s">
        <v>396</v>
      </c>
      <c r="P69" s="245" t="s">
        <v>396</v>
      </c>
      <c r="Q69" s="245" t="s">
        <v>396</v>
      </c>
      <c r="R69" s="297"/>
      <c r="S69" s="296"/>
      <c r="T69" s="296"/>
      <c r="U69" s="296"/>
      <c r="V69" s="296"/>
      <c r="W69" s="245" t="s">
        <v>396</v>
      </c>
      <c r="X69" s="245" t="s">
        <v>396</v>
      </c>
      <c r="Y69" s="1097"/>
      <c r="Z69" s="209"/>
      <c r="AA69" s="1649"/>
      <c r="AB69" s="241"/>
    </row>
    <row r="70" spans="2:28" ht="12.75" customHeight="1">
      <c r="B70" s="252" t="s">
        <v>426</v>
      </c>
      <c r="C70" s="233">
        <v>57</v>
      </c>
      <c r="D70" s="234" t="s">
        <v>427</v>
      </c>
      <c r="E70" s="235" t="s">
        <v>366</v>
      </c>
      <c r="F70" s="236" t="s">
        <v>954</v>
      </c>
      <c r="G70" s="247">
        <v>0</v>
      </c>
      <c r="H70" s="248">
        <v>337.10969881182649</v>
      </c>
      <c r="I70" s="248">
        <v>11.052777010223819</v>
      </c>
      <c r="J70" s="249">
        <v>165.79165515335728</v>
      </c>
      <c r="K70" s="249">
        <v>0</v>
      </c>
      <c r="L70" s="248">
        <v>149.21248963802157</v>
      </c>
      <c r="M70" s="245" t="s">
        <v>396</v>
      </c>
      <c r="N70" s="248">
        <v>22.105554020447638</v>
      </c>
      <c r="O70" s="245" t="s">
        <v>396</v>
      </c>
      <c r="P70" s="245" t="s">
        <v>396</v>
      </c>
      <c r="Q70" s="245" t="s">
        <v>396</v>
      </c>
      <c r="R70" s="248">
        <v>0</v>
      </c>
      <c r="S70" s="249">
        <v>44.211108040895276</v>
      </c>
      <c r="T70" s="249">
        <v>0</v>
      </c>
      <c r="U70" s="249">
        <v>0</v>
      </c>
      <c r="V70" s="249">
        <v>0</v>
      </c>
      <c r="W70" s="245" t="s">
        <v>396</v>
      </c>
      <c r="X70" s="245" t="s">
        <v>396</v>
      </c>
      <c r="Y70" s="1098">
        <v>0</v>
      </c>
      <c r="Z70" s="209"/>
      <c r="AA70" s="1644"/>
      <c r="AB70" s="241"/>
    </row>
    <row r="71" spans="2:28" ht="12.75" customHeight="1">
      <c r="B71" s="252"/>
      <c r="C71" s="233">
        <v>58</v>
      </c>
      <c r="D71" s="234" t="s">
        <v>183</v>
      </c>
      <c r="E71" s="235" t="s">
        <v>367</v>
      </c>
      <c r="F71" s="236" t="s">
        <v>954</v>
      </c>
      <c r="G71" s="247">
        <v>0</v>
      </c>
      <c r="H71" s="248">
        <v>6.1437729713066256</v>
      </c>
      <c r="I71" s="248">
        <v>0</v>
      </c>
      <c r="J71" s="249">
        <v>540.65202147498314</v>
      </c>
      <c r="K71" s="249">
        <v>297.97298910837139</v>
      </c>
      <c r="L71" s="248">
        <v>9.2156594569599388</v>
      </c>
      <c r="M71" s="245" t="s">
        <v>396</v>
      </c>
      <c r="N71" s="248">
        <v>0</v>
      </c>
      <c r="O71" s="245" t="s">
        <v>396</v>
      </c>
      <c r="P71" s="245" t="s">
        <v>396</v>
      </c>
      <c r="Q71" s="245" t="s">
        <v>396</v>
      </c>
      <c r="R71" s="248">
        <v>0</v>
      </c>
      <c r="S71" s="249">
        <v>0</v>
      </c>
      <c r="T71" s="249">
        <v>3.0718864856533128</v>
      </c>
      <c r="U71" s="249">
        <v>0</v>
      </c>
      <c r="V71" s="249">
        <v>0</v>
      </c>
      <c r="W71" s="245" t="s">
        <v>396</v>
      </c>
      <c r="X71" s="245" t="s">
        <v>396</v>
      </c>
      <c r="Y71" s="1098">
        <v>0</v>
      </c>
      <c r="Z71" s="209"/>
      <c r="AA71" s="1644"/>
    </row>
    <row r="72" spans="2:28" ht="12.75" customHeight="1">
      <c r="B72" s="265" t="s">
        <v>428</v>
      </c>
      <c r="C72" s="298"/>
      <c r="D72" s="299" t="s">
        <v>429</v>
      </c>
      <c r="E72" s="300" t="s">
        <v>430</v>
      </c>
      <c r="F72" s="308"/>
      <c r="G72" s="309" t="s">
        <v>396</v>
      </c>
      <c r="H72" s="297" t="s">
        <v>396</v>
      </c>
      <c r="I72" s="297" t="s">
        <v>396</v>
      </c>
      <c r="J72" s="296" t="s">
        <v>396</v>
      </c>
      <c r="K72" s="296" t="s">
        <v>396</v>
      </c>
      <c r="L72" s="297" t="s">
        <v>396</v>
      </c>
      <c r="M72" s="245" t="s">
        <v>396</v>
      </c>
      <c r="N72" s="297" t="s">
        <v>396</v>
      </c>
      <c r="O72" s="245" t="s">
        <v>396</v>
      </c>
      <c r="P72" s="245" t="s">
        <v>396</v>
      </c>
      <c r="Q72" s="245" t="s">
        <v>396</v>
      </c>
      <c r="R72" s="297" t="s">
        <v>396</v>
      </c>
      <c r="S72" s="296" t="s">
        <v>396</v>
      </c>
      <c r="T72" s="296" t="s">
        <v>396</v>
      </c>
      <c r="U72" s="296" t="s">
        <v>396</v>
      </c>
      <c r="V72" s="296" t="s">
        <v>396</v>
      </c>
      <c r="W72" s="245" t="s">
        <v>396</v>
      </c>
      <c r="X72" s="245" t="s">
        <v>396</v>
      </c>
      <c r="Y72" s="1097" t="s">
        <v>396</v>
      </c>
      <c r="Z72" s="209"/>
      <c r="AA72" s="1649"/>
      <c r="AB72" s="241"/>
    </row>
    <row r="73" spans="2:28" ht="12.75" customHeight="1">
      <c r="B73" s="266" t="s">
        <v>193</v>
      </c>
      <c r="C73" s="233">
        <v>59</v>
      </c>
      <c r="D73" s="234" t="s">
        <v>431</v>
      </c>
      <c r="E73" s="235" t="s">
        <v>370</v>
      </c>
      <c r="F73" s="254" t="s">
        <v>954</v>
      </c>
      <c r="G73" s="267" t="s">
        <v>396</v>
      </c>
      <c r="H73" s="248" t="s">
        <v>396</v>
      </c>
      <c r="I73" s="248" t="s">
        <v>396</v>
      </c>
      <c r="J73" s="249" t="s">
        <v>396</v>
      </c>
      <c r="K73" s="249" t="s">
        <v>396</v>
      </c>
      <c r="L73" s="248" t="s">
        <v>396</v>
      </c>
      <c r="M73" s="245" t="s">
        <v>396</v>
      </c>
      <c r="N73" s="248" t="s">
        <v>396</v>
      </c>
      <c r="O73" s="245" t="s">
        <v>396</v>
      </c>
      <c r="P73" s="245" t="s">
        <v>396</v>
      </c>
      <c r="Q73" s="245" t="s">
        <v>396</v>
      </c>
      <c r="R73" s="248" t="s">
        <v>396</v>
      </c>
      <c r="S73" s="249" t="s">
        <v>396</v>
      </c>
      <c r="T73" s="249" t="s">
        <v>396</v>
      </c>
      <c r="U73" s="249" t="s">
        <v>396</v>
      </c>
      <c r="V73" s="256" t="s">
        <v>396</v>
      </c>
      <c r="W73" s="245" t="s">
        <v>396</v>
      </c>
      <c r="X73" s="245" t="s">
        <v>396</v>
      </c>
      <c r="Y73" s="1099" t="s">
        <v>396</v>
      </c>
      <c r="Z73" s="209"/>
      <c r="AA73" s="1644"/>
      <c r="AB73" s="241"/>
    </row>
    <row r="74" spans="2:28" ht="12.75" customHeight="1">
      <c r="B74" s="263"/>
      <c r="C74" s="233">
        <v>60</v>
      </c>
      <c r="D74" s="234" t="s">
        <v>432</v>
      </c>
      <c r="E74" s="235"/>
      <c r="F74" s="236" t="s">
        <v>954</v>
      </c>
      <c r="G74" s="247" t="s">
        <v>396</v>
      </c>
      <c r="H74" s="248" t="s">
        <v>396</v>
      </c>
      <c r="I74" s="248" t="s">
        <v>396</v>
      </c>
      <c r="J74" s="249" t="s">
        <v>396</v>
      </c>
      <c r="K74" s="249" t="s">
        <v>396</v>
      </c>
      <c r="L74" s="248" t="s">
        <v>396</v>
      </c>
      <c r="M74" s="245" t="s">
        <v>396</v>
      </c>
      <c r="N74" s="248" t="s">
        <v>396</v>
      </c>
      <c r="O74" s="245" t="s">
        <v>396</v>
      </c>
      <c r="P74" s="245" t="s">
        <v>396</v>
      </c>
      <c r="Q74" s="245" t="s">
        <v>396</v>
      </c>
      <c r="R74" s="248" t="s">
        <v>396</v>
      </c>
      <c r="S74" s="249" t="s">
        <v>396</v>
      </c>
      <c r="T74" s="249" t="s">
        <v>396</v>
      </c>
      <c r="U74" s="249" t="s">
        <v>396</v>
      </c>
      <c r="V74" s="249" t="s">
        <v>396</v>
      </c>
      <c r="W74" s="245" t="s">
        <v>396</v>
      </c>
      <c r="X74" s="245" t="s">
        <v>396</v>
      </c>
      <c r="Y74" s="1098" t="s">
        <v>396</v>
      </c>
      <c r="Z74" s="209"/>
      <c r="AA74" s="1644"/>
      <c r="AB74" s="241"/>
    </row>
    <row r="75" spans="2:28" ht="12.75" customHeight="1">
      <c r="B75" s="266" t="s">
        <v>433</v>
      </c>
      <c r="C75" s="298"/>
      <c r="D75" s="299" t="s">
        <v>434</v>
      </c>
      <c r="E75" s="300" t="s">
        <v>371</v>
      </c>
      <c r="F75" s="301"/>
      <c r="G75" s="302"/>
      <c r="H75" s="297"/>
      <c r="I75" s="297"/>
      <c r="J75" s="296"/>
      <c r="K75" s="296"/>
      <c r="L75" s="297"/>
      <c r="M75" s="245" t="s">
        <v>396</v>
      </c>
      <c r="N75" s="297"/>
      <c r="O75" s="245" t="s">
        <v>396</v>
      </c>
      <c r="P75" s="245" t="s">
        <v>396</v>
      </c>
      <c r="Q75" s="245" t="s">
        <v>396</v>
      </c>
      <c r="R75" s="297"/>
      <c r="S75" s="296"/>
      <c r="T75" s="296"/>
      <c r="U75" s="296"/>
      <c r="V75" s="296"/>
      <c r="W75" s="245" t="s">
        <v>396</v>
      </c>
      <c r="X75" s="245" t="s">
        <v>396</v>
      </c>
      <c r="Y75" s="1097"/>
      <c r="Z75" s="209"/>
      <c r="AA75" s="1649"/>
      <c r="AB75" s="241"/>
    </row>
    <row r="76" spans="2:28" ht="12.75" customHeight="1">
      <c r="B76" s="268" t="s">
        <v>435</v>
      </c>
      <c r="C76" s="233">
        <v>61</v>
      </c>
      <c r="D76" s="234" t="s">
        <v>188</v>
      </c>
      <c r="E76" s="235" t="s">
        <v>372</v>
      </c>
      <c r="F76" s="236" t="s">
        <v>954</v>
      </c>
      <c r="G76" s="247">
        <v>0.45795933321121091</v>
      </c>
      <c r="H76" s="248">
        <v>1.8318373328448436</v>
      </c>
      <c r="I76" s="248">
        <v>1.8318373328448436</v>
      </c>
      <c r="J76" s="249">
        <v>91.133907309030974</v>
      </c>
      <c r="K76" s="249">
        <v>6.8693899981681632</v>
      </c>
      <c r="L76" s="248">
        <v>8.2432679978017962</v>
      </c>
      <c r="M76" s="245" t="s">
        <v>396</v>
      </c>
      <c r="N76" s="248">
        <v>0</v>
      </c>
      <c r="O76" s="245" t="s">
        <v>396</v>
      </c>
      <c r="P76" s="245" t="s">
        <v>396</v>
      </c>
      <c r="Q76" s="245" t="s">
        <v>396</v>
      </c>
      <c r="R76" s="248">
        <v>0</v>
      </c>
      <c r="S76" s="249">
        <v>0.45795933321121091</v>
      </c>
      <c r="T76" s="249">
        <v>0</v>
      </c>
      <c r="U76" s="249">
        <v>0</v>
      </c>
      <c r="V76" s="249">
        <v>0</v>
      </c>
      <c r="W76" s="245" t="s">
        <v>396</v>
      </c>
      <c r="X76" s="245" t="s">
        <v>396</v>
      </c>
      <c r="Y76" s="1098">
        <v>0</v>
      </c>
      <c r="Z76" s="209"/>
      <c r="AA76" s="1644"/>
    </row>
    <row r="77" spans="2:28" ht="12.75" customHeight="1">
      <c r="B77" s="269" t="s">
        <v>436</v>
      </c>
      <c r="C77" s="298">
        <v>62</v>
      </c>
      <c r="D77" s="299" t="s">
        <v>436</v>
      </c>
      <c r="E77" s="300" t="s">
        <v>374</v>
      </c>
      <c r="F77" s="301" t="s">
        <v>954</v>
      </c>
      <c r="G77" s="302">
        <v>1.6595531880076547E-2</v>
      </c>
      <c r="H77" s="297">
        <v>37.615427234673788</v>
      </c>
      <c r="I77" s="297">
        <v>0.49533165196451179</v>
      </c>
      <c r="J77" s="296">
        <v>0.30251031047148952</v>
      </c>
      <c r="K77" s="296">
        <v>0.14847621698657817</v>
      </c>
      <c r="L77" s="297">
        <v>18.11319831221644</v>
      </c>
      <c r="M77" s="245" t="s">
        <v>396</v>
      </c>
      <c r="N77" s="297">
        <v>1.0938781736180747</v>
      </c>
      <c r="O77" s="245" t="s">
        <v>396</v>
      </c>
      <c r="P77" s="245" t="s">
        <v>396</v>
      </c>
      <c r="Q77" s="245" t="s">
        <v>396</v>
      </c>
      <c r="R77" s="297">
        <v>1.7516664083087892E-3</v>
      </c>
      <c r="S77" s="296">
        <v>11.240092679180112</v>
      </c>
      <c r="T77" s="296">
        <v>2.9324732118688597</v>
      </c>
      <c r="U77" s="296">
        <v>1.1626104479925592E-4</v>
      </c>
      <c r="V77" s="296">
        <v>3.2154123486616526</v>
      </c>
      <c r="W77" s="245" t="s">
        <v>396</v>
      </c>
      <c r="X77" s="245" t="s">
        <v>396</v>
      </c>
      <c r="Y77" s="1097">
        <v>0</v>
      </c>
      <c r="Z77" s="209"/>
      <c r="AA77" s="1649"/>
    </row>
    <row r="78" spans="2:28" ht="12.75" customHeight="1">
      <c r="B78" s="257"/>
      <c r="C78" s="298"/>
      <c r="D78" s="299" t="s">
        <v>437</v>
      </c>
      <c r="E78" s="300" t="s">
        <v>376</v>
      </c>
      <c r="F78" s="301"/>
      <c r="G78" s="302"/>
      <c r="H78" s="297"/>
      <c r="I78" s="297"/>
      <c r="J78" s="296"/>
      <c r="K78" s="296"/>
      <c r="L78" s="297"/>
      <c r="M78" s="245" t="s">
        <v>396</v>
      </c>
      <c r="N78" s="297"/>
      <c r="O78" s="245" t="s">
        <v>396</v>
      </c>
      <c r="P78" s="245" t="s">
        <v>396</v>
      </c>
      <c r="Q78" s="245" t="s">
        <v>396</v>
      </c>
      <c r="R78" s="297"/>
      <c r="S78" s="296"/>
      <c r="T78" s="296"/>
      <c r="U78" s="296"/>
      <c r="V78" s="296"/>
      <c r="W78" s="245" t="s">
        <v>396</v>
      </c>
      <c r="X78" s="245" t="s">
        <v>396</v>
      </c>
      <c r="Y78" s="1097"/>
      <c r="Z78" s="209"/>
      <c r="AA78" s="1649"/>
    </row>
    <row r="79" spans="2:28" ht="12.75" customHeight="1">
      <c r="B79" s="252" t="s">
        <v>438</v>
      </c>
      <c r="C79" s="233">
        <v>63</v>
      </c>
      <c r="D79" s="234" t="s">
        <v>190</v>
      </c>
      <c r="E79" s="235" t="s">
        <v>377</v>
      </c>
      <c r="F79" s="236" t="s">
        <v>958</v>
      </c>
      <c r="G79" s="247">
        <v>0</v>
      </c>
      <c r="H79" s="248">
        <v>3.061622399230604</v>
      </c>
      <c r="I79" s="248">
        <v>0.39459833337935524</v>
      </c>
      <c r="J79" s="249">
        <v>0.28569485069042921</v>
      </c>
      <c r="K79" s="249">
        <v>0.54418066798177001</v>
      </c>
      <c r="L79" s="248">
        <v>27.325614678330634</v>
      </c>
      <c r="M79" s="245" t="s">
        <v>396</v>
      </c>
      <c r="N79" s="248">
        <v>0.108836133596354</v>
      </c>
      <c r="O79" s="245" t="s">
        <v>396</v>
      </c>
      <c r="P79" s="245" t="s">
        <v>396</v>
      </c>
      <c r="Q79" s="245" t="s">
        <v>396</v>
      </c>
      <c r="R79" s="248">
        <v>0</v>
      </c>
      <c r="S79" s="249">
        <v>4.3947976866933685</v>
      </c>
      <c r="T79" s="249">
        <v>5.8273802347924075</v>
      </c>
      <c r="U79" s="249">
        <v>0</v>
      </c>
      <c r="V79" s="249">
        <v>0</v>
      </c>
      <c r="W79" s="245" t="s">
        <v>396</v>
      </c>
      <c r="X79" s="245" t="s">
        <v>396</v>
      </c>
      <c r="Y79" s="1098">
        <v>0</v>
      </c>
      <c r="Z79" s="209"/>
      <c r="AA79" s="1644"/>
    </row>
    <row r="80" spans="2:28" ht="12.75" customHeight="1">
      <c r="B80" s="252"/>
      <c r="C80" s="233">
        <v>64</v>
      </c>
      <c r="D80" s="234" t="s">
        <v>440</v>
      </c>
      <c r="E80" s="235"/>
      <c r="F80" s="236" t="s">
        <v>954</v>
      </c>
      <c r="G80" s="247">
        <v>0</v>
      </c>
      <c r="H80" s="248">
        <v>3.5791598030168439</v>
      </c>
      <c r="I80" s="248">
        <v>0.73308092350947407</v>
      </c>
      <c r="J80" s="249">
        <v>0</v>
      </c>
      <c r="K80" s="249">
        <v>0</v>
      </c>
      <c r="L80" s="248">
        <v>6.5330447006873715</v>
      </c>
      <c r="M80" s="245" t="s">
        <v>396</v>
      </c>
      <c r="N80" s="248">
        <v>0</v>
      </c>
      <c r="O80" s="245" t="s">
        <v>396</v>
      </c>
      <c r="P80" s="245" t="s">
        <v>396</v>
      </c>
      <c r="Q80" s="245" t="s">
        <v>396</v>
      </c>
      <c r="R80" s="248">
        <v>0</v>
      </c>
      <c r="S80" s="249">
        <v>2.2208039741610537</v>
      </c>
      <c r="T80" s="249">
        <v>0.73308092350947407</v>
      </c>
      <c r="U80" s="249">
        <v>0</v>
      </c>
      <c r="V80" s="249">
        <v>0</v>
      </c>
      <c r="W80" s="245" t="s">
        <v>396</v>
      </c>
      <c r="X80" s="245" t="s">
        <v>396</v>
      </c>
      <c r="Y80" s="1098">
        <v>0</v>
      </c>
      <c r="Z80" s="209"/>
      <c r="AA80" s="1644"/>
    </row>
    <row r="81" spans="2:29" ht="12.75" customHeight="1">
      <c r="B81" s="269" t="s">
        <v>441</v>
      </c>
      <c r="C81" s="298">
        <v>65</v>
      </c>
      <c r="D81" s="299" t="s">
        <v>442</v>
      </c>
      <c r="E81" s="300" t="s">
        <v>379</v>
      </c>
      <c r="F81" s="301" t="s">
        <v>954</v>
      </c>
      <c r="G81" s="302">
        <v>0.10419888981289176</v>
      </c>
      <c r="H81" s="297">
        <v>64.950728977233439</v>
      </c>
      <c r="I81" s="297">
        <v>1.7639018297645639</v>
      </c>
      <c r="J81" s="296">
        <v>1.5333334581246458</v>
      </c>
      <c r="K81" s="296">
        <v>0.78958377644086986</v>
      </c>
      <c r="L81" s="297">
        <v>25.966343899672228</v>
      </c>
      <c r="M81" s="245" t="s">
        <v>396</v>
      </c>
      <c r="N81" s="297">
        <v>6.9379904122514677</v>
      </c>
      <c r="O81" s="245" t="s">
        <v>396</v>
      </c>
      <c r="P81" s="245" t="s">
        <v>396</v>
      </c>
      <c r="Q81" s="245" t="s">
        <v>396</v>
      </c>
      <c r="R81" s="297">
        <v>2.4826806163552904E-4</v>
      </c>
      <c r="S81" s="296">
        <v>13.401979559810446</v>
      </c>
      <c r="T81" s="296">
        <v>2.8227977329888798</v>
      </c>
      <c r="U81" s="296">
        <v>0.10594424250829737</v>
      </c>
      <c r="V81" s="296">
        <v>5.4533115800166971</v>
      </c>
      <c r="W81" s="245" t="s">
        <v>396</v>
      </c>
      <c r="X81" s="245" t="s">
        <v>396</v>
      </c>
      <c r="Y81" s="1097">
        <v>0</v>
      </c>
      <c r="Z81" s="209"/>
      <c r="AA81" s="1649"/>
    </row>
    <row r="82" spans="2:29" ht="12.75" customHeight="1">
      <c r="B82" s="257"/>
      <c r="C82" s="298"/>
      <c r="D82" s="299" t="s">
        <v>443</v>
      </c>
      <c r="E82" s="300" t="s">
        <v>381</v>
      </c>
      <c r="F82" s="301"/>
      <c r="G82" s="302" t="s">
        <v>396</v>
      </c>
      <c r="H82" s="297" t="s">
        <v>396</v>
      </c>
      <c r="I82" s="297" t="s">
        <v>396</v>
      </c>
      <c r="J82" s="296" t="s">
        <v>396</v>
      </c>
      <c r="K82" s="296" t="s">
        <v>396</v>
      </c>
      <c r="L82" s="297" t="s">
        <v>396</v>
      </c>
      <c r="M82" s="245" t="s">
        <v>396</v>
      </c>
      <c r="N82" s="297" t="s">
        <v>396</v>
      </c>
      <c r="O82" s="245" t="s">
        <v>396</v>
      </c>
      <c r="P82" s="245" t="s">
        <v>396</v>
      </c>
      <c r="Q82" s="297" t="s">
        <v>396</v>
      </c>
      <c r="R82" s="297" t="s">
        <v>396</v>
      </c>
      <c r="S82" s="296" t="s">
        <v>396</v>
      </c>
      <c r="T82" s="296" t="s">
        <v>396</v>
      </c>
      <c r="U82" s="296" t="s">
        <v>396</v>
      </c>
      <c r="V82" s="296" t="s">
        <v>396</v>
      </c>
      <c r="W82" s="245" t="s">
        <v>396</v>
      </c>
      <c r="X82" s="245" t="s">
        <v>396</v>
      </c>
      <c r="Y82" s="1097" t="s">
        <v>396</v>
      </c>
      <c r="Z82" s="209"/>
      <c r="AA82" s="1650"/>
    </row>
    <row r="83" spans="2:29" ht="12.75" customHeight="1">
      <c r="B83" s="252" t="s">
        <v>193</v>
      </c>
      <c r="C83" s="233">
        <v>66</v>
      </c>
      <c r="D83" s="234" t="s">
        <v>194</v>
      </c>
      <c r="E83" s="235" t="s">
        <v>382</v>
      </c>
      <c r="F83" s="236" t="s">
        <v>955</v>
      </c>
      <c r="G83" s="247" t="s">
        <v>396</v>
      </c>
      <c r="H83" s="248" t="s">
        <v>396</v>
      </c>
      <c r="I83" s="248" t="s">
        <v>396</v>
      </c>
      <c r="J83" s="249" t="s">
        <v>396</v>
      </c>
      <c r="K83" s="249" t="s">
        <v>396</v>
      </c>
      <c r="L83" s="248" t="s">
        <v>396</v>
      </c>
      <c r="M83" s="245" t="s">
        <v>396</v>
      </c>
      <c r="N83" s="248" t="s">
        <v>396</v>
      </c>
      <c r="O83" s="245" t="s">
        <v>396</v>
      </c>
      <c r="P83" s="245" t="s">
        <v>396</v>
      </c>
      <c r="Q83" s="245" t="s">
        <v>396</v>
      </c>
      <c r="R83" s="248" t="s">
        <v>396</v>
      </c>
      <c r="S83" s="249" t="s">
        <v>396</v>
      </c>
      <c r="T83" s="249" t="s">
        <v>396</v>
      </c>
      <c r="U83" s="249" t="s">
        <v>396</v>
      </c>
      <c r="V83" s="249" t="s">
        <v>396</v>
      </c>
      <c r="W83" s="245" t="s">
        <v>396</v>
      </c>
      <c r="X83" s="245" t="s">
        <v>396</v>
      </c>
      <c r="Y83" s="1098" t="s">
        <v>396</v>
      </c>
      <c r="Z83" s="209"/>
      <c r="AA83" s="1644"/>
    </row>
    <row r="84" spans="2:29" ht="12.75" customHeight="1">
      <c r="B84" s="252"/>
      <c r="C84" s="270">
        <v>67</v>
      </c>
      <c r="D84" s="234" t="s">
        <v>444</v>
      </c>
      <c r="E84" s="235" t="s">
        <v>383</v>
      </c>
      <c r="F84" s="236" t="s">
        <v>959</v>
      </c>
      <c r="G84" s="247" t="s">
        <v>396</v>
      </c>
      <c r="H84" s="248" t="s">
        <v>396</v>
      </c>
      <c r="I84" s="248" t="s">
        <v>396</v>
      </c>
      <c r="J84" s="249" t="s">
        <v>396</v>
      </c>
      <c r="K84" s="249" t="s">
        <v>396</v>
      </c>
      <c r="L84" s="248" t="s">
        <v>396</v>
      </c>
      <c r="M84" s="245" t="s">
        <v>396</v>
      </c>
      <c r="N84" s="248" t="s">
        <v>396</v>
      </c>
      <c r="O84" s="245" t="s">
        <v>396</v>
      </c>
      <c r="P84" s="245" t="s">
        <v>396</v>
      </c>
      <c r="Q84" s="248" t="s">
        <v>396</v>
      </c>
      <c r="R84" s="248" t="s">
        <v>396</v>
      </c>
      <c r="S84" s="249" t="s">
        <v>396</v>
      </c>
      <c r="T84" s="249" t="s">
        <v>396</v>
      </c>
      <c r="U84" s="249" t="s">
        <v>396</v>
      </c>
      <c r="V84" s="249" t="s">
        <v>396</v>
      </c>
      <c r="W84" s="245" t="s">
        <v>396</v>
      </c>
      <c r="X84" s="245" t="s">
        <v>396</v>
      </c>
      <c r="Y84" s="1098" t="s">
        <v>396</v>
      </c>
      <c r="Z84" s="209"/>
      <c r="AA84" s="1644"/>
    </row>
    <row r="85" spans="2:29" ht="12.75" customHeight="1">
      <c r="B85" s="252"/>
      <c r="C85" s="270">
        <v>68</v>
      </c>
      <c r="D85" s="234" t="s">
        <v>196</v>
      </c>
      <c r="E85" s="235"/>
      <c r="F85" s="236" t="s">
        <v>955</v>
      </c>
      <c r="G85" s="247" t="s">
        <v>396</v>
      </c>
      <c r="H85" s="310" t="s">
        <v>396</v>
      </c>
      <c r="I85" s="310" t="s">
        <v>396</v>
      </c>
      <c r="J85" s="311" t="s">
        <v>396</v>
      </c>
      <c r="K85" s="311" t="s">
        <v>396</v>
      </c>
      <c r="L85" s="312" t="s">
        <v>396</v>
      </c>
      <c r="M85" s="231" t="s">
        <v>396</v>
      </c>
      <c r="N85" s="313" t="s">
        <v>396</v>
      </c>
      <c r="O85" s="231" t="s">
        <v>396</v>
      </c>
      <c r="P85" s="231" t="s">
        <v>396</v>
      </c>
      <c r="Q85" s="231" t="s">
        <v>396</v>
      </c>
      <c r="R85" s="310" t="s">
        <v>396</v>
      </c>
      <c r="S85" s="311" t="s">
        <v>396</v>
      </c>
      <c r="T85" s="311" t="s">
        <v>396</v>
      </c>
      <c r="U85" s="311" t="s">
        <v>396</v>
      </c>
      <c r="V85" s="249" t="s">
        <v>396</v>
      </c>
      <c r="W85" s="245" t="s">
        <v>396</v>
      </c>
      <c r="X85" s="245" t="s">
        <v>396</v>
      </c>
      <c r="Y85" s="1098" t="s">
        <v>396</v>
      </c>
      <c r="Z85" s="209"/>
      <c r="AA85" s="1644"/>
    </row>
    <row r="86" spans="2:29" ht="12.75" customHeight="1" thickBot="1">
      <c r="B86" s="1083" t="s">
        <v>445</v>
      </c>
      <c r="C86" s="1084">
        <v>69</v>
      </c>
      <c r="D86" s="1085" t="s">
        <v>445</v>
      </c>
      <c r="E86" s="1086" t="s">
        <v>446</v>
      </c>
      <c r="F86" s="1087" t="s">
        <v>955</v>
      </c>
      <c r="G86" s="1088">
        <v>1.3023916646933461E-3</v>
      </c>
      <c r="H86" s="1089">
        <v>19.487348837071718</v>
      </c>
      <c r="I86" s="1089">
        <v>0.82934436760706087</v>
      </c>
      <c r="J86" s="1090">
        <v>7.9701833897018015E-2</v>
      </c>
      <c r="K86" s="1090">
        <v>0.60319241942464186</v>
      </c>
      <c r="L86" s="1091">
        <v>7.5820705285517986</v>
      </c>
      <c r="M86" s="1092" t="s">
        <v>396</v>
      </c>
      <c r="N86" s="1093">
        <v>1.9050058509411374</v>
      </c>
      <c r="O86" s="1092" t="s">
        <v>396</v>
      </c>
      <c r="P86" s="1092" t="s">
        <v>396</v>
      </c>
      <c r="Q86" s="1092" t="s">
        <v>396</v>
      </c>
      <c r="R86" s="1089">
        <v>0</v>
      </c>
      <c r="S86" s="1090">
        <v>8.3368503544804504</v>
      </c>
      <c r="T86" s="1090">
        <v>5.9669380534187368</v>
      </c>
      <c r="U86" s="1090">
        <v>0</v>
      </c>
      <c r="V86" s="1090">
        <v>7.8458495886370994</v>
      </c>
      <c r="W86" s="1092" t="s">
        <v>396</v>
      </c>
      <c r="X86" s="1092" t="s">
        <v>396</v>
      </c>
      <c r="Y86" s="1100">
        <v>11.582666350935355</v>
      </c>
      <c r="Z86" s="209"/>
      <c r="AA86" s="1651"/>
    </row>
    <row r="87" spans="2:29" ht="12">
      <c r="B87" s="229" t="s">
        <v>951</v>
      </c>
      <c r="Z87" s="209"/>
    </row>
    <row r="88" spans="2:29" ht="12">
      <c r="Z88" s="209"/>
    </row>
    <row r="89" spans="2:29" ht="12">
      <c r="Z89" s="209"/>
    </row>
    <row r="90" spans="2:29" ht="12">
      <c r="Z90" s="209"/>
    </row>
    <row r="94" spans="2:29">
      <c r="B94" s="1608"/>
      <c r="C94" s="1608"/>
      <c r="D94" s="1608"/>
      <c r="E94" s="1608"/>
      <c r="F94" s="1608"/>
      <c r="G94" s="1608"/>
      <c r="H94" s="1608"/>
      <c r="I94" s="1608"/>
      <c r="J94" s="1608"/>
      <c r="K94" s="1608"/>
      <c r="L94" s="1608"/>
      <c r="M94" s="1608"/>
      <c r="N94" s="1608"/>
      <c r="O94" s="1608"/>
      <c r="P94" s="1608"/>
      <c r="Q94" s="1608"/>
      <c r="R94" s="1608"/>
      <c r="S94" s="1608"/>
      <c r="T94" s="1608"/>
      <c r="U94" s="1608"/>
      <c r="V94" s="1608"/>
      <c r="W94" s="1608"/>
      <c r="X94" s="1608"/>
      <c r="Y94" s="1608"/>
      <c r="Z94" s="1608"/>
      <c r="AA94" s="1608"/>
      <c r="AB94" s="1608"/>
      <c r="AC94" s="1608"/>
    </row>
    <row r="95" spans="2:29">
      <c r="B95" s="1608"/>
      <c r="C95" s="1608"/>
      <c r="D95" s="1608"/>
      <c r="E95" s="1608"/>
      <c r="F95" s="1608"/>
      <c r="G95" s="1608"/>
      <c r="H95" s="1608"/>
      <c r="I95" s="1608"/>
      <c r="J95" s="1608"/>
      <c r="K95" s="1608"/>
      <c r="L95" s="1608"/>
      <c r="M95" s="1608"/>
      <c r="N95" s="1608"/>
      <c r="O95" s="1608"/>
      <c r="P95" s="1608"/>
      <c r="Q95" s="1608"/>
      <c r="R95" s="1608"/>
      <c r="S95" s="1608"/>
      <c r="T95" s="1608"/>
      <c r="U95" s="1608"/>
      <c r="V95" s="1608"/>
      <c r="W95" s="1608"/>
      <c r="X95" s="1608"/>
      <c r="Y95" s="1608"/>
      <c r="Z95" s="1608"/>
      <c r="AA95" s="1608"/>
      <c r="AB95" s="1608"/>
      <c r="AC95" s="1608"/>
    </row>
    <row r="96" spans="2:29">
      <c r="B96" s="1608"/>
      <c r="C96" s="1608"/>
      <c r="D96" s="1608"/>
      <c r="E96" s="1608"/>
      <c r="F96" s="1608"/>
      <c r="G96" s="1608"/>
      <c r="H96" s="1608"/>
      <c r="I96" s="1608"/>
      <c r="J96" s="1608"/>
      <c r="K96" s="1608"/>
      <c r="L96" s="1608"/>
      <c r="M96" s="1608"/>
      <c r="N96" s="1608"/>
      <c r="O96" s="1608"/>
      <c r="P96" s="1608"/>
      <c r="Q96" s="1608"/>
      <c r="R96" s="1608"/>
      <c r="S96" s="1608"/>
      <c r="T96" s="1608"/>
      <c r="U96" s="1608"/>
      <c r="V96" s="1608"/>
      <c r="W96" s="1608"/>
      <c r="X96" s="1608"/>
      <c r="Y96" s="1608"/>
      <c r="Z96" s="1608"/>
      <c r="AA96" s="1608"/>
      <c r="AB96" s="1608"/>
      <c r="AC96" s="1608"/>
    </row>
    <row r="97" spans="2:29">
      <c r="B97" s="1608"/>
      <c r="C97" s="1608"/>
      <c r="D97" s="1608"/>
      <c r="E97" s="1608"/>
      <c r="F97" s="1608"/>
      <c r="G97" s="1608"/>
      <c r="H97" s="1608"/>
      <c r="I97" s="1608"/>
      <c r="J97" s="1608"/>
      <c r="K97" s="1608"/>
      <c r="L97" s="1608"/>
      <c r="M97" s="1608"/>
      <c r="N97" s="1608"/>
      <c r="O97" s="1608"/>
      <c r="P97" s="1608"/>
      <c r="Q97" s="1608"/>
      <c r="R97" s="1608"/>
      <c r="S97" s="1608"/>
      <c r="T97" s="1608"/>
      <c r="U97" s="1608"/>
      <c r="V97" s="1608"/>
      <c r="W97" s="1608"/>
      <c r="X97" s="1608"/>
      <c r="Y97" s="1608"/>
      <c r="Z97" s="1608"/>
      <c r="AA97" s="1608"/>
      <c r="AB97" s="1608"/>
      <c r="AC97" s="1608"/>
    </row>
    <row r="98" spans="2:29">
      <c r="B98" s="1608"/>
      <c r="C98" s="1608"/>
      <c r="D98" s="1608"/>
      <c r="E98" s="1608"/>
      <c r="F98" s="1608"/>
      <c r="G98" s="1608"/>
      <c r="H98" s="1608"/>
      <c r="I98" s="1608"/>
      <c r="J98" s="1608"/>
      <c r="K98" s="1608"/>
      <c r="L98" s="1608"/>
      <c r="M98" s="1608"/>
      <c r="N98" s="1608"/>
      <c r="O98" s="1608"/>
      <c r="P98" s="1608"/>
      <c r="Q98" s="1608"/>
      <c r="R98" s="1608"/>
      <c r="S98" s="1608"/>
      <c r="T98" s="1608"/>
      <c r="U98" s="1608"/>
      <c r="V98" s="1608"/>
      <c r="W98" s="1608"/>
      <c r="X98" s="1608"/>
      <c r="Y98" s="1608"/>
      <c r="Z98" s="1608"/>
      <c r="AA98" s="1608"/>
      <c r="AB98" s="1608"/>
      <c r="AC98" s="1608"/>
    </row>
    <row r="99" spans="2:29">
      <c r="B99" s="1608"/>
      <c r="C99" s="1608"/>
      <c r="D99" s="1608"/>
      <c r="E99" s="1608"/>
      <c r="F99" s="1608"/>
      <c r="G99" s="1608"/>
      <c r="H99" s="1608"/>
      <c r="I99" s="1608"/>
      <c r="J99" s="1608"/>
      <c r="K99" s="1608"/>
      <c r="L99" s="1608"/>
      <c r="M99" s="1608"/>
      <c r="N99" s="1608"/>
      <c r="O99" s="1608"/>
      <c r="P99" s="1608"/>
      <c r="Q99" s="1608"/>
      <c r="R99" s="1608"/>
      <c r="S99" s="1608"/>
      <c r="T99" s="1608"/>
      <c r="U99" s="1608"/>
      <c r="V99" s="1608"/>
      <c r="W99" s="1608"/>
      <c r="X99" s="1608"/>
      <c r="Y99" s="1608"/>
      <c r="Z99" s="1608"/>
      <c r="AA99" s="1608"/>
      <c r="AB99" s="1608"/>
      <c r="AC99" s="1608"/>
    </row>
    <row r="100" spans="2:29">
      <c r="B100" s="1608"/>
      <c r="C100" s="1608"/>
      <c r="D100" s="1608"/>
      <c r="E100" s="1608"/>
      <c r="F100" s="1608"/>
      <c r="G100" s="1608"/>
      <c r="H100" s="1608"/>
      <c r="I100" s="1608"/>
      <c r="J100" s="1608"/>
      <c r="K100" s="1608"/>
      <c r="L100" s="1608"/>
      <c r="M100" s="1608"/>
      <c r="N100" s="1608"/>
      <c r="O100" s="1608"/>
      <c r="P100" s="1608"/>
      <c r="Q100" s="1608"/>
      <c r="R100" s="1608"/>
      <c r="S100" s="1608"/>
      <c r="T100" s="1608"/>
      <c r="U100" s="1608"/>
      <c r="V100" s="1608"/>
      <c r="W100" s="1608"/>
      <c r="X100" s="1608"/>
      <c r="Y100" s="1608"/>
      <c r="Z100" s="1608"/>
      <c r="AA100" s="1608"/>
      <c r="AB100" s="1608"/>
      <c r="AC100" s="1608"/>
    </row>
    <row r="101" spans="2:29">
      <c r="B101" s="1608"/>
      <c r="C101" s="1608"/>
      <c r="D101" s="1608"/>
      <c r="E101" s="1608"/>
      <c r="F101" s="1608"/>
      <c r="G101" s="1608"/>
      <c r="H101" s="1608"/>
      <c r="I101" s="1608"/>
      <c r="J101" s="1608"/>
      <c r="K101" s="1608"/>
      <c r="L101" s="1608"/>
      <c r="M101" s="1608"/>
      <c r="N101" s="1608"/>
      <c r="O101" s="1608"/>
      <c r="P101" s="1608"/>
      <c r="Q101" s="1608"/>
      <c r="R101" s="1608"/>
      <c r="S101" s="1608"/>
      <c r="T101" s="1608"/>
      <c r="U101" s="1608"/>
      <c r="V101" s="1608"/>
      <c r="W101" s="1608"/>
      <c r="X101" s="1608"/>
      <c r="Y101" s="1608"/>
      <c r="Z101" s="1608"/>
      <c r="AA101" s="1608"/>
      <c r="AB101" s="1608"/>
      <c r="AC101" s="1608"/>
    </row>
    <row r="102" spans="2:29">
      <c r="B102" s="1608"/>
      <c r="C102" s="1608"/>
      <c r="D102" s="1608"/>
      <c r="E102" s="1608"/>
      <c r="F102" s="1608"/>
      <c r="G102" s="1608"/>
      <c r="H102" s="1608"/>
      <c r="I102" s="1608"/>
      <c r="J102" s="1608"/>
      <c r="K102" s="1608"/>
      <c r="L102" s="1608"/>
      <c r="M102" s="1608"/>
      <c r="N102" s="1608"/>
      <c r="O102" s="1608"/>
      <c r="P102" s="1608"/>
      <c r="Q102" s="1608"/>
      <c r="R102" s="1608"/>
      <c r="S102" s="1608"/>
      <c r="T102" s="1608"/>
      <c r="U102" s="1608"/>
      <c r="V102" s="1608"/>
      <c r="W102" s="1608"/>
      <c r="X102" s="1608"/>
      <c r="Y102" s="1608"/>
      <c r="Z102" s="1608"/>
      <c r="AA102" s="1608"/>
      <c r="AB102" s="1608"/>
      <c r="AC102" s="1608"/>
    </row>
    <row r="103" spans="2:29" ht="12">
      <c r="B103" s="1609"/>
      <c r="C103" s="1610"/>
      <c r="D103" s="1610"/>
      <c r="E103" s="1611"/>
      <c r="F103" s="1611"/>
      <c r="G103" s="1611"/>
      <c r="H103" s="1611"/>
      <c r="I103" s="1611"/>
      <c r="J103" s="1611"/>
      <c r="K103" s="1611"/>
      <c r="L103" s="1611"/>
      <c r="M103" s="1611"/>
      <c r="N103" s="1611"/>
      <c r="O103" s="1611"/>
      <c r="P103" s="1611"/>
      <c r="Q103" s="1611"/>
      <c r="R103" s="1611"/>
      <c r="S103" s="1611"/>
      <c r="T103" s="1611"/>
      <c r="U103" s="1611"/>
      <c r="V103" s="1611"/>
      <c r="W103" s="1611"/>
      <c r="X103" s="1611"/>
      <c r="Y103" s="1609"/>
      <c r="Z103" s="1609"/>
      <c r="AA103" s="1612"/>
      <c r="AB103" s="1608"/>
      <c r="AC103" s="1608"/>
    </row>
    <row r="104" spans="2:29" ht="12">
      <c r="B104" s="1613"/>
      <c r="C104" s="1613"/>
      <c r="D104" s="1613"/>
      <c r="E104" s="1613"/>
      <c r="F104" s="1613"/>
      <c r="G104" s="1614"/>
      <c r="H104" s="1614"/>
      <c r="I104" s="1614"/>
      <c r="J104" s="1614"/>
      <c r="K104" s="1614"/>
      <c r="L104" s="1615"/>
      <c r="M104" s="1614"/>
      <c r="N104" s="1614"/>
      <c r="O104" s="1614"/>
      <c r="P104" s="1616"/>
      <c r="Q104" s="1616"/>
      <c r="R104" s="1617"/>
      <c r="S104" s="1618"/>
      <c r="T104" s="1619"/>
      <c r="U104" s="1617"/>
      <c r="V104" s="1617"/>
      <c r="W104" s="1616"/>
      <c r="X104" s="1617"/>
      <c r="Y104" s="1617"/>
      <c r="Z104" s="1617"/>
      <c r="AA104" s="1618"/>
      <c r="AB104" s="1608"/>
      <c r="AC104" s="1608"/>
    </row>
    <row r="105" spans="2:29" ht="13">
      <c r="B105" s="1620"/>
      <c r="C105" s="1621"/>
      <c r="D105" s="1622"/>
      <c r="E105" s="1623"/>
      <c r="F105" s="1623"/>
      <c r="G105" s="1624"/>
      <c r="H105" s="1625"/>
      <c r="I105" s="1625"/>
      <c r="J105" s="1624"/>
      <c r="K105" s="1624"/>
      <c r="L105" s="1625"/>
      <c r="M105" s="1624"/>
      <c r="N105" s="1625"/>
      <c r="O105" s="1624"/>
      <c r="P105" s="1624"/>
      <c r="Q105" s="1624"/>
      <c r="R105" s="1625"/>
      <c r="S105" s="1624"/>
      <c r="T105" s="1624"/>
      <c r="U105" s="1624"/>
      <c r="V105" s="1624"/>
      <c r="W105" s="1625"/>
      <c r="X105" s="1625"/>
      <c r="Y105" s="1624"/>
      <c r="Z105" s="1624"/>
      <c r="AA105" s="1626"/>
      <c r="AB105" s="1608"/>
      <c r="AC105" s="1608"/>
    </row>
    <row r="106" spans="2:29" ht="13">
      <c r="B106" s="1627"/>
      <c r="C106" s="1623"/>
      <c r="D106" s="1628"/>
      <c r="E106" s="1623"/>
      <c r="F106" s="1623"/>
      <c r="G106" s="1629"/>
      <c r="H106" s="1630"/>
      <c r="I106" s="1630"/>
      <c r="J106" s="1629"/>
      <c r="K106" s="1629"/>
      <c r="L106" s="1630"/>
      <c r="M106" s="1629"/>
      <c r="N106" s="1630"/>
      <c r="O106" s="1629"/>
      <c r="P106" s="1629"/>
      <c r="Q106" s="1629"/>
      <c r="R106" s="1630"/>
      <c r="S106" s="1629"/>
      <c r="T106" s="1629"/>
      <c r="U106" s="1629"/>
      <c r="V106" s="1629"/>
      <c r="W106" s="1629"/>
      <c r="X106" s="1629"/>
      <c r="Y106" s="1629"/>
      <c r="Z106" s="1629"/>
      <c r="AA106" s="1626"/>
      <c r="AB106" s="1608"/>
      <c r="AC106" s="1608"/>
    </row>
    <row r="107" spans="2:29" ht="13">
      <c r="B107" s="1627"/>
      <c r="C107" s="1623"/>
      <c r="D107" s="1628"/>
      <c r="E107" s="1623"/>
      <c r="F107" s="1623"/>
      <c r="G107" s="1629"/>
      <c r="H107" s="1630"/>
      <c r="I107" s="1630"/>
      <c r="J107" s="1629"/>
      <c r="K107" s="1629"/>
      <c r="L107" s="1630"/>
      <c r="M107" s="1629"/>
      <c r="N107" s="1630"/>
      <c r="O107" s="1629"/>
      <c r="P107" s="1629"/>
      <c r="Q107" s="1629"/>
      <c r="R107" s="1630"/>
      <c r="S107" s="1629"/>
      <c r="T107" s="1629"/>
      <c r="U107" s="1629"/>
      <c r="V107" s="1629"/>
      <c r="W107" s="1630"/>
      <c r="X107" s="1630"/>
      <c r="Y107" s="1629"/>
      <c r="Z107" s="1629"/>
      <c r="AA107" s="1626"/>
      <c r="AB107" s="1608"/>
      <c r="AC107" s="1608"/>
    </row>
    <row r="108" spans="2:29" ht="13">
      <c r="B108" s="1627"/>
      <c r="C108" s="1623"/>
      <c r="D108" s="1628"/>
      <c r="E108" s="1623"/>
      <c r="F108" s="1623"/>
      <c r="G108" s="1629"/>
      <c r="H108" s="1630"/>
      <c r="I108" s="1630"/>
      <c r="J108" s="1629"/>
      <c r="K108" s="1629"/>
      <c r="L108" s="1630"/>
      <c r="M108" s="1629"/>
      <c r="N108" s="1630"/>
      <c r="O108" s="1629"/>
      <c r="P108" s="1629"/>
      <c r="Q108" s="1629"/>
      <c r="R108" s="1630"/>
      <c r="S108" s="1629"/>
      <c r="T108" s="1629"/>
      <c r="U108" s="1629"/>
      <c r="V108" s="1629"/>
      <c r="W108" s="1629"/>
      <c r="X108" s="1629"/>
      <c r="Y108" s="1629"/>
      <c r="Z108" s="1629"/>
      <c r="AA108" s="1626"/>
      <c r="AB108" s="1608"/>
      <c r="AC108" s="1608"/>
    </row>
    <row r="109" spans="2:29" ht="13">
      <c r="B109" s="1631"/>
      <c r="C109" s="1623"/>
      <c r="D109" s="1628"/>
      <c r="E109" s="1623"/>
      <c r="F109" s="1623"/>
      <c r="G109" s="1629"/>
      <c r="H109" s="1630"/>
      <c r="I109" s="1630"/>
      <c r="J109" s="1629"/>
      <c r="K109" s="1629"/>
      <c r="L109" s="1630"/>
      <c r="M109" s="1629"/>
      <c r="N109" s="1630"/>
      <c r="O109" s="1629"/>
      <c r="P109" s="1629"/>
      <c r="Q109" s="1629"/>
      <c r="R109" s="1630"/>
      <c r="S109" s="1629"/>
      <c r="T109" s="1629"/>
      <c r="U109" s="1629"/>
      <c r="V109" s="1629"/>
      <c r="W109" s="1629"/>
      <c r="X109" s="1629"/>
      <c r="Y109" s="1629"/>
      <c r="Z109" s="1629"/>
      <c r="AA109" s="1626"/>
      <c r="AB109" s="1608"/>
      <c r="AC109" s="1608"/>
    </row>
    <row r="110" spans="2:29" ht="13">
      <c r="B110" s="1632"/>
      <c r="C110" s="1623"/>
      <c r="D110" s="1628"/>
      <c r="E110" s="1623"/>
      <c r="F110" s="1623"/>
      <c r="G110" s="1624"/>
      <c r="H110" s="1625"/>
      <c r="I110" s="1625"/>
      <c r="J110" s="1624"/>
      <c r="K110" s="1624"/>
      <c r="L110" s="1625"/>
      <c r="M110" s="1624"/>
      <c r="N110" s="1625"/>
      <c r="O110" s="1624"/>
      <c r="P110" s="1624"/>
      <c r="Q110" s="1624"/>
      <c r="R110" s="1625"/>
      <c r="S110" s="1624"/>
      <c r="T110" s="1624"/>
      <c r="U110" s="1624"/>
      <c r="V110" s="1624"/>
      <c r="W110" s="1624"/>
      <c r="X110" s="1624"/>
      <c r="Y110" s="1624"/>
      <c r="Z110" s="1624"/>
      <c r="AA110" s="1626"/>
      <c r="AB110" s="1608"/>
      <c r="AC110" s="1608"/>
    </row>
    <row r="111" spans="2:29" ht="13">
      <c r="B111" s="1633"/>
      <c r="C111" s="1623"/>
      <c r="D111" s="1628"/>
      <c r="E111" s="1623"/>
      <c r="F111" s="1623"/>
      <c r="G111" s="1624"/>
      <c r="H111" s="1625"/>
      <c r="I111" s="1625"/>
      <c r="J111" s="1624"/>
      <c r="K111" s="1624"/>
      <c r="L111" s="1625"/>
      <c r="M111" s="1624"/>
      <c r="N111" s="1625"/>
      <c r="O111" s="1624"/>
      <c r="P111" s="1624"/>
      <c r="Q111" s="1624"/>
      <c r="R111" s="1625"/>
      <c r="S111" s="1624"/>
      <c r="T111" s="1624"/>
      <c r="U111" s="1624"/>
      <c r="V111" s="1624"/>
      <c r="W111" s="1624"/>
      <c r="X111" s="1624"/>
      <c r="Y111" s="1624"/>
      <c r="Z111" s="1624"/>
      <c r="AA111" s="1626"/>
      <c r="AB111" s="1608"/>
      <c r="AC111" s="1608"/>
    </row>
    <row r="112" spans="2:29" ht="13">
      <c r="B112" s="1633"/>
      <c r="C112" s="1623"/>
      <c r="D112" s="1628"/>
      <c r="E112" s="1623"/>
      <c r="F112" s="1623"/>
      <c r="G112" s="1624"/>
      <c r="H112" s="1625"/>
      <c r="I112" s="1625"/>
      <c r="J112" s="1624"/>
      <c r="K112" s="1624"/>
      <c r="L112" s="1625"/>
      <c r="M112" s="1624"/>
      <c r="N112" s="1625"/>
      <c r="O112" s="1624"/>
      <c r="P112" s="1624"/>
      <c r="Q112" s="1624"/>
      <c r="R112" s="1625"/>
      <c r="S112" s="1624"/>
      <c r="T112" s="1624"/>
      <c r="U112" s="1624"/>
      <c r="V112" s="1624"/>
      <c r="W112" s="1624"/>
      <c r="X112" s="1624"/>
      <c r="Y112" s="1624"/>
      <c r="Z112" s="1624"/>
      <c r="AA112" s="1626"/>
      <c r="AB112" s="1608"/>
      <c r="AC112" s="1608"/>
    </row>
    <row r="113" spans="2:29" ht="13">
      <c r="B113" s="1627"/>
      <c r="C113" s="1623"/>
      <c r="D113" s="1628"/>
      <c r="E113" s="1623"/>
      <c r="F113" s="1623"/>
      <c r="G113" s="1624"/>
      <c r="H113" s="1625"/>
      <c r="I113" s="1625"/>
      <c r="J113" s="1624"/>
      <c r="K113" s="1624"/>
      <c r="L113" s="1625"/>
      <c r="M113" s="1624"/>
      <c r="N113" s="1625"/>
      <c r="O113" s="1624"/>
      <c r="P113" s="1624"/>
      <c r="Q113" s="1624"/>
      <c r="R113" s="1625"/>
      <c r="S113" s="1624"/>
      <c r="T113" s="1624"/>
      <c r="U113" s="1624"/>
      <c r="V113" s="1624"/>
      <c r="W113" s="1624"/>
      <c r="X113" s="1624"/>
      <c r="Y113" s="1624"/>
      <c r="Z113" s="1624"/>
      <c r="AA113" s="1626"/>
      <c r="AB113" s="1608"/>
      <c r="AC113" s="1608"/>
    </row>
    <row r="114" spans="2:29" ht="13">
      <c r="B114" s="1627"/>
      <c r="C114" s="1623"/>
      <c r="D114" s="1628"/>
      <c r="E114" s="1623"/>
      <c r="F114" s="1623"/>
      <c r="G114" s="1624"/>
      <c r="H114" s="1625"/>
      <c r="I114" s="1625"/>
      <c r="J114" s="1624"/>
      <c r="K114" s="1624"/>
      <c r="L114" s="1625"/>
      <c r="M114" s="1625"/>
      <c r="N114" s="1625"/>
      <c r="O114" s="1625"/>
      <c r="P114" s="1624"/>
      <c r="Q114" s="1624"/>
      <c r="R114" s="1625"/>
      <c r="S114" s="1624"/>
      <c r="T114" s="1624"/>
      <c r="U114" s="1624"/>
      <c r="V114" s="1624"/>
      <c r="W114" s="1624"/>
      <c r="X114" s="1624"/>
      <c r="Y114" s="1624"/>
      <c r="Z114" s="1624"/>
      <c r="AA114" s="1626"/>
      <c r="AB114" s="1608"/>
      <c r="AC114" s="1608"/>
    </row>
    <row r="115" spans="2:29" ht="13">
      <c r="B115" s="1627"/>
      <c r="C115" s="1623"/>
      <c r="D115" s="1628"/>
      <c r="E115" s="1623"/>
      <c r="F115" s="1623"/>
      <c r="G115" s="1624"/>
      <c r="H115" s="1625"/>
      <c r="I115" s="1625"/>
      <c r="J115" s="1624"/>
      <c r="K115" s="1624"/>
      <c r="L115" s="1625"/>
      <c r="M115" s="1625"/>
      <c r="N115" s="1625"/>
      <c r="O115" s="1625"/>
      <c r="P115" s="1625"/>
      <c r="Q115" s="1625"/>
      <c r="R115" s="1625"/>
      <c r="S115" s="1624"/>
      <c r="T115" s="1624"/>
      <c r="U115" s="1624"/>
      <c r="V115" s="1624"/>
      <c r="W115" s="1624"/>
      <c r="X115" s="1624"/>
      <c r="Y115" s="1624"/>
      <c r="Z115" s="1624"/>
      <c r="AA115" s="1626"/>
      <c r="AB115" s="1608"/>
      <c r="AC115" s="1608"/>
    </row>
    <row r="116" spans="2:29" ht="13">
      <c r="B116" s="1627"/>
      <c r="C116" s="1623"/>
      <c r="D116" s="1628"/>
      <c r="E116" s="1623"/>
      <c r="F116" s="1623"/>
      <c r="G116" s="1624"/>
      <c r="H116" s="1625"/>
      <c r="I116" s="1625"/>
      <c r="J116" s="1624"/>
      <c r="K116" s="1624"/>
      <c r="L116" s="1625"/>
      <c r="M116" s="1624"/>
      <c r="N116" s="1625"/>
      <c r="O116" s="1624"/>
      <c r="P116" s="1625"/>
      <c r="Q116" s="1625"/>
      <c r="R116" s="1625"/>
      <c r="S116" s="1624"/>
      <c r="T116" s="1624"/>
      <c r="U116" s="1624"/>
      <c r="V116" s="1624"/>
      <c r="W116" s="1624"/>
      <c r="X116" s="1624"/>
      <c r="Y116" s="1624"/>
      <c r="Z116" s="1624"/>
      <c r="AA116" s="1626"/>
      <c r="AB116" s="1608"/>
      <c r="AC116" s="1608"/>
    </row>
    <row r="117" spans="2:29" ht="13">
      <c r="B117" s="1627"/>
      <c r="C117" s="1623"/>
      <c r="D117" s="1628"/>
      <c r="E117" s="1623"/>
      <c r="F117" s="1623"/>
      <c r="G117" s="1624"/>
      <c r="H117" s="1625"/>
      <c r="I117" s="1625"/>
      <c r="J117" s="1624"/>
      <c r="K117" s="1624"/>
      <c r="L117" s="1625"/>
      <c r="M117" s="1624"/>
      <c r="N117" s="1625"/>
      <c r="O117" s="1624"/>
      <c r="P117" s="1625"/>
      <c r="Q117" s="1625"/>
      <c r="R117" s="1625"/>
      <c r="S117" s="1624"/>
      <c r="T117" s="1624"/>
      <c r="U117" s="1624"/>
      <c r="V117" s="1624"/>
      <c r="W117" s="1624"/>
      <c r="X117" s="1624"/>
      <c r="Y117" s="1624"/>
      <c r="Z117" s="1624"/>
      <c r="AA117" s="1626"/>
      <c r="AB117" s="1608"/>
      <c r="AC117" s="1608"/>
    </row>
    <row r="118" spans="2:29" ht="13">
      <c r="B118" s="1627"/>
      <c r="C118" s="1623"/>
      <c r="D118" s="1628"/>
      <c r="E118" s="1623"/>
      <c r="F118" s="1623"/>
      <c r="G118" s="1624"/>
      <c r="H118" s="1625"/>
      <c r="I118" s="1625"/>
      <c r="J118" s="1624"/>
      <c r="K118" s="1624"/>
      <c r="L118" s="1625"/>
      <c r="M118" s="1624"/>
      <c r="N118" s="1625"/>
      <c r="O118" s="1625"/>
      <c r="P118" s="1624"/>
      <c r="Q118" s="1624"/>
      <c r="R118" s="1625"/>
      <c r="S118" s="1624"/>
      <c r="T118" s="1624"/>
      <c r="U118" s="1624"/>
      <c r="V118" s="1624"/>
      <c r="W118" s="1624"/>
      <c r="X118" s="1624"/>
      <c r="Y118" s="1624"/>
      <c r="Z118" s="1624"/>
      <c r="AA118" s="1626"/>
      <c r="AB118" s="1608"/>
      <c r="AC118" s="1608"/>
    </row>
    <row r="119" spans="2:29" ht="13">
      <c r="B119" s="1627"/>
      <c r="C119" s="1623"/>
      <c r="D119" s="1628"/>
      <c r="E119" s="1623"/>
      <c r="F119" s="1623"/>
      <c r="G119" s="1624"/>
      <c r="H119" s="1625"/>
      <c r="I119" s="1625"/>
      <c r="J119" s="1624"/>
      <c r="K119" s="1624"/>
      <c r="L119" s="1625"/>
      <c r="M119" s="1624"/>
      <c r="N119" s="1625"/>
      <c r="O119" s="1624"/>
      <c r="P119" s="1624"/>
      <c r="Q119" s="1624"/>
      <c r="R119" s="1625"/>
      <c r="S119" s="1624"/>
      <c r="T119" s="1624"/>
      <c r="U119" s="1624"/>
      <c r="V119" s="1624"/>
      <c r="W119" s="1624"/>
      <c r="X119" s="1624"/>
      <c r="Y119" s="1624"/>
      <c r="Z119" s="1624"/>
      <c r="AA119" s="1626"/>
      <c r="AB119" s="1608"/>
      <c r="AC119" s="1608"/>
    </row>
    <row r="120" spans="2:29" ht="13">
      <c r="B120" s="1627"/>
      <c r="C120" s="1623"/>
      <c r="D120" s="1628"/>
      <c r="E120" s="1623"/>
      <c r="F120" s="1623"/>
      <c r="G120" s="1624"/>
      <c r="H120" s="1625"/>
      <c r="I120" s="1625"/>
      <c r="J120" s="1624"/>
      <c r="K120" s="1624"/>
      <c r="L120" s="1625"/>
      <c r="M120" s="1624"/>
      <c r="N120" s="1625"/>
      <c r="O120" s="1624"/>
      <c r="P120" s="1624"/>
      <c r="Q120" s="1624"/>
      <c r="R120" s="1625"/>
      <c r="S120" s="1624"/>
      <c r="T120" s="1624"/>
      <c r="U120" s="1624"/>
      <c r="V120" s="1624"/>
      <c r="W120" s="1624"/>
      <c r="X120" s="1624"/>
      <c r="Y120" s="1624"/>
      <c r="Z120" s="1624"/>
      <c r="AA120" s="1626"/>
      <c r="AB120" s="1608"/>
      <c r="AC120" s="1608"/>
    </row>
    <row r="121" spans="2:29" ht="13">
      <c r="B121" s="1627"/>
      <c r="C121" s="1623"/>
      <c r="D121" s="1628"/>
      <c r="E121" s="1623"/>
      <c r="F121" s="1623"/>
      <c r="G121" s="1624"/>
      <c r="H121" s="1625"/>
      <c r="I121" s="1625"/>
      <c r="J121" s="1624"/>
      <c r="K121" s="1624"/>
      <c r="L121" s="1625"/>
      <c r="M121" s="1625"/>
      <c r="N121" s="1625"/>
      <c r="O121" s="1624"/>
      <c r="P121" s="1624"/>
      <c r="Q121" s="1624"/>
      <c r="R121" s="1625"/>
      <c r="S121" s="1624"/>
      <c r="T121" s="1624"/>
      <c r="U121" s="1624"/>
      <c r="V121" s="1624"/>
      <c r="W121" s="1624"/>
      <c r="X121" s="1624"/>
      <c r="Y121" s="1624"/>
      <c r="Z121" s="1624"/>
      <c r="AA121" s="1626"/>
      <c r="AB121" s="1608"/>
      <c r="AC121" s="1608"/>
    </row>
    <row r="122" spans="2:29" ht="13">
      <c r="B122" s="1627"/>
      <c r="C122" s="1623"/>
      <c r="D122" s="1628"/>
      <c r="E122" s="1623"/>
      <c r="F122" s="1623"/>
      <c r="G122" s="1624"/>
      <c r="H122" s="1625"/>
      <c r="I122" s="1625"/>
      <c r="J122" s="1624"/>
      <c r="K122" s="1624"/>
      <c r="L122" s="1625"/>
      <c r="M122" s="1625"/>
      <c r="N122" s="1625"/>
      <c r="O122" s="1624"/>
      <c r="P122" s="1624"/>
      <c r="Q122" s="1624"/>
      <c r="R122" s="1625"/>
      <c r="S122" s="1624"/>
      <c r="T122" s="1624"/>
      <c r="U122" s="1624"/>
      <c r="V122" s="1624"/>
      <c r="W122" s="1624"/>
      <c r="X122" s="1624"/>
      <c r="Y122" s="1624"/>
      <c r="Z122" s="1624"/>
      <c r="AA122" s="1626"/>
      <c r="AB122" s="1608"/>
      <c r="AC122" s="1608"/>
    </row>
    <row r="123" spans="2:29" ht="13">
      <c r="B123" s="1627"/>
      <c r="C123" s="1623"/>
      <c r="D123" s="1628"/>
      <c r="E123" s="1623"/>
      <c r="F123" s="1623"/>
      <c r="G123" s="1624"/>
      <c r="H123" s="1625"/>
      <c r="I123" s="1625"/>
      <c r="J123" s="1624"/>
      <c r="K123" s="1624"/>
      <c r="L123" s="1625"/>
      <c r="M123" s="1625"/>
      <c r="N123" s="1625"/>
      <c r="O123" s="1624"/>
      <c r="P123" s="1625"/>
      <c r="Q123" s="1624"/>
      <c r="R123" s="1625"/>
      <c r="S123" s="1624"/>
      <c r="T123" s="1624"/>
      <c r="U123" s="1624"/>
      <c r="V123" s="1624"/>
      <c r="W123" s="1624"/>
      <c r="X123" s="1624"/>
      <c r="Y123" s="1624"/>
      <c r="Z123" s="1624"/>
      <c r="AA123" s="1626"/>
      <c r="AB123" s="1608"/>
      <c r="AC123" s="1608"/>
    </row>
    <row r="124" spans="2:29" ht="13">
      <c r="B124" s="1627"/>
      <c r="C124" s="1623"/>
      <c r="D124" s="1628"/>
      <c r="E124" s="1623"/>
      <c r="F124" s="1623"/>
      <c r="G124" s="1624"/>
      <c r="H124" s="1625"/>
      <c r="I124" s="1625"/>
      <c r="J124" s="1624"/>
      <c r="K124" s="1624"/>
      <c r="L124" s="1625"/>
      <c r="M124" s="1624"/>
      <c r="N124" s="1625"/>
      <c r="O124" s="1624"/>
      <c r="P124" s="1625"/>
      <c r="Q124" s="1624"/>
      <c r="R124" s="1625"/>
      <c r="S124" s="1624"/>
      <c r="T124" s="1624"/>
      <c r="U124" s="1624"/>
      <c r="V124" s="1624"/>
      <c r="W124" s="1624"/>
      <c r="X124" s="1624"/>
      <c r="Y124" s="1624"/>
      <c r="Z124" s="1624"/>
      <c r="AA124" s="1626"/>
      <c r="AB124" s="1608"/>
      <c r="AC124" s="1608"/>
    </row>
    <row r="125" spans="2:29" ht="13">
      <c r="B125" s="1627"/>
      <c r="C125" s="1623"/>
      <c r="D125" s="1628"/>
      <c r="E125" s="1623"/>
      <c r="F125" s="1623"/>
      <c r="G125" s="1624"/>
      <c r="H125" s="1625"/>
      <c r="I125" s="1625"/>
      <c r="J125" s="1624"/>
      <c r="K125" s="1624"/>
      <c r="L125" s="1625"/>
      <c r="M125" s="1624"/>
      <c r="N125" s="1625"/>
      <c r="O125" s="1624"/>
      <c r="P125" s="1624"/>
      <c r="Q125" s="1624"/>
      <c r="R125" s="1625"/>
      <c r="S125" s="1624"/>
      <c r="T125" s="1624"/>
      <c r="U125" s="1624"/>
      <c r="V125" s="1624"/>
      <c r="W125" s="1624"/>
      <c r="X125" s="1624"/>
      <c r="Y125" s="1624"/>
      <c r="Z125" s="1624"/>
      <c r="AA125" s="1626"/>
      <c r="AB125" s="1608"/>
      <c r="AC125" s="1608"/>
    </row>
    <row r="126" spans="2:29" ht="13">
      <c r="B126" s="1627"/>
      <c r="C126" s="1623"/>
      <c r="D126" s="1628"/>
      <c r="E126" s="1623"/>
      <c r="F126" s="1623"/>
      <c r="G126" s="1624"/>
      <c r="H126" s="1625"/>
      <c r="I126" s="1625"/>
      <c r="J126" s="1624"/>
      <c r="K126" s="1624"/>
      <c r="L126" s="1625"/>
      <c r="M126" s="1624"/>
      <c r="N126" s="1625"/>
      <c r="O126" s="1624"/>
      <c r="P126" s="1624"/>
      <c r="Q126" s="1624"/>
      <c r="R126" s="1625"/>
      <c r="S126" s="1624"/>
      <c r="T126" s="1624"/>
      <c r="U126" s="1624"/>
      <c r="V126" s="1624"/>
      <c r="W126" s="1624"/>
      <c r="X126" s="1624"/>
      <c r="Y126" s="1624"/>
      <c r="Z126" s="1624"/>
      <c r="AA126" s="1626"/>
      <c r="AB126" s="1608"/>
      <c r="AC126" s="1608"/>
    </row>
    <row r="127" spans="2:29" ht="13">
      <c r="B127" s="1627"/>
      <c r="C127" s="1623"/>
      <c r="D127" s="1628"/>
      <c r="E127" s="1623"/>
      <c r="F127" s="1623"/>
      <c r="G127" s="1624"/>
      <c r="H127" s="1625"/>
      <c r="I127" s="1625"/>
      <c r="J127" s="1624"/>
      <c r="K127" s="1624"/>
      <c r="L127" s="1625"/>
      <c r="M127" s="1624"/>
      <c r="N127" s="1625"/>
      <c r="O127" s="1624"/>
      <c r="P127" s="1624"/>
      <c r="Q127" s="1624"/>
      <c r="R127" s="1625"/>
      <c r="S127" s="1624"/>
      <c r="T127" s="1624"/>
      <c r="U127" s="1624"/>
      <c r="V127" s="1624"/>
      <c r="W127" s="1624"/>
      <c r="X127" s="1624"/>
      <c r="Y127" s="1624"/>
      <c r="Z127" s="1624"/>
      <c r="AA127" s="1626"/>
      <c r="AB127" s="1608"/>
      <c r="AC127" s="1608"/>
    </row>
    <row r="128" spans="2:29" ht="13">
      <c r="B128" s="1627"/>
      <c r="C128" s="1623"/>
      <c r="D128" s="1628"/>
      <c r="E128" s="1623"/>
      <c r="F128" s="1623"/>
      <c r="G128" s="1624"/>
      <c r="H128" s="1625"/>
      <c r="I128" s="1625"/>
      <c r="J128" s="1624"/>
      <c r="K128" s="1624"/>
      <c r="L128" s="1625"/>
      <c r="M128" s="1624"/>
      <c r="N128" s="1625"/>
      <c r="O128" s="1624"/>
      <c r="P128" s="1624"/>
      <c r="Q128" s="1624"/>
      <c r="R128" s="1625"/>
      <c r="S128" s="1624"/>
      <c r="T128" s="1624"/>
      <c r="U128" s="1624"/>
      <c r="V128" s="1624"/>
      <c r="W128" s="1624"/>
      <c r="X128" s="1624"/>
      <c r="Y128" s="1624"/>
      <c r="Z128" s="1624"/>
      <c r="AA128" s="1626"/>
      <c r="AB128" s="1608"/>
      <c r="AC128" s="1608"/>
    </row>
    <row r="129" spans="2:29" ht="13">
      <c r="B129" s="1627"/>
      <c r="C129" s="1623"/>
      <c r="D129" s="1628"/>
      <c r="E129" s="1623"/>
      <c r="F129" s="1623"/>
      <c r="G129" s="1624"/>
      <c r="H129" s="1625"/>
      <c r="I129" s="1625"/>
      <c r="J129" s="1624"/>
      <c r="K129" s="1624"/>
      <c r="L129" s="1625"/>
      <c r="M129" s="1624"/>
      <c r="N129" s="1625"/>
      <c r="O129" s="1624"/>
      <c r="P129" s="1624"/>
      <c r="Q129" s="1624"/>
      <c r="R129" s="1625"/>
      <c r="S129" s="1624"/>
      <c r="T129" s="1624"/>
      <c r="U129" s="1624"/>
      <c r="V129" s="1624"/>
      <c r="W129" s="1624"/>
      <c r="X129" s="1624"/>
      <c r="Y129" s="1624"/>
      <c r="Z129" s="1624"/>
      <c r="AA129" s="1626"/>
      <c r="AB129" s="1608"/>
      <c r="AC129" s="1608"/>
    </row>
    <row r="130" spans="2:29" ht="13">
      <c r="B130" s="1627"/>
      <c r="C130" s="1623"/>
      <c r="D130" s="1628"/>
      <c r="E130" s="1623"/>
      <c r="F130" s="1623"/>
      <c r="G130" s="1624"/>
      <c r="H130" s="1625"/>
      <c r="I130" s="1625"/>
      <c r="J130" s="1624"/>
      <c r="K130" s="1624"/>
      <c r="L130" s="1625"/>
      <c r="M130" s="1624"/>
      <c r="N130" s="1625"/>
      <c r="O130" s="1624"/>
      <c r="P130" s="1624"/>
      <c r="Q130" s="1624"/>
      <c r="R130" s="1625"/>
      <c r="S130" s="1624"/>
      <c r="T130" s="1624"/>
      <c r="U130" s="1624"/>
      <c r="V130" s="1624"/>
      <c r="W130" s="1624"/>
      <c r="X130" s="1624"/>
      <c r="Y130" s="1624"/>
      <c r="Z130" s="1624"/>
      <c r="AA130" s="1626"/>
      <c r="AB130" s="1608"/>
      <c r="AC130" s="1608"/>
    </row>
    <row r="131" spans="2:29" ht="13">
      <c r="B131" s="1627"/>
      <c r="C131" s="1623"/>
      <c r="D131" s="1628"/>
      <c r="E131" s="1623"/>
      <c r="F131" s="1623"/>
      <c r="G131" s="1624"/>
      <c r="H131" s="1625"/>
      <c r="I131" s="1625"/>
      <c r="J131" s="1624"/>
      <c r="K131" s="1624"/>
      <c r="L131" s="1625"/>
      <c r="M131" s="1624"/>
      <c r="N131" s="1625"/>
      <c r="O131" s="1624"/>
      <c r="P131" s="1624"/>
      <c r="Q131" s="1624"/>
      <c r="R131" s="1625"/>
      <c r="S131" s="1624"/>
      <c r="T131" s="1624"/>
      <c r="U131" s="1624"/>
      <c r="V131" s="1624"/>
      <c r="W131" s="1624"/>
      <c r="X131" s="1624"/>
      <c r="Y131" s="1624"/>
      <c r="Z131" s="1624"/>
      <c r="AA131" s="1626"/>
      <c r="AB131" s="1608"/>
      <c r="AC131" s="1608"/>
    </row>
    <row r="132" spans="2:29" ht="13">
      <c r="B132" s="1627"/>
      <c r="C132" s="1623"/>
      <c r="D132" s="1628"/>
      <c r="E132" s="1623"/>
      <c r="F132" s="1623"/>
      <c r="G132" s="1624"/>
      <c r="H132" s="1625"/>
      <c r="I132" s="1625"/>
      <c r="J132" s="1624"/>
      <c r="K132" s="1624"/>
      <c r="L132" s="1625"/>
      <c r="M132" s="1624"/>
      <c r="N132" s="1625"/>
      <c r="O132" s="1624"/>
      <c r="P132" s="1624"/>
      <c r="Q132" s="1624"/>
      <c r="R132" s="1625"/>
      <c r="S132" s="1624"/>
      <c r="T132" s="1624"/>
      <c r="U132" s="1624"/>
      <c r="V132" s="1624"/>
      <c r="W132" s="1624"/>
      <c r="X132" s="1624"/>
      <c r="Y132" s="1624"/>
      <c r="Z132" s="1624"/>
      <c r="AA132" s="1626"/>
      <c r="AB132" s="1608"/>
      <c r="AC132" s="1608"/>
    </row>
    <row r="133" spans="2:29" ht="13">
      <c r="B133" s="1627"/>
      <c r="C133" s="1623"/>
      <c r="D133" s="1628"/>
      <c r="E133" s="1623"/>
      <c r="F133" s="1623"/>
      <c r="G133" s="1624"/>
      <c r="H133" s="1625"/>
      <c r="I133" s="1625"/>
      <c r="J133" s="1624"/>
      <c r="K133" s="1624"/>
      <c r="L133" s="1625"/>
      <c r="M133" s="1624"/>
      <c r="N133" s="1625"/>
      <c r="O133" s="1624"/>
      <c r="P133" s="1624"/>
      <c r="Q133" s="1624"/>
      <c r="R133" s="1625"/>
      <c r="S133" s="1624"/>
      <c r="T133" s="1624"/>
      <c r="U133" s="1624"/>
      <c r="V133" s="1624"/>
      <c r="W133" s="1624"/>
      <c r="X133" s="1624"/>
      <c r="Y133" s="1624"/>
      <c r="Z133" s="1624"/>
      <c r="AA133" s="1626"/>
      <c r="AB133" s="1608"/>
      <c r="AC133" s="1608"/>
    </row>
    <row r="134" spans="2:29" ht="13">
      <c r="B134" s="1627"/>
      <c r="C134" s="1623"/>
      <c r="D134" s="1628"/>
      <c r="E134" s="1623"/>
      <c r="F134" s="1623"/>
      <c r="G134" s="1624"/>
      <c r="H134" s="1625"/>
      <c r="I134" s="1625"/>
      <c r="J134" s="1624"/>
      <c r="K134" s="1624"/>
      <c r="L134" s="1625"/>
      <c r="M134" s="1624"/>
      <c r="N134" s="1625"/>
      <c r="O134" s="1624"/>
      <c r="P134" s="1624"/>
      <c r="Q134" s="1624"/>
      <c r="R134" s="1625"/>
      <c r="S134" s="1624"/>
      <c r="T134" s="1624"/>
      <c r="U134" s="1624"/>
      <c r="V134" s="1624"/>
      <c r="W134" s="1624"/>
      <c r="X134" s="1624"/>
      <c r="Y134" s="1624"/>
      <c r="Z134" s="1624"/>
      <c r="AA134" s="1626"/>
      <c r="AB134" s="1608"/>
      <c r="AC134" s="1608"/>
    </row>
    <row r="135" spans="2:29" ht="13">
      <c r="B135" s="1627"/>
      <c r="C135" s="1623"/>
      <c r="D135" s="1628"/>
      <c r="E135" s="1623"/>
      <c r="F135" s="1623"/>
      <c r="G135" s="1624"/>
      <c r="H135" s="1625"/>
      <c r="I135" s="1625"/>
      <c r="J135" s="1624"/>
      <c r="K135" s="1624"/>
      <c r="L135" s="1625"/>
      <c r="M135" s="1624"/>
      <c r="N135" s="1625"/>
      <c r="O135" s="1624"/>
      <c r="P135" s="1624"/>
      <c r="Q135" s="1624"/>
      <c r="R135" s="1625"/>
      <c r="S135" s="1624"/>
      <c r="T135" s="1624"/>
      <c r="U135" s="1624"/>
      <c r="V135" s="1624"/>
      <c r="W135" s="1624"/>
      <c r="X135" s="1624"/>
      <c r="Y135" s="1624"/>
      <c r="Z135" s="1624"/>
      <c r="AA135" s="1626"/>
      <c r="AB135" s="1608"/>
      <c r="AC135" s="1608"/>
    </row>
    <row r="136" spans="2:29" ht="13">
      <c r="B136" s="1627"/>
      <c r="C136" s="1623"/>
      <c r="D136" s="1628"/>
      <c r="E136" s="1623"/>
      <c r="F136" s="1623"/>
      <c r="G136" s="1624"/>
      <c r="H136" s="1625"/>
      <c r="I136" s="1625"/>
      <c r="J136" s="1624"/>
      <c r="K136" s="1624"/>
      <c r="L136" s="1625"/>
      <c r="M136" s="1624"/>
      <c r="N136" s="1625"/>
      <c r="O136" s="1624"/>
      <c r="P136" s="1624"/>
      <c r="Q136" s="1624"/>
      <c r="R136" s="1625"/>
      <c r="S136" s="1624"/>
      <c r="T136" s="1624"/>
      <c r="U136" s="1624"/>
      <c r="V136" s="1624"/>
      <c r="W136" s="1624"/>
      <c r="X136" s="1624"/>
      <c r="Y136" s="1624"/>
      <c r="Z136" s="1624"/>
      <c r="AA136" s="1626"/>
      <c r="AB136" s="1608"/>
      <c r="AC136" s="1608"/>
    </row>
    <row r="137" spans="2:29" ht="13">
      <c r="B137" s="1627"/>
      <c r="C137" s="1623"/>
      <c r="D137" s="1628"/>
      <c r="E137" s="1623"/>
      <c r="F137" s="1623"/>
      <c r="G137" s="1624"/>
      <c r="H137" s="1625"/>
      <c r="I137" s="1625"/>
      <c r="J137" s="1624"/>
      <c r="K137" s="1624"/>
      <c r="L137" s="1625"/>
      <c r="M137" s="1624"/>
      <c r="N137" s="1625"/>
      <c r="O137" s="1624"/>
      <c r="P137" s="1624"/>
      <c r="Q137" s="1624"/>
      <c r="R137" s="1625"/>
      <c r="S137" s="1624"/>
      <c r="T137" s="1624"/>
      <c r="U137" s="1624"/>
      <c r="V137" s="1624"/>
      <c r="W137" s="1624"/>
      <c r="X137" s="1624"/>
      <c r="Y137" s="1624"/>
      <c r="Z137" s="1624"/>
      <c r="AA137" s="1626"/>
      <c r="AB137" s="1608"/>
      <c r="AC137" s="1608"/>
    </row>
    <row r="138" spans="2:29" ht="13">
      <c r="B138" s="1627"/>
      <c r="C138" s="1623"/>
      <c r="D138" s="1628"/>
      <c r="E138" s="1623"/>
      <c r="F138" s="1623"/>
      <c r="G138" s="1624"/>
      <c r="H138" s="1625"/>
      <c r="I138" s="1625"/>
      <c r="J138" s="1624"/>
      <c r="K138" s="1624"/>
      <c r="L138" s="1625"/>
      <c r="M138" s="1624"/>
      <c r="N138" s="1625"/>
      <c r="O138" s="1624"/>
      <c r="P138" s="1624"/>
      <c r="Q138" s="1624"/>
      <c r="R138" s="1625"/>
      <c r="S138" s="1624"/>
      <c r="T138" s="1634"/>
      <c r="U138" s="1624"/>
      <c r="V138" s="1624"/>
      <c r="W138" s="1624"/>
      <c r="X138" s="1624"/>
      <c r="Y138" s="1624"/>
      <c r="Z138" s="1624"/>
      <c r="AA138" s="1626"/>
      <c r="AB138" s="1608"/>
      <c r="AC138" s="1608"/>
    </row>
    <row r="139" spans="2:29" ht="13">
      <c r="B139" s="1627"/>
      <c r="C139" s="1623"/>
      <c r="D139" s="1628"/>
      <c r="E139" s="1623"/>
      <c r="F139" s="1623"/>
      <c r="G139" s="1624"/>
      <c r="H139" s="1625"/>
      <c r="I139" s="1625"/>
      <c r="J139" s="1624"/>
      <c r="K139" s="1624"/>
      <c r="L139" s="1625"/>
      <c r="M139" s="1624"/>
      <c r="N139" s="1625"/>
      <c r="O139" s="1624"/>
      <c r="P139" s="1624"/>
      <c r="Q139" s="1624"/>
      <c r="R139" s="1625"/>
      <c r="S139" s="1624"/>
      <c r="T139" s="1624"/>
      <c r="U139" s="1624"/>
      <c r="V139" s="1624"/>
      <c r="W139" s="1624"/>
      <c r="X139" s="1624"/>
      <c r="Y139" s="1624"/>
      <c r="Z139" s="1624"/>
      <c r="AA139" s="1626"/>
      <c r="AB139" s="1608"/>
      <c r="AC139" s="1608"/>
    </row>
    <row r="140" spans="2:29" ht="13">
      <c r="B140" s="1627"/>
      <c r="C140" s="1623"/>
      <c r="D140" s="1622"/>
      <c r="E140" s="1623"/>
      <c r="F140" s="1623"/>
      <c r="G140" s="1624"/>
      <c r="H140" s="1625"/>
      <c r="I140" s="1625"/>
      <c r="J140" s="1624"/>
      <c r="K140" s="1624"/>
      <c r="L140" s="1625"/>
      <c r="M140" s="1624"/>
      <c r="N140" s="1625"/>
      <c r="O140" s="1624"/>
      <c r="P140" s="1624"/>
      <c r="Q140" s="1624"/>
      <c r="R140" s="1625"/>
      <c r="S140" s="1624"/>
      <c r="T140" s="1624"/>
      <c r="U140" s="1624"/>
      <c r="V140" s="1624"/>
      <c r="W140" s="1624"/>
      <c r="X140" s="1624"/>
      <c r="Y140" s="1624"/>
      <c r="Z140" s="1624"/>
      <c r="AA140" s="1626"/>
      <c r="AB140" s="1608"/>
      <c r="AC140" s="1608"/>
    </row>
    <row r="141" spans="2:29" ht="13">
      <c r="B141" s="1627"/>
      <c r="C141" s="1623"/>
      <c r="D141" s="1628"/>
      <c r="E141" s="1623"/>
      <c r="F141" s="1623"/>
      <c r="G141" s="1624"/>
      <c r="H141" s="1625"/>
      <c r="I141" s="1625"/>
      <c r="J141" s="1624"/>
      <c r="K141" s="1624"/>
      <c r="L141" s="1625"/>
      <c r="M141" s="1624"/>
      <c r="N141" s="1625"/>
      <c r="O141" s="1624"/>
      <c r="P141" s="1624"/>
      <c r="Q141" s="1624"/>
      <c r="R141" s="1625"/>
      <c r="S141" s="1624"/>
      <c r="T141" s="1624"/>
      <c r="U141" s="1624"/>
      <c r="V141" s="1624"/>
      <c r="W141" s="1624"/>
      <c r="X141" s="1624"/>
      <c r="Y141" s="1624"/>
      <c r="Z141" s="1624"/>
      <c r="AA141" s="1626"/>
      <c r="AB141" s="1608"/>
      <c r="AC141" s="1608"/>
    </row>
    <row r="142" spans="2:29" ht="13">
      <c r="B142" s="1627"/>
      <c r="C142" s="1623"/>
      <c r="D142" s="1628"/>
      <c r="E142" s="1623"/>
      <c r="F142" s="1623"/>
      <c r="G142" s="1624"/>
      <c r="H142" s="1625"/>
      <c r="I142" s="1625"/>
      <c r="J142" s="1624"/>
      <c r="K142" s="1624"/>
      <c r="L142" s="1625"/>
      <c r="M142" s="1624"/>
      <c r="N142" s="1625"/>
      <c r="O142" s="1624"/>
      <c r="P142" s="1624"/>
      <c r="Q142" s="1624"/>
      <c r="R142" s="1625"/>
      <c r="S142" s="1624"/>
      <c r="T142" s="1624"/>
      <c r="U142" s="1624"/>
      <c r="V142" s="1624"/>
      <c r="W142" s="1624"/>
      <c r="X142" s="1624"/>
      <c r="Y142" s="1624"/>
      <c r="Z142" s="1624"/>
      <c r="AA142" s="1626"/>
      <c r="AB142" s="1608"/>
      <c r="AC142" s="1608"/>
    </row>
    <row r="143" spans="2:29" ht="13">
      <c r="B143" s="1627"/>
      <c r="C143" s="1623"/>
      <c r="D143" s="1628"/>
      <c r="E143" s="1623"/>
      <c r="F143" s="1623"/>
      <c r="G143" s="1624"/>
      <c r="H143" s="1625"/>
      <c r="I143" s="1625"/>
      <c r="J143" s="1624"/>
      <c r="K143" s="1624"/>
      <c r="L143" s="1625"/>
      <c r="M143" s="1624"/>
      <c r="N143" s="1625"/>
      <c r="O143" s="1624"/>
      <c r="P143" s="1624"/>
      <c r="Q143" s="1624"/>
      <c r="R143" s="1625"/>
      <c r="S143" s="1624"/>
      <c r="T143" s="1624"/>
      <c r="U143" s="1624"/>
      <c r="V143" s="1624"/>
      <c r="W143" s="1624"/>
      <c r="X143" s="1624"/>
      <c r="Y143" s="1624"/>
      <c r="Z143" s="1624"/>
      <c r="AA143" s="1626"/>
      <c r="AB143" s="1608"/>
      <c r="AC143" s="1608"/>
    </row>
    <row r="144" spans="2:29" ht="13">
      <c r="B144" s="1627"/>
      <c r="C144" s="1623"/>
      <c r="D144" s="1628"/>
      <c r="E144" s="1623"/>
      <c r="F144" s="1623"/>
      <c r="G144" s="1624"/>
      <c r="H144" s="1625"/>
      <c r="I144" s="1625"/>
      <c r="J144" s="1624"/>
      <c r="K144" s="1624"/>
      <c r="L144" s="1625"/>
      <c r="M144" s="1624"/>
      <c r="N144" s="1625"/>
      <c r="O144" s="1624"/>
      <c r="P144" s="1624"/>
      <c r="Q144" s="1624"/>
      <c r="R144" s="1625"/>
      <c r="S144" s="1624"/>
      <c r="T144" s="1624"/>
      <c r="U144" s="1624"/>
      <c r="V144" s="1624"/>
      <c r="W144" s="1624"/>
      <c r="X144" s="1624"/>
      <c r="Y144" s="1624"/>
      <c r="Z144" s="1624"/>
      <c r="AA144" s="1626"/>
      <c r="AB144" s="1608"/>
      <c r="AC144" s="1608"/>
    </row>
    <row r="145" spans="2:29" ht="13">
      <c r="B145" s="1627"/>
      <c r="C145" s="1623"/>
      <c r="D145" s="1628"/>
      <c r="E145" s="1623"/>
      <c r="F145" s="1623"/>
      <c r="G145" s="1624"/>
      <c r="H145" s="1625"/>
      <c r="I145" s="1625"/>
      <c r="J145" s="1624"/>
      <c r="K145" s="1624"/>
      <c r="L145" s="1625"/>
      <c r="M145" s="1624"/>
      <c r="N145" s="1625"/>
      <c r="O145" s="1624"/>
      <c r="P145" s="1624"/>
      <c r="Q145" s="1624"/>
      <c r="R145" s="1625"/>
      <c r="S145" s="1624"/>
      <c r="T145" s="1624"/>
      <c r="U145" s="1624"/>
      <c r="V145" s="1624"/>
      <c r="W145" s="1624"/>
      <c r="X145" s="1624"/>
      <c r="Y145" s="1624"/>
      <c r="Z145" s="1624"/>
      <c r="AA145" s="1626"/>
      <c r="AB145" s="1608"/>
      <c r="AC145" s="1608"/>
    </row>
    <row r="146" spans="2:29" ht="13">
      <c r="B146" s="1627"/>
      <c r="C146" s="1623"/>
      <c r="D146" s="1628"/>
      <c r="E146" s="1623"/>
      <c r="F146" s="1623"/>
      <c r="G146" s="1624"/>
      <c r="H146" s="1625"/>
      <c r="I146" s="1625"/>
      <c r="J146" s="1624"/>
      <c r="K146" s="1624"/>
      <c r="L146" s="1625"/>
      <c r="M146" s="1625"/>
      <c r="N146" s="1625"/>
      <c r="O146" s="1624"/>
      <c r="P146" s="1624"/>
      <c r="Q146" s="1624"/>
      <c r="R146" s="1625"/>
      <c r="S146" s="1624"/>
      <c r="T146" s="1624"/>
      <c r="U146" s="1624"/>
      <c r="V146" s="1624"/>
      <c r="W146" s="1624"/>
      <c r="X146" s="1624"/>
      <c r="Y146" s="1624"/>
      <c r="Z146" s="1624"/>
      <c r="AA146" s="1626"/>
      <c r="AB146" s="1608"/>
      <c r="AC146" s="1608"/>
    </row>
    <row r="147" spans="2:29" ht="13">
      <c r="B147" s="1627"/>
      <c r="C147" s="1623"/>
      <c r="D147" s="1628"/>
      <c r="E147" s="1623"/>
      <c r="F147" s="1623"/>
      <c r="G147" s="1624"/>
      <c r="H147" s="1625"/>
      <c r="I147" s="1625"/>
      <c r="J147" s="1624"/>
      <c r="K147" s="1624"/>
      <c r="L147" s="1625"/>
      <c r="M147" s="1624"/>
      <c r="N147" s="1625"/>
      <c r="O147" s="1624"/>
      <c r="P147" s="1624"/>
      <c r="Q147" s="1624"/>
      <c r="R147" s="1625"/>
      <c r="S147" s="1624"/>
      <c r="T147" s="1624"/>
      <c r="U147" s="1624"/>
      <c r="V147" s="1624"/>
      <c r="W147" s="1624"/>
      <c r="X147" s="1624"/>
      <c r="Y147" s="1624"/>
      <c r="Z147" s="1624"/>
      <c r="AA147" s="1626"/>
      <c r="AB147" s="1608"/>
      <c r="AC147" s="1608"/>
    </row>
    <row r="148" spans="2:29" ht="13">
      <c r="B148" s="1627"/>
      <c r="C148" s="1623"/>
      <c r="D148" s="1628"/>
      <c r="E148" s="1623"/>
      <c r="F148" s="1623"/>
      <c r="G148" s="1624"/>
      <c r="H148" s="1625"/>
      <c r="I148" s="1625"/>
      <c r="J148" s="1624"/>
      <c r="K148" s="1624"/>
      <c r="L148" s="1625"/>
      <c r="M148" s="1624"/>
      <c r="N148" s="1625"/>
      <c r="O148" s="1624"/>
      <c r="P148" s="1624"/>
      <c r="Q148" s="1624"/>
      <c r="R148" s="1625"/>
      <c r="S148" s="1624"/>
      <c r="T148" s="1624"/>
      <c r="U148" s="1624"/>
      <c r="V148" s="1624"/>
      <c r="W148" s="1624"/>
      <c r="X148" s="1624"/>
      <c r="Y148" s="1624"/>
      <c r="Z148" s="1624"/>
      <c r="AA148" s="1626"/>
      <c r="AB148" s="1608"/>
      <c r="AC148" s="1608"/>
    </row>
    <row r="149" spans="2:29" ht="13">
      <c r="B149" s="1627"/>
      <c r="C149" s="1623"/>
      <c r="D149" s="1628"/>
      <c r="E149" s="1623"/>
      <c r="F149" s="1623"/>
      <c r="G149" s="1624"/>
      <c r="H149" s="1625"/>
      <c r="I149" s="1625"/>
      <c r="J149" s="1624"/>
      <c r="K149" s="1624"/>
      <c r="L149" s="1625"/>
      <c r="M149" s="1624"/>
      <c r="N149" s="1625"/>
      <c r="O149" s="1624"/>
      <c r="P149" s="1624"/>
      <c r="Q149" s="1624"/>
      <c r="R149" s="1625"/>
      <c r="S149" s="1624"/>
      <c r="T149" s="1624"/>
      <c r="U149" s="1624"/>
      <c r="V149" s="1624"/>
      <c r="W149" s="1624"/>
      <c r="X149" s="1624"/>
      <c r="Y149" s="1624"/>
      <c r="Z149" s="1624"/>
      <c r="AA149" s="1626"/>
      <c r="AB149" s="1608"/>
      <c r="AC149" s="1608"/>
    </row>
    <row r="150" spans="2:29" ht="13">
      <c r="B150" s="1627"/>
      <c r="C150" s="1623"/>
      <c r="D150" s="1628"/>
      <c r="E150" s="1623"/>
      <c r="F150" s="1623"/>
      <c r="G150" s="1624"/>
      <c r="H150" s="1625"/>
      <c r="I150" s="1625"/>
      <c r="J150" s="1624"/>
      <c r="K150" s="1624"/>
      <c r="L150" s="1625"/>
      <c r="M150" s="1624"/>
      <c r="N150" s="1625"/>
      <c r="O150" s="1624"/>
      <c r="P150" s="1624"/>
      <c r="Q150" s="1624"/>
      <c r="R150" s="1625"/>
      <c r="S150" s="1624"/>
      <c r="T150" s="1624"/>
      <c r="U150" s="1624"/>
      <c r="V150" s="1624"/>
      <c r="W150" s="1624"/>
      <c r="X150" s="1624"/>
      <c r="Y150" s="1624"/>
      <c r="Z150" s="1624"/>
      <c r="AA150" s="1626"/>
      <c r="AB150" s="1608"/>
      <c r="AC150" s="1608"/>
    </row>
    <row r="151" spans="2:29" ht="13">
      <c r="B151" s="1627"/>
      <c r="C151" s="1623"/>
      <c r="D151" s="1628"/>
      <c r="E151" s="1623"/>
      <c r="F151" s="1623"/>
      <c r="G151" s="1624"/>
      <c r="H151" s="1625"/>
      <c r="I151" s="1625"/>
      <c r="J151" s="1624"/>
      <c r="K151" s="1624"/>
      <c r="L151" s="1625"/>
      <c r="M151" s="1625"/>
      <c r="N151" s="1625"/>
      <c r="O151" s="1624"/>
      <c r="P151" s="1624"/>
      <c r="Q151" s="1624"/>
      <c r="R151" s="1625"/>
      <c r="S151" s="1624"/>
      <c r="T151" s="1624"/>
      <c r="U151" s="1624"/>
      <c r="V151" s="1624"/>
      <c r="W151" s="1624"/>
      <c r="X151" s="1624"/>
      <c r="Y151" s="1624"/>
      <c r="Z151" s="1624"/>
      <c r="AA151" s="1626"/>
      <c r="AB151" s="1608"/>
      <c r="AC151" s="1608"/>
    </row>
    <row r="152" spans="2:29" ht="13">
      <c r="B152" s="1627"/>
      <c r="C152" s="1623"/>
      <c r="D152" s="1628"/>
      <c r="E152" s="1623"/>
      <c r="F152" s="1623"/>
      <c r="G152" s="1624"/>
      <c r="H152" s="1625"/>
      <c r="I152" s="1625"/>
      <c r="J152" s="1624"/>
      <c r="K152" s="1624"/>
      <c r="L152" s="1625"/>
      <c r="M152" s="1624"/>
      <c r="N152" s="1625"/>
      <c r="O152" s="1624"/>
      <c r="P152" s="1624"/>
      <c r="Q152" s="1624"/>
      <c r="R152" s="1625"/>
      <c r="S152" s="1624"/>
      <c r="T152" s="1624"/>
      <c r="U152" s="1624"/>
      <c r="V152" s="1624"/>
      <c r="W152" s="1624"/>
      <c r="X152" s="1624"/>
      <c r="Y152" s="1624"/>
      <c r="Z152" s="1624"/>
      <c r="AA152" s="1626"/>
      <c r="AB152" s="1608"/>
      <c r="AC152" s="1608"/>
    </row>
    <row r="153" spans="2:29" ht="13">
      <c r="B153" s="1627"/>
      <c r="C153" s="1623"/>
      <c r="D153" s="1628"/>
      <c r="E153" s="1623"/>
      <c r="F153" s="1623"/>
      <c r="G153" s="1624"/>
      <c r="H153" s="1625"/>
      <c r="I153" s="1625"/>
      <c r="J153" s="1624"/>
      <c r="K153" s="1624"/>
      <c r="L153" s="1625"/>
      <c r="M153" s="1624"/>
      <c r="N153" s="1625"/>
      <c r="O153" s="1624"/>
      <c r="P153" s="1624"/>
      <c r="Q153" s="1624"/>
      <c r="R153" s="1625"/>
      <c r="S153" s="1624"/>
      <c r="T153" s="1624"/>
      <c r="U153" s="1624"/>
      <c r="V153" s="1624"/>
      <c r="W153" s="1624"/>
      <c r="X153" s="1624"/>
      <c r="Y153" s="1624"/>
      <c r="Z153" s="1624"/>
      <c r="AA153" s="1626"/>
      <c r="AB153" s="1608"/>
      <c r="AC153" s="1608"/>
    </row>
    <row r="154" spans="2:29" ht="13">
      <c r="B154" s="1627"/>
      <c r="C154" s="1623"/>
      <c r="D154" s="1628"/>
      <c r="E154" s="1623"/>
      <c r="F154" s="1623"/>
      <c r="G154" s="1624"/>
      <c r="H154" s="1625"/>
      <c r="I154" s="1625"/>
      <c r="J154" s="1624"/>
      <c r="K154" s="1624"/>
      <c r="L154" s="1625"/>
      <c r="M154" s="1624"/>
      <c r="N154" s="1625"/>
      <c r="O154" s="1624"/>
      <c r="P154" s="1624"/>
      <c r="Q154" s="1624"/>
      <c r="R154" s="1625"/>
      <c r="S154" s="1624"/>
      <c r="T154" s="1624"/>
      <c r="U154" s="1624"/>
      <c r="V154" s="1624"/>
      <c r="W154" s="1624"/>
      <c r="X154" s="1624"/>
      <c r="Y154" s="1624"/>
      <c r="Z154" s="1624"/>
      <c r="AA154" s="1626"/>
      <c r="AB154" s="1608"/>
      <c r="AC154" s="1608"/>
    </row>
    <row r="155" spans="2:29" ht="13">
      <c r="B155" s="1627"/>
      <c r="C155" s="1623"/>
      <c r="D155" s="1628"/>
      <c r="E155" s="1623"/>
      <c r="F155" s="1623"/>
      <c r="G155" s="1624"/>
      <c r="H155" s="1625"/>
      <c r="I155" s="1625"/>
      <c r="J155" s="1624"/>
      <c r="K155" s="1624"/>
      <c r="L155" s="1625"/>
      <c r="M155" s="1624"/>
      <c r="N155" s="1625"/>
      <c r="O155" s="1624"/>
      <c r="P155" s="1624"/>
      <c r="Q155" s="1624"/>
      <c r="R155" s="1625"/>
      <c r="S155" s="1624"/>
      <c r="T155" s="1624"/>
      <c r="U155" s="1624"/>
      <c r="V155" s="1624"/>
      <c r="W155" s="1624"/>
      <c r="X155" s="1624"/>
      <c r="Y155" s="1624"/>
      <c r="Z155" s="1624"/>
      <c r="AA155" s="1626"/>
      <c r="AB155" s="1608"/>
      <c r="AC155" s="1608"/>
    </row>
    <row r="156" spans="2:29" ht="13">
      <c r="B156" s="1627"/>
      <c r="C156" s="1623"/>
      <c r="D156" s="1628"/>
      <c r="E156" s="1623"/>
      <c r="F156" s="1623"/>
      <c r="G156" s="1624"/>
      <c r="H156" s="1625"/>
      <c r="I156" s="1625"/>
      <c r="J156" s="1624"/>
      <c r="K156" s="1624"/>
      <c r="L156" s="1625"/>
      <c r="M156" s="1624"/>
      <c r="N156" s="1625"/>
      <c r="O156" s="1624"/>
      <c r="P156" s="1624"/>
      <c r="Q156" s="1624"/>
      <c r="R156" s="1625"/>
      <c r="S156" s="1624"/>
      <c r="T156" s="1624"/>
      <c r="U156" s="1624"/>
      <c r="V156" s="1624"/>
      <c r="W156" s="1624"/>
      <c r="X156" s="1624"/>
      <c r="Y156" s="1624"/>
      <c r="Z156" s="1624"/>
      <c r="AA156" s="1626"/>
      <c r="AB156" s="1608"/>
      <c r="AC156" s="1608"/>
    </row>
    <row r="157" spans="2:29" ht="13">
      <c r="B157" s="1627"/>
      <c r="C157" s="1623"/>
      <c r="D157" s="1628"/>
      <c r="E157" s="1623"/>
      <c r="F157" s="1623"/>
      <c r="G157" s="1624"/>
      <c r="H157" s="1625"/>
      <c r="I157" s="1625"/>
      <c r="J157" s="1624"/>
      <c r="K157" s="1624"/>
      <c r="L157" s="1625"/>
      <c r="M157" s="1624"/>
      <c r="N157" s="1625"/>
      <c r="O157" s="1624"/>
      <c r="P157" s="1624"/>
      <c r="Q157" s="1624"/>
      <c r="R157" s="1625"/>
      <c r="S157" s="1624"/>
      <c r="T157" s="1624"/>
      <c r="U157" s="1624"/>
      <c r="V157" s="1624"/>
      <c r="W157" s="1624"/>
      <c r="X157" s="1624"/>
      <c r="Y157" s="1624"/>
      <c r="Z157" s="1624"/>
      <c r="AA157" s="1626"/>
      <c r="AB157" s="1608"/>
      <c r="AC157" s="1608"/>
    </row>
    <row r="158" spans="2:29" ht="13">
      <c r="B158" s="1627"/>
      <c r="C158" s="1623"/>
      <c r="D158" s="1628"/>
      <c r="E158" s="1623"/>
      <c r="F158" s="1623"/>
      <c r="G158" s="1624"/>
      <c r="H158" s="1625"/>
      <c r="I158" s="1625"/>
      <c r="J158" s="1624"/>
      <c r="K158" s="1624"/>
      <c r="L158" s="1625"/>
      <c r="M158" s="1624"/>
      <c r="N158" s="1625"/>
      <c r="O158" s="1624"/>
      <c r="P158" s="1624"/>
      <c r="Q158" s="1624"/>
      <c r="R158" s="1625"/>
      <c r="S158" s="1624"/>
      <c r="T158" s="1624"/>
      <c r="U158" s="1624"/>
      <c r="V158" s="1624"/>
      <c r="W158" s="1624"/>
      <c r="X158" s="1624"/>
      <c r="Y158" s="1624"/>
      <c r="Z158" s="1624"/>
      <c r="AA158" s="1626"/>
      <c r="AB158" s="1608"/>
      <c r="AC158" s="1608"/>
    </row>
    <row r="159" spans="2:29" ht="13">
      <c r="B159" s="1627"/>
      <c r="C159" s="1635"/>
      <c r="D159" s="1636"/>
      <c r="E159" s="1623"/>
      <c r="F159" s="1623"/>
      <c r="G159" s="1624"/>
      <c r="H159" s="1625"/>
      <c r="I159" s="1625"/>
      <c r="J159" s="1624"/>
      <c r="K159" s="1624"/>
      <c r="L159" s="1625"/>
      <c r="M159" s="1624"/>
      <c r="N159" s="1625"/>
      <c r="O159" s="1624"/>
      <c r="P159" s="1624"/>
      <c r="Q159" s="1624"/>
      <c r="R159" s="1625"/>
      <c r="S159" s="1624"/>
      <c r="T159" s="1624"/>
      <c r="U159" s="1624"/>
      <c r="V159" s="1624"/>
      <c r="W159" s="1624"/>
      <c r="X159" s="1624"/>
      <c r="Y159" s="1624"/>
      <c r="Z159" s="1624"/>
      <c r="AA159" s="1626"/>
      <c r="AB159" s="1608"/>
      <c r="AC159" s="1608"/>
    </row>
    <row r="160" spans="2:29" ht="13">
      <c r="B160" s="1627"/>
      <c r="C160" s="1623"/>
      <c r="D160" s="1628"/>
      <c r="E160" s="1623"/>
      <c r="F160" s="1623"/>
      <c r="G160" s="1624"/>
      <c r="H160" s="1625"/>
      <c r="I160" s="1625"/>
      <c r="J160" s="1624"/>
      <c r="K160" s="1624"/>
      <c r="L160" s="1625"/>
      <c r="M160" s="1624"/>
      <c r="N160" s="1625"/>
      <c r="O160" s="1624"/>
      <c r="P160" s="1624"/>
      <c r="Q160" s="1624"/>
      <c r="R160" s="1625"/>
      <c r="S160" s="1624"/>
      <c r="T160" s="1624"/>
      <c r="U160" s="1624"/>
      <c r="V160" s="1624"/>
      <c r="W160" s="1624"/>
      <c r="X160" s="1624"/>
      <c r="Y160" s="1624"/>
      <c r="Z160" s="1624"/>
      <c r="AA160" s="1626"/>
      <c r="AB160" s="1608"/>
      <c r="AC160" s="1608"/>
    </row>
    <row r="161" spans="2:29" ht="13">
      <c r="B161" s="1627"/>
      <c r="C161" s="1635"/>
      <c r="D161" s="1628"/>
      <c r="E161" s="1623"/>
      <c r="F161" s="1623"/>
      <c r="G161" s="1624"/>
      <c r="H161" s="1625"/>
      <c r="I161" s="1625"/>
      <c r="J161" s="1624"/>
      <c r="K161" s="1624"/>
      <c r="L161" s="1625"/>
      <c r="M161" s="1624"/>
      <c r="N161" s="1625"/>
      <c r="O161" s="1624"/>
      <c r="P161" s="1624"/>
      <c r="Q161" s="1624"/>
      <c r="R161" s="1625"/>
      <c r="S161" s="1624"/>
      <c r="T161" s="1624"/>
      <c r="U161" s="1624"/>
      <c r="V161" s="1624"/>
      <c r="W161" s="1624"/>
      <c r="X161" s="1624"/>
      <c r="Y161" s="1624"/>
      <c r="Z161" s="1624"/>
      <c r="AA161" s="1626"/>
      <c r="AB161" s="1608"/>
      <c r="AC161" s="1608"/>
    </row>
    <row r="162" spans="2:29" ht="13">
      <c r="B162" s="1627"/>
      <c r="C162" s="1623"/>
      <c r="D162" s="1628"/>
      <c r="E162" s="1623"/>
      <c r="F162" s="1623"/>
      <c r="G162" s="1624"/>
      <c r="H162" s="1625"/>
      <c r="I162" s="1625"/>
      <c r="J162" s="1624"/>
      <c r="K162" s="1624"/>
      <c r="L162" s="1625"/>
      <c r="M162" s="1624"/>
      <c r="N162" s="1625"/>
      <c r="O162" s="1624"/>
      <c r="P162" s="1624"/>
      <c r="Q162" s="1624"/>
      <c r="R162" s="1625"/>
      <c r="S162" s="1624"/>
      <c r="T162" s="1624"/>
      <c r="U162" s="1624"/>
      <c r="V162" s="1624"/>
      <c r="W162" s="1624"/>
      <c r="X162" s="1624"/>
      <c r="Y162" s="1624"/>
      <c r="Z162" s="1624"/>
      <c r="AA162" s="1626"/>
      <c r="AB162" s="1608"/>
      <c r="AC162" s="1608"/>
    </row>
    <row r="163" spans="2:29" ht="13">
      <c r="B163" s="1627"/>
      <c r="C163" s="1635"/>
      <c r="D163" s="1628"/>
      <c r="E163" s="1623"/>
      <c r="F163" s="1623"/>
      <c r="G163" s="1624"/>
      <c r="H163" s="1625"/>
      <c r="I163" s="1625"/>
      <c r="J163" s="1624"/>
      <c r="K163" s="1624"/>
      <c r="L163" s="1625"/>
      <c r="M163" s="1624"/>
      <c r="N163" s="1625"/>
      <c r="O163" s="1624"/>
      <c r="P163" s="1624"/>
      <c r="Q163" s="1624"/>
      <c r="R163" s="1625"/>
      <c r="S163" s="1624"/>
      <c r="T163" s="1624"/>
      <c r="U163" s="1624"/>
      <c r="V163" s="1624"/>
      <c r="W163" s="1624"/>
      <c r="X163" s="1624"/>
      <c r="Y163" s="1624"/>
      <c r="Z163" s="1624"/>
      <c r="AA163" s="1626"/>
      <c r="AB163" s="1608"/>
      <c r="AC163" s="1608"/>
    </row>
    <row r="164" spans="2:29" ht="13">
      <c r="B164" s="1627"/>
      <c r="C164" s="1623"/>
      <c r="D164" s="1628"/>
      <c r="E164" s="1623"/>
      <c r="F164" s="1623"/>
      <c r="G164" s="1624"/>
      <c r="H164" s="1625"/>
      <c r="I164" s="1625"/>
      <c r="J164" s="1624"/>
      <c r="K164" s="1624"/>
      <c r="L164" s="1625"/>
      <c r="M164" s="1624"/>
      <c r="N164" s="1625"/>
      <c r="O164" s="1624"/>
      <c r="P164" s="1624"/>
      <c r="Q164" s="1624"/>
      <c r="R164" s="1625"/>
      <c r="S164" s="1624"/>
      <c r="T164" s="1624"/>
      <c r="U164" s="1624"/>
      <c r="V164" s="1624"/>
      <c r="W164" s="1624"/>
      <c r="X164" s="1624"/>
      <c r="Y164" s="1624"/>
      <c r="Z164" s="1624"/>
      <c r="AA164" s="1626"/>
      <c r="AB164" s="1608"/>
      <c r="AC164" s="1608"/>
    </row>
    <row r="165" spans="2:29" ht="13">
      <c r="B165" s="1627"/>
      <c r="C165" s="1635"/>
      <c r="D165" s="1628"/>
      <c r="E165" s="1623"/>
      <c r="F165" s="1623"/>
      <c r="G165" s="1624"/>
      <c r="H165" s="1625"/>
      <c r="I165" s="1625"/>
      <c r="J165" s="1624"/>
      <c r="K165" s="1624"/>
      <c r="L165" s="1625"/>
      <c r="M165" s="1624"/>
      <c r="N165" s="1625"/>
      <c r="O165" s="1624"/>
      <c r="P165" s="1624"/>
      <c r="Q165" s="1624"/>
      <c r="R165" s="1625"/>
      <c r="S165" s="1624"/>
      <c r="T165" s="1624"/>
      <c r="U165" s="1624"/>
      <c r="V165" s="1624"/>
      <c r="W165" s="1624"/>
      <c r="X165" s="1624"/>
      <c r="Y165" s="1624"/>
      <c r="Z165" s="1624"/>
      <c r="AA165" s="1626"/>
      <c r="AB165" s="1608"/>
      <c r="AC165" s="1608"/>
    </row>
    <row r="166" spans="2:29" ht="13">
      <c r="B166" s="1627"/>
      <c r="C166" s="1623"/>
      <c r="D166" s="1628"/>
      <c r="E166" s="1623"/>
      <c r="F166" s="1623"/>
      <c r="G166" s="1624"/>
      <c r="H166" s="1625"/>
      <c r="I166" s="1625"/>
      <c r="J166" s="1624"/>
      <c r="K166" s="1624"/>
      <c r="L166" s="1625"/>
      <c r="M166" s="1624"/>
      <c r="N166" s="1625"/>
      <c r="O166" s="1624"/>
      <c r="P166" s="1624"/>
      <c r="Q166" s="1624"/>
      <c r="R166" s="1625"/>
      <c r="S166" s="1624"/>
      <c r="T166" s="1624"/>
      <c r="U166" s="1624"/>
      <c r="V166" s="1624"/>
      <c r="W166" s="1624"/>
      <c r="X166" s="1624"/>
      <c r="Y166" s="1624"/>
      <c r="Z166" s="1624"/>
      <c r="AA166" s="1626"/>
      <c r="AB166" s="1608"/>
      <c r="AC166" s="1608"/>
    </row>
    <row r="167" spans="2:29" ht="13">
      <c r="B167" s="1627"/>
      <c r="C167" s="1623"/>
      <c r="D167" s="1628"/>
      <c r="E167" s="1623"/>
      <c r="F167" s="1623"/>
      <c r="G167" s="1624"/>
      <c r="H167" s="1625"/>
      <c r="I167" s="1625"/>
      <c r="J167" s="1624"/>
      <c r="K167" s="1624"/>
      <c r="L167" s="1625"/>
      <c r="M167" s="1624"/>
      <c r="N167" s="1625"/>
      <c r="O167" s="1624"/>
      <c r="P167" s="1624"/>
      <c r="Q167" s="1624"/>
      <c r="R167" s="1625"/>
      <c r="S167" s="1624"/>
      <c r="T167" s="1624"/>
      <c r="U167" s="1624"/>
      <c r="V167" s="1624"/>
      <c r="W167" s="1624"/>
      <c r="X167" s="1624"/>
      <c r="Y167" s="1624"/>
      <c r="Z167" s="1624"/>
      <c r="AA167" s="1626"/>
      <c r="AB167" s="1608"/>
      <c r="AC167" s="1608"/>
    </row>
    <row r="168" spans="2:29" ht="13">
      <c r="B168" s="1627"/>
      <c r="C168" s="1623"/>
      <c r="D168" s="1628"/>
      <c r="E168" s="1623"/>
      <c r="F168" s="1623"/>
      <c r="G168" s="1624"/>
      <c r="H168" s="1625"/>
      <c r="I168" s="1625"/>
      <c r="J168" s="1624"/>
      <c r="K168" s="1624"/>
      <c r="L168" s="1625"/>
      <c r="M168" s="1624"/>
      <c r="N168" s="1625"/>
      <c r="O168" s="1624"/>
      <c r="P168" s="1624"/>
      <c r="Q168" s="1624"/>
      <c r="R168" s="1625"/>
      <c r="S168" s="1624"/>
      <c r="T168" s="1624"/>
      <c r="U168" s="1624"/>
      <c r="V168" s="1624"/>
      <c r="W168" s="1624"/>
      <c r="X168" s="1624"/>
      <c r="Y168" s="1624"/>
      <c r="Z168" s="1624"/>
      <c r="AA168" s="1626"/>
      <c r="AB168" s="1608"/>
      <c r="AC168" s="1608"/>
    </row>
    <row r="169" spans="2:29" ht="13">
      <c r="B169" s="1627"/>
      <c r="C169" s="1623"/>
      <c r="D169" s="1628"/>
      <c r="E169" s="1623"/>
      <c r="F169" s="1623"/>
      <c r="G169" s="1624"/>
      <c r="H169" s="1625"/>
      <c r="I169" s="1625"/>
      <c r="J169" s="1624"/>
      <c r="K169" s="1624"/>
      <c r="L169" s="1625"/>
      <c r="M169" s="1624"/>
      <c r="N169" s="1625"/>
      <c r="O169" s="1624"/>
      <c r="P169" s="1624"/>
      <c r="Q169" s="1624"/>
      <c r="R169" s="1625"/>
      <c r="S169" s="1624"/>
      <c r="T169" s="1624"/>
      <c r="U169" s="1624"/>
      <c r="V169" s="1624"/>
      <c r="W169" s="1624"/>
      <c r="X169" s="1624"/>
      <c r="Y169" s="1624"/>
      <c r="Z169" s="1624"/>
      <c r="AA169" s="1626"/>
      <c r="AB169" s="1608"/>
      <c r="AC169" s="1608"/>
    </row>
    <row r="170" spans="2:29" ht="13">
      <c r="B170" s="1627"/>
      <c r="C170" s="1623"/>
      <c r="D170" s="1628"/>
      <c r="E170" s="1623"/>
      <c r="F170" s="1623"/>
      <c r="G170" s="1624"/>
      <c r="H170" s="1625"/>
      <c r="I170" s="1625"/>
      <c r="J170" s="1624"/>
      <c r="K170" s="1624"/>
      <c r="L170" s="1625"/>
      <c r="M170" s="1624"/>
      <c r="N170" s="1625"/>
      <c r="O170" s="1624"/>
      <c r="P170" s="1624"/>
      <c r="Q170" s="1624"/>
      <c r="R170" s="1625"/>
      <c r="S170" s="1624"/>
      <c r="T170" s="1624"/>
      <c r="U170" s="1624"/>
      <c r="V170" s="1624"/>
      <c r="W170" s="1624"/>
      <c r="X170" s="1624"/>
      <c r="Y170" s="1624"/>
      <c r="Z170" s="1624"/>
      <c r="AA170" s="1626"/>
      <c r="AB170" s="1608"/>
      <c r="AC170" s="1608"/>
    </row>
    <row r="171" spans="2:29" ht="13">
      <c r="B171" s="1627"/>
      <c r="C171" s="1623"/>
      <c r="D171" s="1628"/>
      <c r="E171" s="1623"/>
      <c r="F171" s="1623"/>
      <c r="G171" s="1624"/>
      <c r="H171" s="1625"/>
      <c r="I171" s="1625"/>
      <c r="J171" s="1624"/>
      <c r="K171" s="1624"/>
      <c r="L171" s="1625"/>
      <c r="M171" s="1624"/>
      <c r="N171" s="1625"/>
      <c r="O171" s="1624"/>
      <c r="P171" s="1624"/>
      <c r="Q171" s="1624"/>
      <c r="R171" s="1625"/>
      <c r="S171" s="1624"/>
      <c r="T171" s="1624"/>
      <c r="U171" s="1624"/>
      <c r="V171" s="1624"/>
      <c r="W171" s="1624"/>
      <c r="X171" s="1624"/>
      <c r="Y171" s="1624"/>
      <c r="Z171" s="1624"/>
      <c r="AA171" s="1626"/>
      <c r="AB171" s="1608"/>
      <c r="AC171" s="1608"/>
    </row>
    <row r="172" spans="2:29" ht="13">
      <c r="B172" s="1637"/>
      <c r="C172" s="1623"/>
      <c r="D172" s="1628"/>
      <c r="E172" s="1623"/>
      <c r="F172" s="1623"/>
      <c r="G172" s="1624"/>
      <c r="H172" s="1625"/>
      <c r="I172" s="1625"/>
      <c r="J172" s="1624"/>
      <c r="K172" s="1624"/>
      <c r="L172" s="1625"/>
      <c r="M172" s="1624"/>
      <c r="N172" s="1625"/>
      <c r="O172" s="1624"/>
      <c r="P172" s="1624"/>
      <c r="Q172" s="1624"/>
      <c r="R172" s="1625"/>
      <c r="S172" s="1624"/>
      <c r="T172" s="1624"/>
      <c r="U172" s="1624"/>
      <c r="V172" s="1624"/>
      <c r="W172" s="1624"/>
      <c r="X172" s="1624"/>
      <c r="Y172" s="1624"/>
      <c r="Z172" s="1624"/>
      <c r="AA172" s="1626"/>
      <c r="AB172" s="1608"/>
      <c r="AC172" s="1608"/>
    </row>
    <row r="173" spans="2:29" ht="13">
      <c r="B173" s="1637"/>
      <c r="C173" s="1623"/>
      <c r="D173" s="1628"/>
      <c r="E173" s="1623"/>
      <c r="F173" s="1623"/>
      <c r="G173" s="1629"/>
      <c r="H173" s="1625"/>
      <c r="I173" s="1625"/>
      <c r="J173" s="1624"/>
      <c r="K173" s="1624"/>
      <c r="L173" s="1625"/>
      <c r="M173" s="1624"/>
      <c r="N173" s="1625"/>
      <c r="O173" s="1624"/>
      <c r="P173" s="1624"/>
      <c r="Q173" s="1624"/>
      <c r="R173" s="1625"/>
      <c r="S173" s="1624"/>
      <c r="T173" s="1624"/>
      <c r="U173" s="1624"/>
      <c r="V173" s="1624"/>
      <c r="W173" s="1624"/>
      <c r="X173" s="1624"/>
      <c r="Y173" s="1624"/>
      <c r="Z173" s="1624"/>
      <c r="AA173" s="1626"/>
      <c r="AB173" s="1608"/>
      <c r="AC173" s="1608"/>
    </row>
    <row r="174" spans="2:29" ht="13">
      <c r="B174" s="1627"/>
      <c r="C174" s="1623"/>
      <c r="D174" s="1628"/>
      <c r="E174" s="1623"/>
      <c r="F174" s="1623"/>
      <c r="G174" s="1624"/>
      <c r="H174" s="1625"/>
      <c r="I174" s="1625"/>
      <c r="J174" s="1624"/>
      <c r="K174" s="1624"/>
      <c r="L174" s="1625"/>
      <c r="M174" s="1624"/>
      <c r="N174" s="1625"/>
      <c r="O174" s="1624"/>
      <c r="P174" s="1624"/>
      <c r="Q174" s="1624"/>
      <c r="R174" s="1625"/>
      <c r="S174" s="1624"/>
      <c r="T174" s="1624"/>
      <c r="U174" s="1624"/>
      <c r="V174" s="1624"/>
      <c r="W174" s="1624"/>
      <c r="X174" s="1624"/>
      <c r="Y174" s="1624"/>
      <c r="Z174" s="1624"/>
      <c r="AA174" s="1626"/>
      <c r="AB174" s="1608"/>
      <c r="AC174" s="1608"/>
    </row>
    <row r="175" spans="2:29" ht="13">
      <c r="B175" s="1637"/>
      <c r="C175" s="1623"/>
      <c r="D175" s="1628"/>
      <c r="E175" s="1623"/>
      <c r="F175" s="1623"/>
      <c r="G175" s="1624"/>
      <c r="H175" s="1625"/>
      <c r="I175" s="1625"/>
      <c r="J175" s="1624"/>
      <c r="K175" s="1624"/>
      <c r="L175" s="1625"/>
      <c r="M175" s="1624"/>
      <c r="N175" s="1625"/>
      <c r="O175" s="1624"/>
      <c r="P175" s="1624"/>
      <c r="Q175" s="1624"/>
      <c r="R175" s="1625"/>
      <c r="S175" s="1624"/>
      <c r="T175" s="1624"/>
      <c r="U175" s="1624"/>
      <c r="V175" s="1624"/>
      <c r="W175" s="1624"/>
      <c r="X175" s="1624"/>
      <c r="Y175" s="1624"/>
      <c r="Z175" s="1624"/>
      <c r="AA175" s="1626"/>
      <c r="AB175" s="1608"/>
      <c r="AC175" s="1608"/>
    </row>
    <row r="176" spans="2:29" ht="13">
      <c r="B176" s="1638"/>
      <c r="C176" s="1623"/>
      <c r="D176" s="1628"/>
      <c r="E176" s="1623"/>
      <c r="F176" s="1623"/>
      <c r="G176" s="1624"/>
      <c r="H176" s="1625"/>
      <c r="I176" s="1625"/>
      <c r="J176" s="1624"/>
      <c r="K176" s="1624"/>
      <c r="L176" s="1625"/>
      <c r="M176" s="1624"/>
      <c r="N176" s="1625"/>
      <c r="O176" s="1624"/>
      <c r="P176" s="1624"/>
      <c r="Q176" s="1624"/>
      <c r="R176" s="1625"/>
      <c r="S176" s="1624"/>
      <c r="T176" s="1624"/>
      <c r="U176" s="1624"/>
      <c r="V176" s="1624"/>
      <c r="W176" s="1624"/>
      <c r="X176" s="1624"/>
      <c r="Y176" s="1624"/>
      <c r="Z176" s="1624"/>
      <c r="AA176" s="1626"/>
      <c r="AB176" s="1608"/>
      <c r="AC176" s="1608"/>
    </row>
    <row r="177" spans="2:29" ht="13">
      <c r="B177" s="1637"/>
      <c r="C177" s="1623"/>
      <c r="D177" s="1628"/>
      <c r="E177" s="1623"/>
      <c r="F177" s="1623"/>
      <c r="G177" s="1624"/>
      <c r="H177" s="1625"/>
      <c r="I177" s="1625"/>
      <c r="J177" s="1624"/>
      <c r="K177" s="1624"/>
      <c r="L177" s="1625"/>
      <c r="M177" s="1624"/>
      <c r="N177" s="1625"/>
      <c r="O177" s="1624"/>
      <c r="P177" s="1624"/>
      <c r="Q177" s="1624"/>
      <c r="R177" s="1625"/>
      <c r="S177" s="1624"/>
      <c r="T177" s="1624"/>
      <c r="U177" s="1624"/>
      <c r="V177" s="1624"/>
      <c r="W177" s="1624"/>
      <c r="X177" s="1624"/>
      <c r="Y177" s="1624"/>
      <c r="Z177" s="1624"/>
      <c r="AA177" s="1626"/>
      <c r="AB177" s="1608"/>
      <c r="AC177" s="1608"/>
    </row>
    <row r="178" spans="2:29" ht="13">
      <c r="B178" s="1627"/>
      <c r="C178" s="1623"/>
      <c r="D178" s="1628"/>
      <c r="E178" s="1623"/>
      <c r="F178" s="1623"/>
      <c r="G178" s="1624"/>
      <c r="H178" s="1625"/>
      <c r="I178" s="1625"/>
      <c r="J178" s="1624"/>
      <c r="K178" s="1624"/>
      <c r="L178" s="1625"/>
      <c r="M178" s="1624"/>
      <c r="N178" s="1625"/>
      <c r="O178" s="1624"/>
      <c r="P178" s="1624"/>
      <c r="Q178" s="1624"/>
      <c r="R178" s="1625"/>
      <c r="S178" s="1624"/>
      <c r="T178" s="1624"/>
      <c r="U178" s="1624"/>
      <c r="V178" s="1624"/>
      <c r="W178" s="1624"/>
      <c r="X178" s="1624"/>
      <c r="Y178" s="1624"/>
      <c r="Z178" s="1624"/>
      <c r="AA178" s="1626"/>
      <c r="AB178" s="1608"/>
      <c r="AC178" s="1608"/>
    </row>
    <row r="179" spans="2:29" ht="13">
      <c r="B179" s="1627"/>
      <c r="C179" s="1623"/>
      <c r="D179" s="1628"/>
      <c r="E179" s="1623"/>
      <c r="F179" s="1623"/>
      <c r="G179" s="1624"/>
      <c r="H179" s="1625"/>
      <c r="I179" s="1625"/>
      <c r="J179" s="1624"/>
      <c r="K179" s="1624"/>
      <c r="L179" s="1625"/>
      <c r="M179" s="1624"/>
      <c r="N179" s="1625"/>
      <c r="O179" s="1624"/>
      <c r="P179" s="1624"/>
      <c r="Q179" s="1624"/>
      <c r="R179" s="1625"/>
      <c r="S179" s="1624"/>
      <c r="T179" s="1624"/>
      <c r="U179" s="1624"/>
      <c r="V179" s="1624"/>
      <c r="W179" s="1624"/>
      <c r="X179" s="1624"/>
      <c r="Y179" s="1624"/>
      <c r="Z179" s="1624"/>
      <c r="AA179" s="1626"/>
      <c r="AB179" s="1608"/>
      <c r="AC179" s="1608"/>
    </row>
    <row r="180" spans="2:29" ht="13">
      <c r="B180" s="1627"/>
      <c r="C180" s="1623"/>
      <c r="D180" s="1628"/>
      <c r="E180" s="1623"/>
      <c r="F180" s="1623"/>
      <c r="G180" s="1624"/>
      <c r="H180" s="1625"/>
      <c r="I180" s="1625"/>
      <c r="J180" s="1624"/>
      <c r="K180" s="1624"/>
      <c r="L180" s="1625"/>
      <c r="M180" s="1624"/>
      <c r="N180" s="1625"/>
      <c r="O180" s="1624"/>
      <c r="P180" s="1624"/>
      <c r="Q180" s="1624"/>
      <c r="R180" s="1625"/>
      <c r="S180" s="1624"/>
      <c r="T180" s="1624"/>
      <c r="U180" s="1624"/>
      <c r="V180" s="1624"/>
      <c r="W180" s="1624"/>
      <c r="X180" s="1624"/>
      <c r="Y180" s="1624"/>
      <c r="Z180" s="1624"/>
      <c r="AA180" s="1626"/>
      <c r="AB180" s="1608"/>
      <c r="AC180" s="1608"/>
    </row>
    <row r="181" spans="2:29" ht="13">
      <c r="B181" s="1637"/>
      <c r="C181" s="1623"/>
      <c r="D181" s="1628"/>
      <c r="E181" s="1623"/>
      <c r="F181" s="1623"/>
      <c r="G181" s="1624"/>
      <c r="H181" s="1625"/>
      <c r="I181" s="1625"/>
      <c r="J181" s="1624"/>
      <c r="K181" s="1624"/>
      <c r="L181" s="1625"/>
      <c r="M181" s="1624"/>
      <c r="N181" s="1625"/>
      <c r="O181" s="1624"/>
      <c r="P181" s="1624"/>
      <c r="Q181" s="1624"/>
      <c r="R181" s="1625"/>
      <c r="S181" s="1624"/>
      <c r="T181" s="1624"/>
      <c r="U181" s="1624"/>
      <c r="V181" s="1624"/>
      <c r="W181" s="1624"/>
      <c r="X181" s="1624"/>
      <c r="Y181" s="1624"/>
      <c r="Z181" s="1624"/>
      <c r="AA181" s="1626"/>
      <c r="AB181" s="1608"/>
      <c r="AC181" s="1608"/>
    </row>
    <row r="182" spans="2:29" ht="13">
      <c r="B182" s="1627"/>
      <c r="C182" s="1623"/>
      <c r="D182" s="1628"/>
      <c r="E182" s="1623"/>
      <c r="F182" s="1623"/>
      <c r="G182" s="1624"/>
      <c r="H182" s="1625"/>
      <c r="I182" s="1625"/>
      <c r="J182" s="1624"/>
      <c r="K182" s="1624"/>
      <c r="L182" s="1625"/>
      <c r="M182" s="1624"/>
      <c r="N182" s="1625"/>
      <c r="O182" s="1624"/>
      <c r="P182" s="1624"/>
      <c r="Q182" s="1625"/>
      <c r="R182" s="1625"/>
      <c r="S182" s="1624"/>
      <c r="T182" s="1624"/>
      <c r="U182" s="1624"/>
      <c r="V182" s="1624"/>
      <c r="W182" s="1624"/>
      <c r="X182" s="1624"/>
      <c r="Y182" s="1624"/>
      <c r="Z182" s="1624"/>
      <c r="AA182" s="1626"/>
      <c r="AB182" s="1608"/>
      <c r="AC182" s="1608"/>
    </row>
    <row r="183" spans="2:29" ht="13">
      <c r="B183" s="1627"/>
      <c r="C183" s="1623"/>
      <c r="D183" s="1628"/>
      <c r="E183" s="1623"/>
      <c r="F183" s="1623"/>
      <c r="G183" s="1624"/>
      <c r="H183" s="1625"/>
      <c r="I183" s="1625"/>
      <c r="J183" s="1624"/>
      <c r="K183" s="1624"/>
      <c r="L183" s="1625"/>
      <c r="M183" s="1624"/>
      <c r="N183" s="1625"/>
      <c r="O183" s="1624"/>
      <c r="P183" s="1624"/>
      <c r="Q183" s="1624"/>
      <c r="R183" s="1625"/>
      <c r="S183" s="1624"/>
      <c r="T183" s="1624"/>
      <c r="U183" s="1624"/>
      <c r="V183" s="1624"/>
      <c r="W183" s="1624"/>
      <c r="X183" s="1624"/>
      <c r="Y183" s="1624"/>
      <c r="Z183" s="1624"/>
      <c r="AA183" s="1626"/>
      <c r="AB183" s="1608"/>
      <c r="AC183" s="1608"/>
    </row>
    <row r="184" spans="2:29" ht="13">
      <c r="B184" s="1627"/>
      <c r="C184" s="1639"/>
      <c r="D184" s="1628"/>
      <c r="E184" s="1623"/>
      <c r="F184" s="1623"/>
      <c r="G184" s="1624"/>
      <c r="H184" s="1625"/>
      <c r="I184" s="1625"/>
      <c r="J184" s="1624"/>
      <c r="K184" s="1624"/>
      <c r="L184" s="1625"/>
      <c r="M184" s="1624"/>
      <c r="N184" s="1625"/>
      <c r="O184" s="1624"/>
      <c r="P184" s="1624"/>
      <c r="Q184" s="1625"/>
      <c r="R184" s="1625"/>
      <c r="S184" s="1624"/>
      <c r="T184" s="1624"/>
      <c r="U184" s="1624"/>
      <c r="V184" s="1624"/>
      <c r="W184" s="1624"/>
      <c r="X184" s="1624"/>
      <c r="Y184" s="1624"/>
      <c r="Z184" s="1624"/>
      <c r="AA184" s="1626"/>
      <c r="AB184" s="1608"/>
      <c r="AC184" s="1608"/>
    </row>
    <row r="185" spans="2:29" ht="13">
      <c r="B185" s="1627"/>
      <c r="C185" s="1639"/>
      <c r="D185" s="1628"/>
      <c r="E185" s="1623"/>
      <c r="F185" s="1623"/>
      <c r="G185" s="1624"/>
      <c r="H185" s="1625"/>
      <c r="I185" s="1625"/>
      <c r="J185" s="1624"/>
      <c r="K185" s="1624"/>
      <c r="L185" s="1625"/>
      <c r="M185" s="1624"/>
      <c r="N185" s="1625"/>
      <c r="O185" s="1624"/>
      <c r="P185" s="1624"/>
      <c r="Q185" s="1624"/>
      <c r="R185" s="1625"/>
      <c r="S185" s="1624"/>
      <c r="T185" s="1624"/>
      <c r="U185" s="1624"/>
      <c r="V185" s="1624"/>
      <c r="W185" s="1624"/>
      <c r="X185" s="1624"/>
      <c r="Y185" s="1624"/>
      <c r="Z185" s="1624"/>
      <c r="AA185" s="1626"/>
      <c r="AB185" s="1608"/>
      <c r="AC185" s="1608"/>
    </row>
    <row r="186" spans="2:29" ht="13">
      <c r="B186" s="1627"/>
      <c r="C186" s="1623"/>
      <c r="D186" s="1628"/>
      <c r="E186" s="1623"/>
      <c r="F186" s="1623"/>
      <c r="G186" s="1624"/>
      <c r="H186" s="1625"/>
      <c r="I186" s="1625"/>
      <c r="J186" s="1624"/>
      <c r="K186" s="1624"/>
      <c r="L186" s="1625"/>
      <c r="M186" s="1624"/>
      <c r="N186" s="1625"/>
      <c r="O186" s="1624"/>
      <c r="P186" s="1624"/>
      <c r="Q186" s="1624"/>
      <c r="R186" s="1625"/>
      <c r="S186" s="1624"/>
      <c r="T186" s="1624"/>
      <c r="U186" s="1624"/>
      <c r="V186" s="1624"/>
      <c r="W186" s="1624"/>
      <c r="X186" s="1624"/>
      <c r="Y186" s="1624"/>
      <c r="Z186" s="1624"/>
      <c r="AA186" s="1626"/>
      <c r="AB186" s="1608"/>
      <c r="AC186" s="1608"/>
    </row>
    <row r="187" spans="2:29" ht="13">
      <c r="B187" s="1640"/>
      <c r="C187" s="1640"/>
      <c r="D187" s="1640"/>
      <c r="E187" s="1640"/>
      <c r="F187" s="1640"/>
      <c r="G187" s="1626"/>
      <c r="H187" s="1626"/>
      <c r="I187" s="1626"/>
      <c r="J187" s="1626"/>
      <c r="K187" s="1626"/>
      <c r="L187" s="1626"/>
      <c r="M187" s="1626"/>
      <c r="N187" s="1626"/>
      <c r="O187" s="1626"/>
      <c r="P187" s="1626"/>
      <c r="Q187" s="1626"/>
      <c r="R187" s="1626"/>
      <c r="S187" s="1626"/>
      <c r="T187" s="1626"/>
      <c r="U187" s="1626"/>
      <c r="V187" s="1626"/>
      <c r="W187" s="1626"/>
      <c r="X187" s="1626"/>
      <c r="Y187" s="1626"/>
      <c r="Z187" s="1626"/>
      <c r="AA187" s="1626"/>
      <c r="AB187" s="1608"/>
      <c r="AC187" s="1608"/>
    </row>
    <row r="188" spans="2:29">
      <c r="B188" s="1608"/>
      <c r="C188" s="1608"/>
      <c r="D188" s="1608"/>
      <c r="E188" s="1608"/>
      <c r="F188" s="1608"/>
      <c r="G188" s="1608"/>
      <c r="H188" s="1608"/>
      <c r="I188" s="1608"/>
      <c r="J188" s="1608"/>
      <c r="K188" s="1608"/>
      <c r="L188" s="1608"/>
      <c r="M188" s="1608"/>
      <c r="N188" s="1608"/>
      <c r="O188" s="1608"/>
      <c r="P188" s="1608"/>
      <c r="Q188" s="1608"/>
      <c r="R188" s="1608"/>
      <c r="S188" s="1608"/>
      <c r="T188" s="1608"/>
      <c r="U188" s="1608"/>
      <c r="V188" s="1608"/>
      <c r="W188" s="1608"/>
      <c r="X188" s="1608"/>
      <c r="Y188" s="1608"/>
      <c r="Z188" s="1608"/>
      <c r="AA188" s="1608"/>
      <c r="AB188" s="1608"/>
      <c r="AC188" s="1608"/>
    </row>
    <row r="189" spans="2:29">
      <c r="B189" s="1608"/>
      <c r="C189" s="1608"/>
      <c r="D189" s="1608"/>
      <c r="E189" s="1608"/>
      <c r="F189" s="1608"/>
      <c r="G189" s="1608"/>
      <c r="H189" s="1608"/>
      <c r="I189" s="1608"/>
      <c r="J189" s="1608"/>
      <c r="K189" s="1608"/>
      <c r="L189" s="1608"/>
      <c r="M189" s="1608"/>
      <c r="N189" s="1608"/>
      <c r="O189" s="1608"/>
      <c r="P189" s="1608"/>
      <c r="Q189" s="1608"/>
      <c r="R189" s="1608"/>
      <c r="S189" s="1608"/>
      <c r="T189" s="1608"/>
      <c r="U189" s="1608"/>
      <c r="V189" s="1608"/>
      <c r="W189" s="1608"/>
      <c r="X189" s="1608"/>
      <c r="Y189" s="1608"/>
      <c r="Z189" s="1608"/>
      <c r="AA189" s="1608"/>
      <c r="AB189" s="1608"/>
      <c r="AC189" s="1608"/>
    </row>
    <row r="190" spans="2:29">
      <c r="B190" s="1608"/>
      <c r="C190" s="1608"/>
      <c r="D190" s="1608"/>
      <c r="E190" s="1608"/>
      <c r="F190" s="1608"/>
      <c r="G190" s="1608"/>
      <c r="H190" s="1608"/>
      <c r="I190" s="1608"/>
      <c r="J190" s="1608"/>
      <c r="K190" s="1608"/>
      <c r="L190" s="1608"/>
      <c r="M190" s="1608"/>
      <c r="N190" s="1608"/>
      <c r="O190" s="1608"/>
      <c r="P190" s="1608"/>
      <c r="Q190" s="1608"/>
      <c r="R190" s="1608"/>
      <c r="S190" s="1608"/>
      <c r="T190" s="1608"/>
      <c r="U190" s="1608"/>
      <c r="V190" s="1608"/>
      <c r="W190" s="1608"/>
      <c r="X190" s="1608"/>
      <c r="Y190" s="1608"/>
      <c r="Z190" s="1608"/>
      <c r="AA190" s="1608"/>
      <c r="AB190" s="1608"/>
      <c r="AC190" s="1608"/>
    </row>
    <row r="191" spans="2:29">
      <c r="B191" s="1608"/>
      <c r="C191" s="1608"/>
      <c r="D191" s="1608"/>
      <c r="E191" s="1608"/>
      <c r="F191" s="1608"/>
      <c r="G191" s="1608"/>
      <c r="H191" s="1608"/>
      <c r="I191" s="1608"/>
      <c r="J191" s="1608"/>
      <c r="K191" s="1608"/>
      <c r="L191" s="1608"/>
      <c r="M191" s="1608"/>
      <c r="N191" s="1608"/>
      <c r="O191" s="1608"/>
      <c r="P191" s="1608"/>
      <c r="Q191" s="1608"/>
      <c r="R191" s="1608"/>
      <c r="S191" s="1608"/>
      <c r="T191" s="1608"/>
      <c r="U191" s="1608"/>
      <c r="V191" s="1608"/>
      <c r="W191" s="1608"/>
      <c r="X191" s="1608"/>
      <c r="Y191" s="1608"/>
      <c r="Z191" s="1608"/>
      <c r="AA191" s="1608"/>
      <c r="AB191" s="1608"/>
      <c r="AC191" s="1608"/>
    </row>
    <row r="192" spans="2:29">
      <c r="B192" s="1608"/>
      <c r="C192" s="1608"/>
      <c r="D192" s="1608"/>
      <c r="E192" s="1608"/>
      <c r="F192" s="1608"/>
      <c r="G192" s="1608"/>
      <c r="H192" s="1608"/>
      <c r="I192" s="1608"/>
      <c r="J192" s="1608"/>
      <c r="K192" s="1608"/>
      <c r="L192" s="1608"/>
      <c r="M192" s="1608"/>
      <c r="N192" s="1608"/>
      <c r="O192" s="1608"/>
      <c r="P192" s="1608"/>
      <c r="Q192" s="1608"/>
      <c r="R192" s="1608"/>
      <c r="S192" s="1608"/>
      <c r="T192" s="1608"/>
      <c r="U192" s="1608"/>
      <c r="V192" s="1608"/>
      <c r="W192" s="1608"/>
      <c r="X192" s="1608"/>
      <c r="Y192" s="1608"/>
      <c r="Z192" s="1608"/>
      <c r="AA192" s="1608"/>
      <c r="AB192" s="1608"/>
      <c r="AC192" s="1608"/>
    </row>
    <row r="193" spans="2:29">
      <c r="B193" s="1608"/>
      <c r="C193" s="1608"/>
      <c r="D193" s="1608"/>
      <c r="E193" s="1608"/>
      <c r="F193" s="1608"/>
      <c r="G193" s="1608"/>
      <c r="H193" s="1608"/>
      <c r="I193" s="1608"/>
      <c r="J193" s="1608"/>
      <c r="K193" s="1608"/>
      <c r="L193" s="1608"/>
      <c r="M193" s="1608"/>
      <c r="N193" s="1608"/>
      <c r="O193" s="1608"/>
      <c r="P193" s="1608"/>
      <c r="Q193" s="1608"/>
      <c r="R193" s="1608"/>
      <c r="S193" s="1608"/>
      <c r="T193" s="1608"/>
      <c r="U193" s="1608"/>
      <c r="V193" s="1608"/>
      <c r="W193" s="1608"/>
      <c r="X193" s="1608"/>
      <c r="Y193" s="1608"/>
      <c r="Z193" s="1608"/>
      <c r="AA193" s="1608"/>
      <c r="AB193" s="1608"/>
      <c r="AC193" s="1608"/>
    </row>
    <row r="194" spans="2:29">
      <c r="B194" s="1608"/>
      <c r="C194" s="1608"/>
      <c r="D194" s="1608"/>
      <c r="E194" s="1608"/>
      <c r="F194" s="1608"/>
      <c r="G194" s="1608"/>
      <c r="H194" s="1608"/>
      <c r="I194" s="1608"/>
      <c r="J194" s="1608"/>
      <c r="K194" s="1608"/>
      <c r="L194" s="1608"/>
      <c r="M194" s="1608"/>
      <c r="N194" s="1608"/>
      <c r="O194" s="1608"/>
      <c r="P194" s="1608"/>
      <c r="Q194" s="1608"/>
      <c r="R194" s="1608"/>
      <c r="S194" s="1608"/>
      <c r="T194" s="1608"/>
      <c r="U194" s="1608"/>
      <c r="V194" s="1608"/>
      <c r="W194" s="1608"/>
      <c r="X194" s="1608"/>
      <c r="Y194" s="1608"/>
      <c r="Z194" s="1608"/>
      <c r="AA194" s="1608"/>
      <c r="AB194" s="1608"/>
      <c r="AC194" s="1608"/>
    </row>
    <row r="195" spans="2:29">
      <c r="B195" s="1608"/>
      <c r="C195" s="1608"/>
      <c r="D195" s="1608"/>
      <c r="E195" s="1608"/>
      <c r="F195" s="1608"/>
      <c r="G195" s="1608"/>
      <c r="H195" s="1608"/>
      <c r="I195" s="1608"/>
      <c r="J195" s="1608"/>
      <c r="K195" s="1608"/>
      <c r="L195" s="1608"/>
      <c r="M195" s="1608"/>
      <c r="N195" s="1608"/>
      <c r="O195" s="1608"/>
      <c r="P195" s="1608"/>
      <c r="Q195" s="1608"/>
      <c r="R195" s="1608"/>
      <c r="S195" s="1608"/>
      <c r="T195" s="1608"/>
      <c r="U195" s="1608"/>
      <c r="V195" s="1608"/>
      <c r="W195" s="1608"/>
      <c r="X195" s="1608"/>
      <c r="Y195" s="1608"/>
      <c r="Z195" s="1608"/>
      <c r="AA195" s="1608"/>
      <c r="AB195" s="1608"/>
      <c r="AC195" s="1608"/>
    </row>
    <row r="196" spans="2:29">
      <c r="B196" s="1608"/>
      <c r="C196" s="1608"/>
      <c r="D196" s="1608"/>
      <c r="E196" s="1608"/>
      <c r="F196" s="1608"/>
      <c r="G196" s="1608"/>
      <c r="H196" s="1608"/>
      <c r="I196" s="1608"/>
      <c r="J196" s="1608"/>
      <c r="K196" s="1608"/>
      <c r="L196" s="1608"/>
      <c r="M196" s="1608"/>
      <c r="N196" s="1608"/>
      <c r="O196" s="1608"/>
      <c r="P196" s="1608"/>
      <c r="Q196" s="1608"/>
      <c r="R196" s="1608"/>
      <c r="S196" s="1608"/>
      <c r="T196" s="1608"/>
      <c r="U196" s="1608"/>
      <c r="V196" s="1608"/>
      <c r="W196" s="1608"/>
      <c r="X196" s="1608"/>
      <c r="Y196" s="1608"/>
      <c r="Z196" s="1608"/>
      <c r="AA196" s="1608"/>
      <c r="AB196" s="1608"/>
      <c r="AC196" s="1608"/>
    </row>
  </sheetData>
  <phoneticPr fontId="17"/>
  <conditionalFormatting sqref="G5:AA86">
    <cfRule type="cellIs" dxfId="1" priority="1" operator="equal">
      <formula>0</formula>
    </cfRule>
  </conditionalFormatting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rgb="FFFFFF00"/>
  </sheetPr>
  <dimension ref="A1:DO378"/>
  <sheetViews>
    <sheetView showGridLines="0" showZeros="0" zoomScale="85" zoomScaleNormal="85" zoomScaleSheetLayoutView="40" workbookViewId="0">
      <selection activeCell="B1" sqref="B1"/>
    </sheetView>
  </sheetViews>
  <sheetFormatPr defaultColWidth="10.6328125" defaultRowHeight="11"/>
  <cols>
    <col min="1" max="1" width="1.6328125" style="1068" customWidth="1"/>
    <col min="2" max="2" width="9.36328125" style="1068" customWidth="1"/>
    <col min="3" max="3" width="4.08984375" style="1068" customWidth="1"/>
    <col min="4" max="4" width="21.453125" style="1068" customWidth="1"/>
    <col min="5" max="5" width="4.90625" style="1068" customWidth="1"/>
    <col min="6" max="6" width="8.26953125" style="1068" customWidth="1"/>
    <col min="7" max="25" width="10.6328125" style="1068" customWidth="1"/>
    <col min="26" max="26" width="10.6328125" style="1647" customWidth="1"/>
    <col min="27" max="27" width="1.6328125" style="1068" customWidth="1"/>
    <col min="28" max="246" width="10.6328125" style="1068"/>
    <col min="247" max="247" width="1.6328125" style="1068" customWidth="1"/>
    <col min="248" max="248" width="7.6328125" style="1068" customWidth="1"/>
    <col min="249" max="249" width="2.6328125" style="1068" customWidth="1"/>
    <col min="250" max="250" width="22.6328125" style="1068" customWidth="1"/>
    <col min="251" max="251" width="5.90625" style="1068" customWidth="1"/>
    <col min="252" max="272" width="9.6328125" style="1068" customWidth="1"/>
    <col min="273" max="273" width="9.36328125" style="1068" customWidth="1"/>
    <col min="274" max="274" width="10.36328125" style="1068" customWidth="1"/>
    <col min="275" max="275" width="1.6328125" style="1068" customWidth="1"/>
    <col min="276" max="502" width="10.6328125" style="1068"/>
    <col min="503" max="503" width="1.6328125" style="1068" customWidth="1"/>
    <col min="504" max="504" width="7.6328125" style="1068" customWidth="1"/>
    <col min="505" max="505" width="2.6328125" style="1068" customWidth="1"/>
    <col min="506" max="506" width="22.6328125" style="1068" customWidth="1"/>
    <col min="507" max="507" width="5.90625" style="1068" customWidth="1"/>
    <col min="508" max="528" width="9.6328125" style="1068" customWidth="1"/>
    <col min="529" max="529" width="9.36328125" style="1068" customWidth="1"/>
    <col min="530" max="530" width="10.36328125" style="1068" customWidth="1"/>
    <col min="531" max="531" width="1.6328125" style="1068" customWidth="1"/>
    <col min="532" max="758" width="10.6328125" style="1068"/>
    <col min="759" max="759" width="1.6328125" style="1068" customWidth="1"/>
    <col min="760" max="760" width="7.6328125" style="1068" customWidth="1"/>
    <col min="761" max="761" width="2.6328125" style="1068" customWidth="1"/>
    <col min="762" max="762" width="22.6328125" style="1068" customWidth="1"/>
    <col min="763" max="763" width="5.90625" style="1068" customWidth="1"/>
    <col min="764" max="784" width="9.6328125" style="1068" customWidth="1"/>
    <col min="785" max="785" width="9.36328125" style="1068" customWidth="1"/>
    <col min="786" max="786" width="10.36328125" style="1068" customWidth="1"/>
    <col min="787" max="787" width="1.6328125" style="1068" customWidth="1"/>
    <col min="788" max="1014" width="10.6328125" style="1068"/>
    <col min="1015" max="1015" width="1.6328125" style="1068" customWidth="1"/>
    <col min="1016" max="1016" width="7.6328125" style="1068" customWidth="1"/>
    <col min="1017" max="1017" width="2.6328125" style="1068" customWidth="1"/>
    <col min="1018" max="1018" width="22.6328125" style="1068" customWidth="1"/>
    <col min="1019" max="1019" width="5.90625" style="1068" customWidth="1"/>
    <col min="1020" max="1040" width="9.6328125" style="1068" customWidth="1"/>
    <col min="1041" max="1041" width="9.36328125" style="1068" customWidth="1"/>
    <col min="1042" max="1042" width="10.36328125" style="1068" customWidth="1"/>
    <col min="1043" max="1043" width="1.6328125" style="1068" customWidth="1"/>
    <col min="1044" max="1270" width="10.6328125" style="1068"/>
    <col min="1271" max="1271" width="1.6328125" style="1068" customWidth="1"/>
    <col min="1272" max="1272" width="7.6328125" style="1068" customWidth="1"/>
    <col min="1273" max="1273" width="2.6328125" style="1068" customWidth="1"/>
    <col min="1274" max="1274" width="22.6328125" style="1068" customWidth="1"/>
    <col min="1275" max="1275" width="5.90625" style="1068" customWidth="1"/>
    <col min="1276" max="1296" width="9.6328125" style="1068" customWidth="1"/>
    <col min="1297" max="1297" width="9.36328125" style="1068" customWidth="1"/>
    <col min="1298" max="1298" width="10.36328125" style="1068" customWidth="1"/>
    <col min="1299" max="1299" width="1.6328125" style="1068" customWidth="1"/>
    <col min="1300" max="1526" width="10.6328125" style="1068"/>
    <col min="1527" max="1527" width="1.6328125" style="1068" customWidth="1"/>
    <col min="1528" max="1528" width="7.6328125" style="1068" customWidth="1"/>
    <col min="1529" max="1529" width="2.6328125" style="1068" customWidth="1"/>
    <col min="1530" max="1530" width="22.6328125" style="1068" customWidth="1"/>
    <col min="1531" max="1531" width="5.90625" style="1068" customWidth="1"/>
    <col min="1532" max="1552" width="9.6328125" style="1068" customWidth="1"/>
    <col min="1553" max="1553" width="9.36328125" style="1068" customWidth="1"/>
    <col min="1554" max="1554" width="10.36328125" style="1068" customWidth="1"/>
    <col min="1555" max="1555" width="1.6328125" style="1068" customWidth="1"/>
    <col min="1556" max="1782" width="10.6328125" style="1068"/>
    <col min="1783" max="1783" width="1.6328125" style="1068" customWidth="1"/>
    <col min="1784" max="1784" width="7.6328125" style="1068" customWidth="1"/>
    <col min="1785" max="1785" width="2.6328125" style="1068" customWidth="1"/>
    <col min="1786" max="1786" width="22.6328125" style="1068" customWidth="1"/>
    <col min="1787" max="1787" width="5.90625" style="1068" customWidth="1"/>
    <col min="1788" max="1808" width="9.6328125" style="1068" customWidth="1"/>
    <col min="1809" max="1809" width="9.36328125" style="1068" customWidth="1"/>
    <col min="1810" max="1810" width="10.36328125" style="1068" customWidth="1"/>
    <col min="1811" max="1811" width="1.6328125" style="1068" customWidth="1"/>
    <col min="1812" max="2038" width="10.6328125" style="1068"/>
    <col min="2039" max="2039" width="1.6328125" style="1068" customWidth="1"/>
    <col min="2040" max="2040" width="7.6328125" style="1068" customWidth="1"/>
    <col min="2041" max="2041" width="2.6328125" style="1068" customWidth="1"/>
    <col min="2042" max="2042" width="22.6328125" style="1068" customWidth="1"/>
    <col min="2043" max="2043" width="5.90625" style="1068" customWidth="1"/>
    <col min="2044" max="2064" width="9.6328125" style="1068" customWidth="1"/>
    <col min="2065" max="2065" width="9.36328125" style="1068" customWidth="1"/>
    <col min="2066" max="2066" width="10.36328125" style="1068" customWidth="1"/>
    <col min="2067" max="2067" width="1.6328125" style="1068" customWidth="1"/>
    <col min="2068" max="2294" width="10.6328125" style="1068"/>
    <col min="2295" max="2295" width="1.6328125" style="1068" customWidth="1"/>
    <col min="2296" max="2296" width="7.6328125" style="1068" customWidth="1"/>
    <col min="2297" max="2297" width="2.6328125" style="1068" customWidth="1"/>
    <col min="2298" max="2298" width="22.6328125" style="1068" customWidth="1"/>
    <col min="2299" max="2299" width="5.90625" style="1068" customWidth="1"/>
    <col min="2300" max="2320" width="9.6328125" style="1068" customWidth="1"/>
    <col min="2321" max="2321" width="9.36328125" style="1068" customWidth="1"/>
    <col min="2322" max="2322" width="10.36328125" style="1068" customWidth="1"/>
    <col min="2323" max="2323" width="1.6328125" style="1068" customWidth="1"/>
    <col min="2324" max="2550" width="10.6328125" style="1068"/>
    <col min="2551" max="2551" width="1.6328125" style="1068" customWidth="1"/>
    <col min="2552" max="2552" width="7.6328125" style="1068" customWidth="1"/>
    <col min="2553" max="2553" width="2.6328125" style="1068" customWidth="1"/>
    <col min="2554" max="2554" width="22.6328125" style="1068" customWidth="1"/>
    <col min="2555" max="2555" width="5.90625" style="1068" customWidth="1"/>
    <col min="2556" max="2576" width="9.6328125" style="1068" customWidth="1"/>
    <col min="2577" max="2577" width="9.36328125" style="1068" customWidth="1"/>
    <col min="2578" max="2578" width="10.36328125" style="1068" customWidth="1"/>
    <col min="2579" max="2579" width="1.6328125" style="1068" customWidth="1"/>
    <col min="2580" max="2806" width="10.6328125" style="1068"/>
    <col min="2807" max="2807" width="1.6328125" style="1068" customWidth="1"/>
    <col min="2808" max="2808" width="7.6328125" style="1068" customWidth="1"/>
    <col min="2809" max="2809" width="2.6328125" style="1068" customWidth="1"/>
    <col min="2810" max="2810" width="22.6328125" style="1068" customWidth="1"/>
    <col min="2811" max="2811" width="5.90625" style="1068" customWidth="1"/>
    <col min="2812" max="2832" width="9.6328125" style="1068" customWidth="1"/>
    <col min="2833" max="2833" width="9.36328125" style="1068" customWidth="1"/>
    <col min="2834" max="2834" width="10.36328125" style="1068" customWidth="1"/>
    <col min="2835" max="2835" width="1.6328125" style="1068" customWidth="1"/>
    <col min="2836" max="3062" width="10.6328125" style="1068"/>
    <col min="3063" max="3063" width="1.6328125" style="1068" customWidth="1"/>
    <col min="3064" max="3064" width="7.6328125" style="1068" customWidth="1"/>
    <col min="3065" max="3065" width="2.6328125" style="1068" customWidth="1"/>
    <col min="3066" max="3066" width="22.6328125" style="1068" customWidth="1"/>
    <col min="3067" max="3067" width="5.90625" style="1068" customWidth="1"/>
    <col min="3068" max="3088" width="9.6328125" style="1068" customWidth="1"/>
    <col min="3089" max="3089" width="9.36328125" style="1068" customWidth="1"/>
    <col min="3090" max="3090" width="10.36328125" style="1068" customWidth="1"/>
    <col min="3091" max="3091" width="1.6328125" style="1068" customWidth="1"/>
    <col min="3092" max="3318" width="10.6328125" style="1068"/>
    <col min="3319" max="3319" width="1.6328125" style="1068" customWidth="1"/>
    <col min="3320" max="3320" width="7.6328125" style="1068" customWidth="1"/>
    <col min="3321" max="3321" width="2.6328125" style="1068" customWidth="1"/>
    <col min="3322" max="3322" width="22.6328125" style="1068" customWidth="1"/>
    <col min="3323" max="3323" width="5.90625" style="1068" customWidth="1"/>
    <col min="3324" max="3344" width="9.6328125" style="1068" customWidth="1"/>
    <col min="3345" max="3345" width="9.36328125" style="1068" customWidth="1"/>
    <col min="3346" max="3346" width="10.36328125" style="1068" customWidth="1"/>
    <col min="3347" max="3347" width="1.6328125" style="1068" customWidth="1"/>
    <col min="3348" max="3574" width="10.6328125" style="1068"/>
    <col min="3575" max="3575" width="1.6328125" style="1068" customWidth="1"/>
    <col min="3576" max="3576" width="7.6328125" style="1068" customWidth="1"/>
    <col min="3577" max="3577" width="2.6328125" style="1068" customWidth="1"/>
    <col min="3578" max="3578" width="22.6328125" style="1068" customWidth="1"/>
    <col min="3579" max="3579" width="5.90625" style="1068" customWidth="1"/>
    <col min="3580" max="3600" width="9.6328125" style="1068" customWidth="1"/>
    <col min="3601" max="3601" width="9.36328125" style="1068" customWidth="1"/>
    <col min="3602" max="3602" width="10.36328125" style="1068" customWidth="1"/>
    <col min="3603" max="3603" width="1.6328125" style="1068" customWidth="1"/>
    <col min="3604" max="3830" width="10.6328125" style="1068"/>
    <col min="3831" max="3831" width="1.6328125" style="1068" customWidth="1"/>
    <col min="3832" max="3832" width="7.6328125" style="1068" customWidth="1"/>
    <col min="3833" max="3833" width="2.6328125" style="1068" customWidth="1"/>
    <col min="3834" max="3834" width="22.6328125" style="1068" customWidth="1"/>
    <col min="3835" max="3835" width="5.90625" style="1068" customWidth="1"/>
    <col min="3836" max="3856" width="9.6328125" style="1068" customWidth="1"/>
    <col min="3857" max="3857" width="9.36328125" style="1068" customWidth="1"/>
    <col min="3858" max="3858" width="10.36328125" style="1068" customWidth="1"/>
    <col min="3859" max="3859" width="1.6328125" style="1068" customWidth="1"/>
    <col min="3860" max="4086" width="10.6328125" style="1068"/>
    <col min="4087" max="4087" width="1.6328125" style="1068" customWidth="1"/>
    <col min="4088" max="4088" width="7.6328125" style="1068" customWidth="1"/>
    <col min="4089" max="4089" width="2.6328125" style="1068" customWidth="1"/>
    <col min="4090" max="4090" width="22.6328125" style="1068" customWidth="1"/>
    <col min="4091" max="4091" width="5.90625" style="1068" customWidth="1"/>
    <col min="4092" max="4112" width="9.6328125" style="1068" customWidth="1"/>
    <col min="4113" max="4113" width="9.36328125" style="1068" customWidth="1"/>
    <col min="4114" max="4114" width="10.36328125" style="1068" customWidth="1"/>
    <col min="4115" max="4115" width="1.6328125" style="1068" customWidth="1"/>
    <col min="4116" max="4342" width="10.6328125" style="1068"/>
    <col min="4343" max="4343" width="1.6328125" style="1068" customWidth="1"/>
    <col min="4344" max="4344" width="7.6328125" style="1068" customWidth="1"/>
    <col min="4345" max="4345" width="2.6328125" style="1068" customWidth="1"/>
    <col min="4346" max="4346" width="22.6328125" style="1068" customWidth="1"/>
    <col min="4347" max="4347" width="5.90625" style="1068" customWidth="1"/>
    <col min="4348" max="4368" width="9.6328125" style="1068" customWidth="1"/>
    <col min="4369" max="4369" width="9.36328125" style="1068" customWidth="1"/>
    <col min="4370" max="4370" width="10.36328125" style="1068" customWidth="1"/>
    <col min="4371" max="4371" width="1.6328125" style="1068" customWidth="1"/>
    <col min="4372" max="4598" width="10.6328125" style="1068"/>
    <col min="4599" max="4599" width="1.6328125" style="1068" customWidth="1"/>
    <col min="4600" max="4600" width="7.6328125" style="1068" customWidth="1"/>
    <col min="4601" max="4601" width="2.6328125" style="1068" customWidth="1"/>
    <col min="4602" max="4602" width="22.6328125" style="1068" customWidth="1"/>
    <col min="4603" max="4603" width="5.90625" style="1068" customWidth="1"/>
    <col min="4604" max="4624" width="9.6328125" style="1068" customWidth="1"/>
    <col min="4625" max="4625" width="9.36328125" style="1068" customWidth="1"/>
    <col min="4626" max="4626" width="10.36328125" style="1068" customWidth="1"/>
    <col min="4627" max="4627" width="1.6328125" style="1068" customWidth="1"/>
    <col min="4628" max="4854" width="10.6328125" style="1068"/>
    <col min="4855" max="4855" width="1.6328125" style="1068" customWidth="1"/>
    <col min="4856" max="4856" width="7.6328125" style="1068" customWidth="1"/>
    <col min="4857" max="4857" width="2.6328125" style="1068" customWidth="1"/>
    <col min="4858" max="4858" width="22.6328125" style="1068" customWidth="1"/>
    <col min="4859" max="4859" width="5.90625" style="1068" customWidth="1"/>
    <col min="4860" max="4880" width="9.6328125" style="1068" customWidth="1"/>
    <col min="4881" max="4881" width="9.36328125" style="1068" customWidth="1"/>
    <col min="4882" max="4882" width="10.36328125" style="1068" customWidth="1"/>
    <col min="4883" max="4883" width="1.6328125" style="1068" customWidth="1"/>
    <col min="4884" max="5110" width="10.6328125" style="1068"/>
    <col min="5111" max="5111" width="1.6328125" style="1068" customWidth="1"/>
    <col min="5112" max="5112" width="7.6328125" style="1068" customWidth="1"/>
    <col min="5113" max="5113" width="2.6328125" style="1068" customWidth="1"/>
    <col min="5114" max="5114" width="22.6328125" style="1068" customWidth="1"/>
    <col min="5115" max="5115" width="5.90625" style="1068" customWidth="1"/>
    <col min="5116" max="5136" width="9.6328125" style="1068" customWidth="1"/>
    <col min="5137" max="5137" width="9.36328125" style="1068" customWidth="1"/>
    <col min="5138" max="5138" width="10.36328125" style="1068" customWidth="1"/>
    <col min="5139" max="5139" width="1.6328125" style="1068" customWidth="1"/>
    <col min="5140" max="5366" width="10.6328125" style="1068"/>
    <col min="5367" max="5367" width="1.6328125" style="1068" customWidth="1"/>
    <col min="5368" max="5368" width="7.6328125" style="1068" customWidth="1"/>
    <col min="5369" max="5369" width="2.6328125" style="1068" customWidth="1"/>
    <col min="5370" max="5370" width="22.6328125" style="1068" customWidth="1"/>
    <col min="5371" max="5371" width="5.90625" style="1068" customWidth="1"/>
    <col min="5372" max="5392" width="9.6328125" style="1068" customWidth="1"/>
    <col min="5393" max="5393" width="9.36328125" style="1068" customWidth="1"/>
    <col min="5394" max="5394" width="10.36328125" style="1068" customWidth="1"/>
    <col min="5395" max="5395" width="1.6328125" style="1068" customWidth="1"/>
    <col min="5396" max="5622" width="10.6328125" style="1068"/>
    <col min="5623" max="5623" width="1.6328125" style="1068" customWidth="1"/>
    <col min="5624" max="5624" width="7.6328125" style="1068" customWidth="1"/>
    <col min="5625" max="5625" width="2.6328125" style="1068" customWidth="1"/>
    <col min="5626" max="5626" width="22.6328125" style="1068" customWidth="1"/>
    <col min="5627" max="5627" width="5.90625" style="1068" customWidth="1"/>
    <col min="5628" max="5648" width="9.6328125" style="1068" customWidth="1"/>
    <col min="5649" max="5649" width="9.36328125" style="1068" customWidth="1"/>
    <col min="5650" max="5650" width="10.36328125" style="1068" customWidth="1"/>
    <col min="5651" max="5651" width="1.6328125" style="1068" customWidth="1"/>
    <col min="5652" max="5878" width="10.6328125" style="1068"/>
    <col min="5879" max="5879" width="1.6328125" style="1068" customWidth="1"/>
    <col min="5880" max="5880" width="7.6328125" style="1068" customWidth="1"/>
    <col min="5881" max="5881" width="2.6328125" style="1068" customWidth="1"/>
    <col min="5882" max="5882" width="22.6328125" style="1068" customWidth="1"/>
    <col min="5883" max="5883" width="5.90625" style="1068" customWidth="1"/>
    <col min="5884" max="5904" width="9.6328125" style="1068" customWidth="1"/>
    <col min="5905" max="5905" width="9.36328125" style="1068" customWidth="1"/>
    <col min="5906" max="5906" width="10.36328125" style="1068" customWidth="1"/>
    <col min="5907" max="5907" width="1.6328125" style="1068" customWidth="1"/>
    <col min="5908" max="6134" width="10.6328125" style="1068"/>
    <col min="6135" max="6135" width="1.6328125" style="1068" customWidth="1"/>
    <col min="6136" max="6136" width="7.6328125" style="1068" customWidth="1"/>
    <col min="6137" max="6137" width="2.6328125" style="1068" customWidth="1"/>
    <col min="6138" max="6138" width="22.6328125" style="1068" customWidth="1"/>
    <col min="6139" max="6139" width="5.90625" style="1068" customWidth="1"/>
    <col min="6140" max="6160" width="9.6328125" style="1068" customWidth="1"/>
    <col min="6161" max="6161" width="9.36328125" style="1068" customWidth="1"/>
    <col min="6162" max="6162" width="10.36328125" style="1068" customWidth="1"/>
    <col min="6163" max="6163" width="1.6328125" style="1068" customWidth="1"/>
    <col min="6164" max="6390" width="10.6328125" style="1068"/>
    <col min="6391" max="6391" width="1.6328125" style="1068" customWidth="1"/>
    <col min="6392" max="6392" width="7.6328125" style="1068" customWidth="1"/>
    <col min="6393" max="6393" width="2.6328125" style="1068" customWidth="1"/>
    <col min="6394" max="6394" width="22.6328125" style="1068" customWidth="1"/>
    <col min="6395" max="6395" width="5.90625" style="1068" customWidth="1"/>
    <col min="6396" max="6416" width="9.6328125" style="1068" customWidth="1"/>
    <col min="6417" max="6417" width="9.36328125" style="1068" customWidth="1"/>
    <col min="6418" max="6418" width="10.36328125" style="1068" customWidth="1"/>
    <col min="6419" max="6419" width="1.6328125" style="1068" customWidth="1"/>
    <col min="6420" max="6646" width="10.6328125" style="1068"/>
    <col min="6647" max="6647" width="1.6328125" style="1068" customWidth="1"/>
    <col min="6648" max="6648" width="7.6328125" style="1068" customWidth="1"/>
    <col min="6649" max="6649" width="2.6328125" style="1068" customWidth="1"/>
    <col min="6650" max="6650" width="22.6328125" style="1068" customWidth="1"/>
    <col min="6651" max="6651" width="5.90625" style="1068" customWidth="1"/>
    <col min="6652" max="6672" width="9.6328125" style="1068" customWidth="1"/>
    <col min="6673" max="6673" width="9.36328125" style="1068" customWidth="1"/>
    <col min="6674" max="6674" width="10.36328125" style="1068" customWidth="1"/>
    <col min="6675" max="6675" width="1.6328125" style="1068" customWidth="1"/>
    <col min="6676" max="6902" width="10.6328125" style="1068"/>
    <col min="6903" max="6903" width="1.6328125" style="1068" customWidth="1"/>
    <col min="6904" max="6904" width="7.6328125" style="1068" customWidth="1"/>
    <col min="6905" max="6905" width="2.6328125" style="1068" customWidth="1"/>
    <col min="6906" max="6906" width="22.6328125" style="1068" customWidth="1"/>
    <col min="6907" max="6907" width="5.90625" style="1068" customWidth="1"/>
    <col min="6908" max="6928" width="9.6328125" style="1068" customWidth="1"/>
    <col min="6929" max="6929" width="9.36328125" style="1068" customWidth="1"/>
    <col min="6930" max="6930" width="10.36328125" style="1068" customWidth="1"/>
    <col min="6931" max="6931" width="1.6328125" style="1068" customWidth="1"/>
    <col min="6932" max="7158" width="10.6328125" style="1068"/>
    <col min="7159" max="7159" width="1.6328125" style="1068" customWidth="1"/>
    <col min="7160" max="7160" width="7.6328125" style="1068" customWidth="1"/>
    <col min="7161" max="7161" width="2.6328125" style="1068" customWidth="1"/>
    <col min="7162" max="7162" width="22.6328125" style="1068" customWidth="1"/>
    <col min="7163" max="7163" width="5.90625" style="1068" customWidth="1"/>
    <col min="7164" max="7184" width="9.6328125" style="1068" customWidth="1"/>
    <col min="7185" max="7185" width="9.36328125" style="1068" customWidth="1"/>
    <col min="7186" max="7186" width="10.36328125" style="1068" customWidth="1"/>
    <col min="7187" max="7187" width="1.6328125" style="1068" customWidth="1"/>
    <col min="7188" max="7414" width="10.6328125" style="1068"/>
    <col min="7415" max="7415" width="1.6328125" style="1068" customWidth="1"/>
    <col min="7416" max="7416" width="7.6328125" style="1068" customWidth="1"/>
    <col min="7417" max="7417" width="2.6328125" style="1068" customWidth="1"/>
    <col min="7418" max="7418" width="22.6328125" style="1068" customWidth="1"/>
    <col min="7419" max="7419" width="5.90625" style="1068" customWidth="1"/>
    <col min="7420" max="7440" width="9.6328125" style="1068" customWidth="1"/>
    <col min="7441" max="7441" width="9.36328125" style="1068" customWidth="1"/>
    <col min="7442" max="7442" width="10.36328125" style="1068" customWidth="1"/>
    <col min="7443" max="7443" width="1.6328125" style="1068" customWidth="1"/>
    <col min="7444" max="7670" width="10.6328125" style="1068"/>
    <col min="7671" max="7671" width="1.6328125" style="1068" customWidth="1"/>
    <col min="7672" max="7672" width="7.6328125" style="1068" customWidth="1"/>
    <col min="7673" max="7673" width="2.6328125" style="1068" customWidth="1"/>
    <col min="7674" max="7674" width="22.6328125" style="1068" customWidth="1"/>
    <col min="7675" max="7675" width="5.90625" style="1068" customWidth="1"/>
    <col min="7676" max="7696" width="9.6328125" style="1068" customWidth="1"/>
    <col min="7697" max="7697" width="9.36328125" style="1068" customWidth="1"/>
    <col min="7698" max="7698" width="10.36328125" style="1068" customWidth="1"/>
    <col min="7699" max="7699" width="1.6328125" style="1068" customWidth="1"/>
    <col min="7700" max="7926" width="10.6328125" style="1068"/>
    <col min="7927" max="7927" width="1.6328125" style="1068" customWidth="1"/>
    <col min="7928" max="7928" width="7.6328125" style="1068" customWidth="1"/>
    <col min="7929" max="7929" width="2.6328125" style="1068" customWidth="1"/>
    <col min="7930" max="7930" width="22.6328125" style="1068" customWidth="1"/>
    <col min="7931" max="7931" width="5.90625" style="1068" customWidth="1"/>
    <col min="7932" max="7952" width="9.6328125" style="1068" customWidth="1"/>
    <col min="7953" max="7953" width="9.36328125" style="1068" customWidth="1"/>
    <col min="7954" max="7954" width="10.36328125" style="1068" customWidth="1"/>
    <col min="7955" max="7955" width="1.6328125" style="1068" customWidth="1"/>
    <col min="7956" max="8182" width="10.6328125" style="1068"/>
    <col min="8183" max="8183" width="1.6328125" style="1068" customWidth="1"/>
    <col min="8184" max="8184" width="7.6328125" style="1068" customWidth="1"/>
    <col min="8185" max="8185" width="2.6328125" style="1068" customWidth="1"/>
    <col min="8186" max="8186" width="22.6328125" style="1068" customWidth="1"/>
    <col min="8187" max="8187" width="5.90625" style="1068" customWidth="1"/>
    <col min="8188" max="8208" width="9.6328125" style="1068" customWidth="1"/>
    <col min="8209" max="8209" width="9.36328125" style="1068" customWidth="1"/>
    <col min="8210" max="8210" width="10.36328125" style="1068" customWidth="1"/>
    <col min="8211" max="8211" width="1.6328125" style="1068" customWidth="1"/>
    <col min="8212" max="8438" width="10.6328125" style="1068"/>
    <col min="8439" max="8439" width="1.6328125" style="1068" customWidth="1"/>
    <col min="8440" max="8440" width="7.6328125" style="1068" customWidth="1"/>
    <col min="8441" max="8441" width="2.6328125" style="1068" customWidth="1"/>
    <col min="8442" max="8442" width="22.6328125" style="1068" customWidth="1"/>
    <col min="8443" max="8443" width="5.90625" style="1068" customWidth="1"/>
    <col min="8444" max="8464" width="9.6328125" style="1068" customWidth="1"/>
    <col min="8465" max="8465" width="9.36328125" style="1068" customWidth="1"/>
    <col min="8466" max="8466" width="10.36328125" style="1068" customWidth="1"/>
    <col min="8467" max="8467" width="1.6328125" style="1068" customWidth="1"/>
    <col min="8468" max="8694" width="10.6328125" style="1068"/>
    <col min="8695" max="8695" width="1.6328125" style="1068" customWidth="1"/>
    <col min="8696" max="8696" width="7.6328125" style="1068" customWidth="1"/>
    <col min="8697" max="8697" width="2.6328125" style="1068" customWidth="1"/>
    <col min="8698" max="8698" width="22.6328125" style="1068" customWidth="1"/>
    <col min="8699" max="8699" width="5.90625" style="1068" customWidth="1"/>
    <col min="8700" max="8720" width="9.6328125" style="1068" customWidth="1"/>
    <col min="8721" max="8721" width="9.36328125" style="1068" customWidth="1"/>
    <col min="8722" max="8722" width="10.36328125" style="1068" customWidth="1"/>
    <col min="8723" max="8723" width="1.6328125" style="1068" customWidth="1"/>
    <col min="8724" max="8950" width="10.6328125" style="1068"/>
    <col min="8951" max="8951" width="1.6328125" style="1068" customWidth="1"/>
    <col min="8952" max="8952" width="7.6328125" style="1068" customWidth="1"/>
    <col min="8953" max="8953" width="2.6328125" style="1068" customWidth="1"/>
    <col min="8954" max="8954" width="22.6328125" style="1068" customWidth="1"/>
    <col min="8955" max="8955" width="5.90625" style="1068" customWidth="1"/>
    <col min="8956" max="8976" width="9.6328125" style="1068" customWidth="1"/>
    <col min="8977" max="8977" width="9.36328125" style="1068" customWidth="1"/>
    <col min="8978" max="8978" width="10.36328125" style="1068" customWidth="1"/>
    <col min="8979" max="8979" width="1.6328125" style="1068" customWidth="1"/>
    <col min="8980" max="9206" width="10.6328125" style="1068"/>
    <col min="9207" max="9207" width="1.6328125" style="1068" customWidth="1"/>
    <col min="9208" max="9208" width="7.6328125" style="1068" customWidth="1"/>
    <col min="9209" max="9209" width="2.6328125" style="1068" customWidth="1"/>
    <col min="9210" max="9210" width="22.6328125" style="1068" customWidth="1"/>
    <col min="9211" max="9211" width="5.90625" style="1068" customWidth="1"/>
    <col min="9212" max="9232" width="9.6328125" style="1068" customWidth="1"/>
    <col min="9233" max="9233" width="9.36328125" style="1068" customWidth="1"/>
    <col min="9234" max="9234" width="10.36328125" style="1068" customWidth="1"/>
    <col min="9235" max="9235" width="1.6328125" style="1068" customWidth="1"/>
    <col min="9236" max="9462" width="10.6328125" style="1068"/>
    <col min="9463" max="9463" width="1.6328125" style="1068" customWidth="1"/>
    <col min="9464" max="9464" width="7.6328125" style="1068" customWidth="1"/>
    <col min="9465" max="9465" width="2.6328125" style="1068" customWidth="1"/>
    <col min="9466" max="9466" width="22.6328125" style="1068" customWidth="1"/>
    <col min="9467" max="9467" width="5.90625" style="1068" customWidth="1"/>
    <col min="9468" max="9488" width="9.6328125" style="1068" customWidth="1"/>
    <col min="9489" max="9489" width="9.36328125" style="1068" customWidth="1"/>
    <col min="9490" max="9490" width="10.36328125" style="1068" customWidth="1"/>
    <col min="9491" max="9491" width="1.6328125" style="1068" customWidth="1"/>
    <col min="9492" max="9718" width="10.6328125" style="1068"/>
    <col min="9719" max="9719" width="1.6328125" style="1068" customWidth="1"/>
    <col min="9720" max="9720" width="7.6328125" style="1068" customWidth="1"/>
    <col min="9721" max="9721" width="2.6328125" style="1068" customWidth="1"/>
    <col min="9722" max="9722" width="22.6328125" style="1068" customWidth="1"/>
    <col min="9723" max="9723" width="5.90625" style="1068" customWidth="1"/>
    <col min="9724" max="9744" width="9.6328125" style="1068" customWidth="1"/>
    <col min="9745" max="9745" width="9.36328125" style="1068" customWidth="1"/>
    <col min="9746" max="9746" width="10.36328125" style="1068" customWidth="1"/>
    <col min="9747" max="9747" width="1.6328125" style="1068" customWidth="1"/>
    <col min="9748" max="9974" width="10.6328125" style="1068"/>
    <col min="9975" max="9975" width="1.6328125" style="1068" customWidth="1"/>
    <col min="9976" max="9976" width="7.6328125" style="1068" customWidth="1"/>
    <col min="9977" max="9977" width="2.6328125" style="1068" customWidth="1"/>
    <col min="9978" max="9978" width="22.6328125" style="1068" customWidth="1"/>
    <col min="9979" max="9979" width="5.90625" style="1068" customWidth="1"/>
    <col min="9980" max="10000" width="9.6328125" style="1068" customWidth="1"/>
    <col min="10001" max="10001" width="9.36328125" style="1068" customWidth="1"/>
    <col min="10002" max="10002" width="10.36328125" style="1068" customWidth="1"/>
    <col min="10003" max="10003" width="1.6328125" style="1068" customWidth="1"/>
    <col min="10004" max="10230" width="10.6328125" style="1068"/>
    <col min="10231" max="10231" width="1.6328125" style="1068" customWidth="1"/>
    <col min="10232" max="10232" width="7.6328125" style="1068" customWidth="1"/>
    <col min="10233" max="10233" width="2.6328125" style="1068" customWidth="1"/>
    <col min="10234" max="10234" width="22.6328125" style="1068" customWidth="1"/>
    <col min="10235" max="10235" width="5.90625" style="1068" customWidth="1"/>
    <col min="10236" max="10256" width="9.6328125" style="1068" customWidth="1"/>
    <col min="10257" max="10257" width="9.36328125" style="1068" customWidth="1"/>
    <col min="10258" max="10258" width="10.36328125" style="1068" customWidth="1"/>
    <col min="10259" max="10259" width="1.6328125" style="1068" customWidth="1"/>
    <col min="10260" max="10486" width="10.6328125" style="1068"/>
    <col min="10487" max="10487" width="1.6328125" style="1068" customWidth="1"/>
    <col min="10488" max="10488" width="7.6328125" style="1068" customWidth="1"/>
    <col min="10489" max="10489" width="2.6328125" style="1068" customWidth="1"/>
    <col min="10490" max="10490" width="22.6328125" style="1068" customWidth="1"/>
    <col min="10491" max="10491" width="5.90625" style="1068" customWidth="1"/>
    <col min="10492" max="10512" width="9.6328125" style="1068" customWidth="1"/>
    <col min="10513" max="10513" width="9.36328125" style="1068" customWidth="1"/>
    <col min="10514" max="10514" width="10.36328125" style="1068" customWidth="1"/>
    <col min="10515" max="10515" width="1.6328125" style="1068" customWidth="1"/>
    <col min="10516" max="10742" width="10.6328125" style="1068"/>
    <col min="10743" max="10743" width="1.6328125" style="1068" customWidth="1"/>
    <col min="10744" max="10744" width="7.6328125" style="1068" customWidth="1"/>
    <col min="10745" max="10745" width="2.6328125" style="1068" customWidth="1"/>
    <col min="10746" max="10746" width="22.6328125" style="1068" customWidth="1"/>
    <col min="10747" max="10747" width="5.90625" style="1068" customWidth="1"/>
    <col min="10748" max="10768" width="9.6328125" style="1068" customWidth="1"/>
    <col min="10769" max="10769" width="9.36328125" style="1068" customWidth="1"/>
    <col min="10770" max="10770" width="10.36328125" style="1068" customWidth="1"/>
    <col min="10771" max="10771" width="1.6328125" style="1068" customWidth="1"/>
    <col min="10772" max="10998" width="10.6328125" style="1068"/>
    <col min="10999" max="10999" width="1.6328125" style="1068" customWidth="1"/>
    <col min="11000" max="11000" width="7.6328125" style="1068" customWidth="1"/>
    <col min="11001" max="11001" width="2.6328125" style="1068" customWidth="1"/>
    <col min="11002" max="11002" width="22.6328125" style="1068" customWidth="1"/>
    <col min="11003" max="11003" width="5.90625" style="1068" customWidth="1"/>
    <col min="11004" max="11024" width="9.6328125" style="1068" customWidth="1"/>
    <col min="11025" max="11025" width="9.36328125" style="1068" customWidth="1"/>
    <col min="11026" max="11026" width="10.36328125" style="1068" customWidth="1"/>
    <col min="11027" max="11027" width="1.6328125" style="1068" customWidth="1"/>
    <col min="11028" max="11254" width="10.6328125" style="1068"/>
    <col min="11255" max="11255" width="1.6328125" style="1068" customWidth="1"/>
    <col min="11256" max="11256" width="7.6328125" style="1068" customWidth="1"/>
    <col min="11257" max="11257" width="2.6328125" style="1068" customWidth="1"/>
    <col min="11258" max="11258" width="22.6328125" style="1068" customWidth="1"/>
    <col min="11259" max="11259" width="5.90625" style="1068" customWidth="1"/>
    <col min="11260" max="11280" width="9.6328125" style="1068" customWidth="1"/>
    <col min="11281" max="11281" width="9.36328125" style="1068" customWidth="1"/>
    <col min="11282" max="11282" width="10.36328125" style="1068" customWidth="1"/>
    <col min="11283" max="11283" width="1.6328125" style="1068" customWidth="1"/>
    <col min="11284" max="11510" width="10.6328125" style="1068"/>
    <col min="11511" max="11511" width="1.6328125" style="1068" customWidth="1"/>
    <col min="11512" max="11512" width="7.6328125" style="1068" customWidth="1"/>
    <col min="11513" max="11513" width="2.6328125" style="1068" customWidth="1"/>
    <col min="11514" max="11514" width="22.6328125" style="1068" customWidth="1"/>
    <col min="11515" max="11515" width="5.90625" style="1068" customWidth="1"/>
    <col min="11516" max="11536" width="9.6328125" style="1068" customWidth="1"/>
    <col min="11537" max="11537" width="9.36328125" style="1068" customWidth="1"/>
    <col min="11538" max="11538" width="10.36328125" style="1068" customWidth="1"/>
    <col min="11539" max="11539" width="1.6328125" style="1068" customWidth="1"/>
    <col min="11540" max="11766" width="10.6328125" style="1068"/>
    <col min="11767" max="11767" width="1.6328125" style="1068" customWidth="1"/>
    <col min="11768" max="11768" width="7.6328125" style="1068" customWidth="1"/>
    <col min="11769" max="11769" width="2.6328125" style="1068" customWidth="1"/>
    <col min="11770" max="11770" width="22.6328125" style="1068" customWidth="1"/>
    <col min="11771" max="11771" width="5.90625" style="1068" customWidth="1"/>
    <col min="11772" max="11792" width="9.6328125" style="1068" customWidth="1"/>
    <col min="11793" max="11793" width="9.36328125" style="1068" customWidth="1"/>
    <col min="11794" max="11794" width="10.36328125" style="1068" customWidth="1"/>
    <col min="11795" max="11795" width="1.6328125" style="1068" customWidth="1"/>
    <col min="11796" max="12022" width="10.6328125" style="1068"/>
    <col min="12023" max="12023" width="1.6328125" style="1068" customWidth="1"/>
    <col min="12024" max="12024" width="7.6328125" style="1068" customWidth="1"/>
    <col min="12025" max="12025" width="2.6328125" style="1068" customWidth="1"/>
    <col min="12026" max="12026" width="22.6328125" style="1068" customWidth="1"/>
    <col min="12027" max="12027" width="5.90625" style="1068" customWidth="1"/>
    <col min="12028" max="12048" width="9.6328125" style="1068" customWidth="1"/>
    <col min="12049" max="12049" width="9.36328125" style="1068" customWidth="1"/>
    <col min="12050" max="12050" width="10.36328125" style="1068" customWidth="1"/>
    <col min="12051" max="12051" width="1.6328125" style="1068" customWidth="1"/>
    <col min="12052" max="12278" width="10.6328125" style="1068"/>
    <col min="12279" max="12279" width="1.6328125" style="1068" customWidth="1"/>
    <col min="12280" max="12280" width="7.6328125" style="1068" customWidth="1"/>
    <col min="12281" max="12281" width="2.6328125" style="1068" customWidth="1"/>
    <col min="12282" max="12282" width="22.6328125" style="1068" customWidth="1"/>
    <col min="12283" max="12283" width="5.90625" style="1068" customWidth="1"/>
    <col min="12284" max="12304" width="9.6328125" style="1068" customWidth="1"/>
    <col min="12305" max="12305" width="9.36328125" style="1068" customWidth="1"/>
    <col min="12306" max="12306" width="10.36328125" style="1068" customWidth="1"/>
    <col min="12307" max="12307" width="1.6328125" style="1068" customWidth="1"/>
    <col min="12308" max="12534" width="10.6328125" style="1068"/>
    <col min="12535" max="12535" width="1.6328125" style="1068" customWidth="1"/>
    <col min="12536" max="12536" width="7.6328125" style="1068" customWidth="1"/>
    <col min="12537" max="12537" width="2.6328125" style="1068" customWidth="1"/>
    <col min="12538" max="12538" width="22.6328125" style="1068" customWidth="1"/>
    <col min="12539" max="12539" width="5.90625" style="1068" customWidth="1"/>
    <col min="12540" max="12560" width="9.6328125" style="1068" customWidth="1"/>
    <col min="12561" max="12561" width="9.36328125" style="1068" customWidth="1"/>
    <col min="12562" max="12562" width="10.36328125" style="1068" customWidth="1"/>
    <col min="12563" max="12563" width="1.6328125" style="1068" customWidth="1"/>
    <col min="12564" max="12790" width="10.6328125" style="1068"/>
    <col min="12791" max="12791" width="1.6328125" style="1068" customWidth="1"/>
    <col min="12792" max="12792" width="7.6328125" style="1068" customWidth="1"/>
    <col min="12793" max="12793" width="2.6328125" style="1068" customWidth="1"/>
    <col min="12794" max="12794" width="22.6328125" style="1068" customWidth="1"/>
    <col min="12795" max="12795" width="5.90625" style="1068" customWidth="1"/>
    <col min="12796" max="12816" width="9.6328125" style="1068" customWidth="1"/>
    <col min="12817" max="12817" width="9.36328125" style="1068" customWidth="1"/>
    <col min="12818" max="12818" width="10.36328125" style="1068" customWidth="1"/>
    <col min="12819" max="12819" width="1.6328125" style="1068" customWidth="1"/>
    <col min="12820" max="13046" width="10.6328125" style="1068"/>
    <col min="13047" max="13047" width="1.6328125" style="1068" customWidth="1"/>
    <col min="13048" max="13048" width="7.6328125" style="1068" customWidth="1"/>
    <col min="13049" max="13049" width="2.6328125" style="1068" customWidth="1"/>
    <col min="13050" max="13050" width="22.6328125" style="1068" customWidth="1"/>
    <col min="13051" max="13051" width="5.90625" style="1068" customWidth="1"/>
    <col min="13052" max="13072" width="9.6328125" style="1068" customWidth="1"/>
    <col min="13073" max="13073" width="9.36328125" style="1068" customWidth="1"/>
    <col min="13074" max="13074" width="10.36328125" style="1068" customWidth="1"/>
    <col min="13075" max="13075" width="1.6328125" style="1068" customWidth="1"/>
    <col min="13076" max="13302" width="10.6328125" style="1068"/>
    <col min="13303" max="13303" width="1.6328125" style="1068" customWidth="1"/>
    <col min="13304" max="13304" width="7.6328125" style="1068" customWidth="1"/>
    <col min="13305" max="13305" width="2.6328125" style="1068" customWidth="1"/>
    <col min="13306" max="13306" width="22.6328125" style="1068" customWidth="1"/>
    <col min="13307" max="13307" width="5.90625" style="1068" customWidth="1"/>
    <col min="13308" max="13328" width="9.6328125" style="1068" customWidth="1"/>
    <col min="13329" max="13329" width="9.36328125" style="1068" customWidth="1"/>
    <col min="13330" max="13330" width="10.36328125" style="1068" customWidth="1"/>
    <col min="13331" max="13331" width="1.6328125" style="1068" customWidth="1"/>
    <col min="13332" max="13558" width="10.6328125" style="1068"/>
    <col min="13559" max="13559" width="1.6328125" style="1068" customWidth="1"/>
    <col min="13560" max="13560" width="7.6328125" style="1068" customWidth="1"/>
    <col min="13561" max="13561" width="2.6328125" style="1068" customWidth="1"/>
    <col min="13562" max="13562" width="22.6328125" style="1068" customWidth="1"/>
    <col min="13563" max="13563" width="5.90625" style="1068" customWidth="1"/>
    <col min="13564" max="13584" width="9.6328125" style="1068" customWidth="1"/>
    <col min="13585" max="13585" width="9.36328125" style="1068" customWidth="1"/>
    <col min="13586" max="13586" width="10.36328125" style="1068" customWidth="1"/>
    <col min="13587" max="13587" width="1.6328125" style="1068" customWidth="1"/>
    <col min="13588" max="13814" width="10.6328125" style="1068"/>
    <col min="13815" max="13815" width="1.6328125" style="1068" customWidth="1"/>
    <col min="13816" max="13816" width="7.6328125" style="1068" customWidth="1"/>
    <col min="13817" max="13817" width="2.6328125" style="1068" customWidth="1"/>
    <col min="13818" max="13818" width="22.6328125" style="1068" customWidth="1"/>
    <col min="13819" max="13819" width="5.90625" style="1068" customWidth="1"/>
    <col min="13820" max="13840" width="9.6328125" style="1068" customWidth="1"/>
    <col min="13841" max="13841" width="9.36328125" style="1068" customWidth="1"/>
    <col min="13842" max="13842" width="10.36328125" style="1068" customWidth="1"/>
    <col min="13843" max="13843" width="1.6328125" style="1068" customWidth="1"/>
    <col min="13844" max="14070" width="10.6328125" style="1068"/>
    <col min="14071" max="14071" width="1.6328125" style="1068" customWidth="1"/>
    <col min="14072" max="14072" width="7.6328125" style="1068" customWidth="1"/>
    <col min="14073" max="14073" width="2.6328125" style="1068" customWidth="1"/>
    <col min="14074" max="14074" width="22.6328125" style="1068" customWidth="1"/>
    <col min="14075" max="14075" width="5.90625" style="1068" customWidth="1"/>
    <col min="14076" max="14096" width="9.6328125" style="1068" customWidth="1"/>
    <col min="14097" max="14097" width="9.36328125" style="1068" customWidth="1"/>
    <col min="14098" max="14098" width="10.36328125" style="1068" customWidth="1"/>
    <col min="14099" max="14099" width="1.6328125" style="1068" customWidth="1"/>
    <col min="14100" max="14326" width="10.6328125" style="1068"/>
    <col min="14327" max="14327" width="1.6328125" style="1068" customWidth="1"/>
    <col min="14328" max="14328" width="7.6328125" style="1068" customWidth="1"/>
    <col min="14329" max="14329" width="2.6328125" style="1068" customWidth="1"/>
    <col min="14330" max="14330" width="22.6328125" style="1068" customWidth="1"/>
    <col min="14331" max="14331" width="5.90625" style="1068" customWidth="1"/>
    <col min="14332" max="14352" width="9.6328125" style="1068" customWidth="1"/>
    <col min="14353" max="14353" width="9.36328125" style="1068" customWidth="1"/>
    <col min="14354" max="14354" width="10.36328125" style="1068" customWidth="1"/>
    <col min="14355" max="14355" width="1.6328125" style="1068" customWidth="1"/>
    <col min="14356" max="14582" width="10.6328125" style="1068"/>
    <col min="14583" max="14583" width="1.6328125" style="1068" customWidth="1"/>
    <col min="14584" max="14584" width="7.6328125" style="1068" customWidth="1"/>
    <col min="14585" max="14585" width="2.6328125" style="1068" customWidth="1"/>
    <col min="14586" max="14586" width="22.6328125" style="1068" customWidth="1"/>
    <col min="14587" max="14587" width="5.90625" style="1068" customWidth="1"/>
    <col min="14588" max="14608" width="9.6328125" style="1068" customWidth="1"/>
    <col min="14609" max="14609" width="9.36328125" style="1068" customWidth="1"/>
    <col min="14610" max="14610" width="10.36328125" style="1068" customWidth="1"/>
    <col min="14611" max="14611" width="1.6328125" style="1068" customWidth="1"/>
    <col min="14612" max="14838" width="10.6328125" style="1068"/>
    <col min="14839" max="14839" width="1.6328125" style="1068" customWidth="1"/>
    <col min="14840" max="14840" width="7.6328125" style="1068" customWidth="1"/>
    <col min="14841" max="14841" width="2.6328125" style="1068" customWidth="1"/>
    <col min="14842" max="14842" width="22.6328125" style="1068" customWidth="1"/>
    <col min="14843" max="14843" width="5.90625" style="1068" customWidth="1"/>
    <col min="14844" max="14864" width="9.6328125" style="1068" customWidth="1"/>
    <col min="14865" max="14865" width="9.36328125" style="1068" customWidth="1"/>
    <col min="14866" max="14866" width="10.36328125" style="1068" customWidth="1"/>
    <col min="14867" max="14867" width="1.6328125" style="1068" customWidth="1"/>
    <col min="14868" max="15094" width="10.6328125" style="1068"/>
    <col min="15095" max="15095" width="1.6328125" style="1068" customWidth="1"/>
    <col min="15096" max="15096" width="7.6328125" style="1068" customWidth="1"/>
    <col min="15097" max="15097" width="2.6328125" style="1068" customWidth="1"/>
    <col min="15098" max="15098" width="22.6328125" style="1068" customWidth="1"/>
    <col min="15099" max="15099" width="5.90625" style="1068" customWidth="1"/>
    <col min="15100" max="15120" width="9.6328125" style="1068" customWidth="1"/>
    <col min="15121" max="15121" width="9.36328125" style="1068" customWidth="1"/>
    <col min="15122" max="15122" width="10.36328125" style="1068" customWidth="1"/>
    <col min="15123" max="15123" width="1.6328125" style="1068" customWidth="1"/>
    <col min="15124" max="15350" width="10.6328125" style="1068"/>
    <col min="15351" max="15351" width="1.6328125" style="1068" customWidth="1"/>
    <col min="15352" max="15352" width="7.6328125" style="1068" customWidth="1"/>
    <col min="15353" max="15353" width="2.6328125" style="1068" customWidth="1"/>
    <col min="15354" max="15354" width="22.6328125" style="1068" customWidth="1"/>
    <col min="15355" max="15355" width="5.90625" style="1068" customWidth="1"/>
    <col min="15356" max="15376" width="9.6328125" style="1068" customWidth="1"/>
    <col min="15377" max="15377" width="9.36328125" style="1068" customWidth="1"/>
    <col min="15378" max="15378" width="10.36328125" style="1068" customWidth="1"/>
    <col min="15379" max="15379" width="1.6328125" style="1068" customWidth="1"/>
    <col min="15380" max="15606" width="10.6328125" style="1068"/>
    <col min="15607" max="15607" width="1.6328125" style="1068" customWidth="1"/>
    <col min="15608" max="15608" width="7.6328125" style="1068" customWidth="1"/>
    <col min="15609" max="15609" width="2.6328125" style="1068" customWidth="1"/>
    <col min="15610" max="15610" width="22.6328125" style="1068" customWidth="1"/>
    <col min="15611" max="15611" width="5.90625" style="1068" customWidth="1"/>
    <col min="15612" max="15632" width="9.6328125" style="1068" customWidth="1"/>
    <col min="15633" max="15633" width="9.36328125" style="1068" customWidth="1"/>
    <col min="15634" max="15634" width="10.36328125" style="1068" customWidth="1"/>
    <col min="15635" max="15635" width="1.6328125" style="1068" customWidth="1"/>
    <col min="15636" max="15862" width="10.6328125" style="1068"/>
    <col min="15863" max="15863" width="1.6328125" style="1068" customWidth="1"/>
    <col min="15864" max="15864" width="7.6328125" style="1068" customWidth="1"/>
    <col min="15865" max="15865" width="2.6328125" style="1068" customWidth="1"/>
    <col min="15866" max="15866" width="22.6328125" style="1068" customWidth="1"/>
    <col min="15867" max="15867" width="5.90625" style="1068" customWidth="1"/>
    <col min="15868" max="15888" width="9.6328125" style="1068" customWidth="1"/>
    <col min="15889" max="15889" width="9.36328125" style="1068" customWidth="1"/>
    <col min="15890" max="15890" width="10.36328125" style="1068" customWidth="1"/>
    <col min="15891" max="15891" width="1.6328125" style="1068" customWidth="1"/>
    <col min="15892" max="16118" width="10.6328125" style="1068"/>
    <col min="16119" max="16119" width="1.6328125" style="1068" customWidth="1"/>
    <col min="16120" max="16120" width="7.6328125" style="1068" customWidth="1"/>
    <col min="16121" max="16121" width="2.6328125" style="1068" customWidth="1"/>
    <col min="16122" max="16122" width="22.6328125" style="1068" customWidth="1"/>
    <col min="16123" max="16123" width="5.90625" style="1068" customWidth="1"/>
    <col min="16124" max="16144" width="9.6328125" style="1068" customWidth="1"/>
    <col min="16145" max="16145" width="9.36328125" style="1068" customWidth="1"/>
    <col min="16146" max="16146" width="10.36328125" style="1068" customWidth="1"/>
    <col min="16147" max="16147" width="1.6328125" style="1068" customWidth="1"/>
    <col min="16148" max="16384" width="10.6328125" style="1068"/>
  </cols>
  <sheetData>
    <row r="1" spans="1:119" s="203" customFormat="1" ht="21" customHeight="1">
      <c r="A1" s="201"/>
      <c r="B1" s="1281" t="s">
        <v>970</v>
      </c>
      <c r="C1" s="1281"/>
      <c r="D1" s="1281"/>
      <c r="E1" s="1281"/>
      <c r="F1" s="1281"/>
      <c r="G1" s="1281"/>
      <c r="H1" s="1281"/>
      <c r="I1" s="1281"/>
      <c r="J1" s="1281"/>
      <c r="K1" s="1281"/>
      <c r="L1" s="1281"/>
      <c r="M1" s="1281"/>
      <c r="N1" s="1281"/>
      <c r="O1" s="1281"/>
      <c r="P1" s="1281"/>
      <c r="Q1" s="1281"/>
      <c r="R1" s="1281"/>
      <c r="S1" s="1281"/>
      <c r="T1" s="1281"/>
      <c r="U1" s="1281"/>
      <c r="V1" s="1281"/>
      <c r="W1" s="1281"/>
      <c r="X1" s="1281"/>
      <c r="Y1" s="1281"/>
      <c r="Z1" s="1641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M1" s="202"/>
      <c r="AN1" s="202"/>
      <c r="AO1" s="202"/>
      <c r="AP1" s="202"/>
      <c r="AQ1" s="202"/>
      <c r="AR1" s="202"/>
      <c r="AS1" s="202"/>
      <c r="AT1" s="204"/>
      <c r="AU1" s="204"/>
      <c r="AV1" s="204"/>
      <c r="AW1" s="204"/>
      <c r="AX1" s="204"/>
      <c r="AY1" s="204"/>
      <c r="AZ1" s="204"/>
      <c r="BA1" s="204"/>
      <c r="BB1" s="204"/>
      <c r="BC1" s="204"/>
      <c r="BD1" s="204"/>
      <c r="BE1" s="204"/>
      <c r="BF1" s="204"/>
      <c r="BG1" s="204"/>
      <c r="BH1" s="204"/>
      <c r="BI1" s="204"/>
      <c r="BJ1" s="204"/>
      <c r="BK1" s="204"/>
      <c r="BL1" s="204"/>
      <c r="BM1" s="204"/>
      <c r="BN1" s="204"/>
      <c r="BO1" s="204"/>
      <c r="BP1" s="204"/>
      <c r="BQ1" s="204"/>
      <c r="BR1" s="204"/>
      <c r="BS1" s="204"/>
      <c r="BT1" s="204"/>
      <c r="BU1" s="204"/>
      <c r="BV1" s="204"/>
      <c r="BW1" s="204"/>
      <c r="BX1" s="204"/>
      <c r="BY1" s="204"/>
      <c r="BZ1" s="204"/>
      <c r="CA1" s="204"/>
      <c r="CB1" s="204"/>
      <c r="CC1" s="204"/>
      <c r="CD1" s="204"/>
      <c r="CE1" s="204"/>
      <c r="CF1" s="204"/>
      <c r="CG1" s="204"/>
      <c r="CH1" s="204"/>
      <c r="CI1" s="204"/>
      <c r="CJ1" s="204"/>
      <c r="CK1" s="204"/>
      <c r="CL1" s="204"/>
      <c r="CM1" s="204"/>
      <c r="CN1" s="204"/>
      <c r="CO1" s="204"/>
      <c r="CP1" s="204"/>
      <c r="CQ1" s="204"/>
      <c r="CR1" s="204"/>
      <c r="CS1" s="204"/>
      <c r="CT1" s="204"/>
      <c r="CU1" s="204"/>
      <c r="CV1" s="204"/>
      <c r="CW1" s="204"/>
      <c r="CX1" s="204"/>
      <c r="CY1" s="204"/>
      <c r="CZ1" s="204"/>
      <c r="DA1" s="204"/>
      <c r="DB1" s="204"/>
      <c r="DC1" s="204"/>
      <c r="DD1" s="204"/>
      <c r="DE1" s="204"/>
      <c r="DF1" s="204"/>
      <c r="DG1" s="204"/>
      <c r="DH1" s="204"/>
      <c r="DI1" s="204"/>
      <c r="DJ1" s="204"/>
      <c r="DK1" s="204"/>
      <c r="DL1" s="204"/>
      <c r="DM1" s="204"/>
      <c r="DN1" s="204"/>
      <c r="DO1" s="205"/>
    </row>
    <row r="2" spans="1:119" s="203" customFormat="1" ht="12.75" customHeight="1">
      <c r="A2" s="201"/>
      <c r="B2" s="206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164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M2" s="202"/>
      <c r="AN2" s="202"/>
      <c r="AO2" s="202"/>
      <c r="AP2" s="202"/>
      <c r="AQ2" s="202"/>
      <c r="AR2" s="202"/>
      <c r="AS2" s="202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204"/>
      <c r="BH2" s="204"/>
      <c r="BI2" s="204"/>
      <c r="BJ2" s="204"/>
      <c r="BK2" s="204"/>
      <c r="BL2" s="204"/>
      <c r="BM2" s="204"/>
      <c r="BN2" s="204"/>
      <c r="BO2" s="204"/>
      <c r="BP2" s="204"/>
      <c r="BQ2" s="204"/>
      <c r="BR2" s="204"/>
      <c r="BS2" s="204"/>
      <c r="BT2" s="204"/>
      <c r="BU2" s="204"/>
      <c r="BV2" s="204"/>
      <c r="BW2" s="204"/>
      <c r="BX2" s="204"/>
      <c r="BY2" s="204"/>
      <c r="BZ2" s="204"/>
      <c r="CA2" s="204"/>
      <c r="CB2" s="204"/>
      <c r="CC2" s="204"/>
      <c r="CD2" s="204"/>
      <c r="CE2" s="204"/>
      <c r="CF2" s="204"/>
      <c r="CG2" s="204"/>
      <c r="CH2" s="204"/>
      <c r="CI2" s="204"/>
      <c r="CJ2" s="204"/>
      <c r="CK2" s="204"/>
      <c r="CL2" s="204"/>
      <c r="CM2" s="204"/>
      <c r="CN2" s="204"/>
      <c r="CO2" s="204"/>
      <c r="CP2" s="204"/>
      <c r="CQ2" s="204"/>
      <c r="CR2" s="204"/>
      <c r="CS2" s="204"/>
      <c r="CT2" s="204"/>
      <c r="CU2" s="204"/>
      <c r="CV2" s="204"/>
      <c r="CW2" s="204"/>
      <c r="CX2" s="204"/>
      <c r="CY2" s="204"/>
      <c r="CZ2" s="204"/>
      <c r="DA2" s="204"/>
      <c r="DB2" s="204"/>
      <c r="DC2" s="204"/>
      <c r="DD2" s="204"/>
      <c r="DE2" s="204"/>
      <c r="DF2" s="204"/>
      <c r="DG2" s="204"/>
      <c r="DH2" s="204"/>
      <c r="DI2" s="204"/>
      <c r="DJ2" s="204"/>
      <c r="DK2" s="204"/>
      <c r="DL2" s="204"/>
      <c r="DM2" s="204"/>
      <c r="DN2" s="204"/>
      <c r="DO2" s="205"/>
    </row>
    <row r="3" spans="1:119" s="203" customFormat="1" ht="12" customHeight="1" thickBot="1">
      <c r="A3" s="208"/>
      <c r="B3" s="209"/>
      <c r="C3" s="210"/>
      <c r="D3" s="210" t="s">
        <v>280</v>
      </c>
      <c r="E3" s="211"/>
      <c r="F3" s="211" t="s">
        <v>967</v>
      </c>
      <c r="G3" s="211"/>
      <c r="H3" s="211"/>
      <c r="I3" s="211"/>
      <c r="J3" s="211"/>
      <c r="K3" s="211"/>
      <c r="L3" s="211"/>
      <c r="M3" s="211"/>
      <c r="N3" s="211"/>
      <c r="O3" s="211"/>
      <c r="P3" s="212"/>
      <c r="Q3" s="211"/>
      <c r="R3" s="211"/>
      <c r="S3" s="211"/>
      <c r="T3" s="211"/>
      <c r="U3" s="211"/>
      <c r="V3" s="211"/>
      <c r="W3" s="211"/>
      <c r="X3" s="211"/>
      <c r="Y3" s="209"/>
      <c r="Z3" s="164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</row>
    <row r="4" spans="1:119" s="228" customFormat="1" ht="24.75" customHeight="1" thickBot="1">
      <c r="A4" s="213"/>
      <c r="B4" s="214" t="s">
        <v>282</v>
      </c>
      <c r="C4" s="215" t="s">
        <v>283</v>
      </c>
      <c r="D4" s="215" t="s">
        <v>284</v>
      </c>
      <c r="E4" s="216" t="s">
        <v>285</v>
      </c>
      <c r="F4" s="217" t="s">
        <v>2</v>
      </c>
      <c r="G4" s="218" t="s">
        <v>203</v>
      </c>
      <c r="H4" s="219" t="s">
        <v>204</v>
      </c>
      <c r="I4" s="219" t="s">
        <v>205</v>
      </c>
      <c r="J4" s="219" t="s">
        <v>206</v>
      </c>
      <c r="K4" s="219" t="s">
        <v>207</v>
      </c>
      <c r="L4" s="220" t="s">
        <v>286</v>
      </c>
      <c r="M4" s="219" t="s">
        <v>209</v>
      </c>
      <c r="N4" s="219" t="s">
        <v>210</v>
      </c>
      <c r="O4" s="219" t="s">
        <v>211</v>
      </c>
      <c r="P4" s="221" t="s">
        <v>287</v>
      </c>
      <c r="Q4" s="221" t="s">
        <v>213</v>
      </c>
      <c r="R4" s="222" t="s">
        <v>214</v>
      </c>
      <c r="S4" s="223" t="s">
        <v>215</v>
      </c>
      <c r="T4" s="224" t="s">
        <v>288</v>
      </c>
      <c r="U4" s="222" t="s">
        <v>216</v>
      </c>
      <c r="V4" s="222" t="s">
        <v>217</v>
      </c>
      <c r="W4" s="221" t="s">
        <v>289</v>
      </c>
      <c r="X4" s="222" t="s">
        <v>219</v>
      </c>
      <c r="Y4" s="1094" t="s">
        <v>220</v>
      </c>
      <c r="Z4" s="1683" t="s">
        <v>221</v>
      </c>
      <c r="AA4" s="763"/>
      <c r="AB4" s="764"/>
      <c r="AC4" s="226"/>
      <c r="AD4" s="226"/>
      <c r="AE4" s="226"/>
      <c r="AF4" s="226"/>
      <c r="AG4" s="226"/>
      <c r="AH4" s="226"/>
      <c r="AI4" s="226"/>
      <c r="AJ4" s="226"/>
      <c r="AK4" s="226"/>
      <c r="AL4" s="226"/>
      <c r="AM4" s="226"/>
      <c r="AN4" s="226"/>
      <c r="AO4" s="226"/>
      <c r="AP4" s="226"/>
      <c r="AQ4" s="226"/>
      <c r="AR4" s="226"/>
      <c r="AS4" s="226"/>
      <c r="AT4" s="227"/>
      <c r="AU4" s="226"/>
      <c r="AV4" s="226"/>
      <c r="AW4" s="226"/>
      <c r="AX4" s="226"/>
      <c r="AY4" s="226"/>
      <c r="AZ4" s="226"/>
      <c r="BA4" s="226"/>
      <c r="BB4" s="226"/>
      <c r="BC4" s="226"/>
      <c r="BD4" s="226"/>
      <c r="BE4" s="226"/>
      <c r="BF4" s="226"/>
      <c r="BG4" s="226"/>
      <c r="BH4" s="226"/>
      <c r="BI4" s="226"/>
      <c r="BJ4" s="226"/>
      <c r="BK4" s="226"/>
      <c r="BL4" s="226"/>
      <c r="BM4" s="226"/>
      <c r="BN4" s="226"/>
      <c r="BO4" s="226"/>
      <c r="BP4" s="226"/>
      <c r="BQ4" s="226"/>
      <c r="BR4" s="226"/>
      <c r="BS4" s="226"/>
      <c r="BT4" s="226"/>
      <c r="BU4" s="226"/>
      <c r="BV4" s="226"/>
      <c r="BW4" s="226"/>
      <c r="BX4" s="226"/>
      <c r="BY4" s="226"/>
      <c r="BZ4" s="226"/>
      <c r="CA4" s="226"/>
      <c r="CB4" s="226"/>
      <c r="CC4" s="226"/>
      <c r="CD4" s="226"/>
      <c r="CF4" s="226"/>
      <c r="CG4" s="226"/>
      <c r="CH4" s="226"/>
      <c r="CI4" s="226"/>
      <c r="CJ4" s="226"/>
      <c r="CK4" s="226"/>
      <c r="CL4" s="226"/>
      <c r="CM4" s="226"/>
      <c r="CN4" s="226"/>
      <c r="CO4" s="226"/>
      <c r="CP4" s="226"/>
      <c r="CQ4" s="226"/>
      <c r="CR4" s="226"/>
      <c r="CS4" s="226"/>
      <c r="CT4" s="226"/>
      <c r="CU4" s="226"/>
      <c r="CV4" s="226"/>
      <c r="CW4" s="226"/>
      <c r="CX4" s="226"/>
      <c r="CY4" s="226"/>
      <c r="CZ4" s="226"/>
      <c r="DA4" s="226"/>
      <c r="DB4" s="226"/>
      <c r="DC4" s="226"/>
      <c r="DD4" s="226"/>
      <c r="DE4" s="226"/>
      <c r="DF4" s="226"/>
      <c r="DG4" s="226"/>
      <c r="DH4" s="226"/>
      <c r="DI4" s="226"/>
      <c r="DJ4" s="226"/>
      <c r="DK4" s="226"/>
      <c r="DL4" s="226"/>
      <c r="DN4" s="226"/>
      <c r="DO4" s="226"/>
    </row>
    <row r="5" spans="1:119" s="229" customFormat="1" ht="12.75" customHeight="1">
      <c r="B5" s="230"/>
      <c r="C5" s="287"/>
      <c r="D5" s="288" t="s">
        <v>393</v>
      </c>
      <c r="E5" s="289" t="s">
        <v>394</v>
      </c>
      <c r="F5" s="290"/>
      <c r="G5" s="315" t="s">
        <v>396</v>
      </c>
      <c r="H5" s="316" t="s">
        <v>396</v>
      </c>
      <c r="I5" s="316" t="s">
        <v>396</v>
      </c>
      <c r="J5" s="315" t="s">
        <v>396</v>
      </c>
      <c r="K5" s="315" t="s">
        <v>396</v>
      </c>
      <c r="L5" s="317" t="s">
        <v>396</v>
      </c>
      <c r="M5" s="318" t="s">
        <v>396</v>
      </c>
      <c r="N5" s="319" t="s">
        <v>396</v>
      </c>
      <c r="O5" s="318" t="s">
        <v>396</v>
      </c>
      <c r="P5" s="318" t="s">
        <v>396</v>
      </c>
      <c r="Q5" s="318" t="s">
        <v>396</v>
      </c>
      <c r="R5" s="316" t="s">
        <v>396</v>
      </c>
      <c r="S5" s="315" t="s">
        <v>396</v>
      </c>
      <c r="T5" s="320" t="s">
        <v>396</v>
      </c>
      <c r="U5" s="315" t="s">
        <v>396</v>
      </c>
      <c r="V5" s="315" t="s">
        <v>396</v>
      </c>
      <c r="W5" s="316" t="s">
        <v>396</v>
      </c>
      <c r="X5" s="316" t="s">
        <v>396</v>
      </c>
      <c r="Y5" s="1286" t="s">
        <v>396</v>
      </c>
      <c r="Z5" s="1688"/>
    </row>
    <row r="6" spans="1:119" s="229" customFormat="1" ht="12.75" customHeight="1">
      <c r="B6" s="232"/>
      <c r="C6" s="233">
        <v>1</v>
      </c>
      <c r="D6" s="234" t="s">
        <v>6</v>
      </c>
      <c r="E6" s="235" t="s">
        <v>294</v>
      </c>
      <c r="F6" s="236" t="s">
        <v>395</v>
      </c>
      <c r="G6" s="321" t="s">
        <v>396</v>
      </c>
      <c r="H6" s="322" t="s">
        <v>396</v>
      </c>
      <c r="I6" s="322" t="s">
        <v>396</v>
      </c>
      <c r="J6" s="323" t="s">
        <v>396</v>
      </c>
      <c r="K6" s="323" t="s">
        <v>396</v>
      </c>
      <c r="L6" s="324">
        <v>77.000399999999999</v>
      </c>
      <c r="M6" s="325" t="s">
        <v>396</v>
      </c>
      <c r="N6" s="326" t="s">
        <v>396</v>
      </c>
      <c r="O6" s="325" t="s">
        <v>396</v>
      </c>
      <c r="P6" s="325" t="s">
        <v>396</v>
      </c>
      <c r="Q6" s="325" t="s">
        <v>396</v>
      </c>
      <c r="R6" s="322" t="s">
        <v>396</v>
      </c>
      <c r="S6" s="323" t="s">
        <v>396</v>
      </c>
      <c r="T6" s="323" t="s">
        <v>396</v>
      </c>
      <c r="U6" s="323" t="s">
        <v>396</v>
      </c>
      <c r="V6" s="323" t="s">
        <v>396</v>
      </c>
      <c r="W6" s="325" t="s">
        <v>396</v>
      </c>
      <c r="X6" s="325" t="s">
        <v>396</v>
      </c>
      <c r="Y6" s="1287" t="s">
        <v>396</v>
      </c>
      <c r="Z6" s="1684"/>
      <c r="AA6" s="241"/>
    </row>
    <row r="7" spans="1:119" s="229" customFormat="1" ht="12.75" customHeight="1">
      <c r="B7" s="232" t="s">
        <v>397</v>
      </c>
      <c r="C7" s="233">
        <v>2</v>
      </c>
      <c r="D7" s="234" t="s">
        <v>9</v>
      </c>
      <c r="E7" s="235" t="s">
        <v>295</v>
      </c>
      <c r="F7" s="236" t="s">
        <v>10</v>
      </c>
      <c r="G7" s="321" t="s">
        <v>396</v>
      </c>
      <c r="H7" s="327">
        <v>6588.94</v>
      </c>
      <c r="I7" s="327">
        <v>6588.94</v>
      </c>
      <c r="J7" s="328">
        <v>6588.94</v>
      </c>
      <c r="K7" s="328">
        <v>6588.94</v>
      </c>
      <c r="L7" s="329">
        <v>10211.709999999999</v>
      </c>
      <c r="M7" s="330" t="s">
        <v>396</v>
      </c>
      <c r="N7" s="331" t="s">
        <v>396</v>
      </c>
      <c r="O7" s="330" t="s">
        <v>396</v>
      </c>
      <c r="P7" s="330" t="s">
        <v>396</v>
      </c>
      <c r="Q7" s="330" t="s">
        <v>396</v>
      </c>
      <c r="R7" s="327" t="s">
        <v>396</v>
      </c>
      <c r="S7" s="328">
        <v>6588.94</v>
      </c>
      <c r="T7" s="328">
        <v>6588.94</v>
      </c>
      <c r="U7" s="328" t="s">
        <v>396</v>
      </c>
      <c r="V7" s="323" t="s">
        <v>396</v>
      </c>
      <c r="W7" s="322">
        <v>54602.83</v>
      </c>
      <c r="X7" s="322">
        <v>54602.83</v>
      </c>
      <c r="Y7" s="1287" t="s">
        <v>396</v>
      </c>
      <c r="Z7" s="1685"/>
      <c r="AA7" s="241"/>
    </row>
    <row r="8" spans="1:119" s="229" customFormat="1" ht="12.75" customHeight="1">
      <c r="B8" s="232"/>
      <c r="C8" s="233">
        <v>3</v>
      </c>
      <c r="D8" s="234" t="s">
        <v>293</v>
      </c>
      <c r="E8" s="235" t="s">
        <v>296</v>
      </c>
      <c r="F8" s="236" t="s">
        <v>398</v>
      </c>
      <c r="G8" s="321">
        <v>1.2084000000000001</v>
      </c>
      <c r="H8" s="322" t="s">
        <v>396</v>
      </c>
      <c r="I8" s="322">
        <v>2.0973999999999999</v>
      </c>
      <c r="J8" s="323" t="s">
        <v>396</v>
      </c>
      <c r="K8" s="323" t="s">
        <v>396</v>
      </c>
      <c r="L8" s="322">
        <v>4.9022000000000006</v>
      </c>
      <c r="M8" s="325" t="s">
        <v>396</v>
      </c>
      <c r="N8" s="322">
        <v>2.8048000000000002</v>
      </c>
      <c r="O8" s="325" t="s">
        <v>396</v>
      </c>
      <c r="P8" s="325" t="s">
        <v>396</v>
      </c>
      <c r="Q8" s="325" t="s">
        <v>396</v>
      </c>
      <c r="R8" s="322" t="s">
        <v>396</v>
      </c>
      <c r="S8" s="323">
        <v>3.6938</v>
      </c>
      <c r="T8" s="323">
        <v>3.3058000000000001</v>
      </c>
      <c r="U8" s="323" t="s">
        <v>396</v>
      </c>
      <c r="V8" s="323" t="s">
        <v>396</v>
      </c>
      <c r="W8" s="325" t="s">
        <v>396</v>
      </c>
      <c r="X8" s="325" t="s">
        <v>396</v>
      </c>
      <c r="Y8" s="1287" t="s">
        <v>396</v>
      </c>
      <c r="Z8" s="1685"/>
      <c r="AA8" s="241"/>
    </row>
    <row r="9" spans="1:119" s="229" customFormat="1" ht="12.75" customHeight="1">
      <c r="B9" s="243"/>
      <c r="C9" s="233">
        <v>4</v>
      </c>
      <c r="D9" s="234" t="s">
        <v>399</v>
      </c>
      <c r="E9" s="235"/>
      <c r="F9" s="236"/>
      <c r="G9" s="321" t="s">
        <v>396</v>
      </c>
      <c r="H9" s="322" t="s">
        <v>396</v>
      </c>
      <c r="I9" s="322" t="s">
        <v>396</v>
      </c>
      <c r="J9" s="323" t="s">
        <v>396</v>
      </c>
      <c r="K9" s="323" t="s">
        <v>396</v>
      </c>
      <c r="L9" s="322" t="s">
        <v>396</v>
      </c>
      <c r="M9" s="325" t="s">
        <v>396</v>
      </c>
      <c r="N9" s="322" t="s">
        <v>396</v>
      </c>
      <c r="O9" s="325" t="s">
        <v>396</v>
      </c>
      <c r="P9" s="325" t="s">
        <v>396</v>
      </c>
      <c r="Q9" s="325" t="s">
        <v>396</v>
      </c>
      <c r="R9" s="322" t="s">
        <v>396</v>
      </c>
      <c r="S9" s="323" t="s">
        <v>396</v>
      </c>
      <c r="T9" s="323" t="s">
        <v>396</v>
      </c>
      <c r="U9" s="323" t="s">
        <v>396</v>
      </c>
      <c r="V9" s="323" t="s">
        <v>396</v>
      </c>
      <c r="W9" s="325" t="s">
        <v>396</v>
      </c>
      <c r="X9" s="325" t="s">
        <v>396</v>
      </c>
      <c r="Y9" s="1287" t="s">
        <v>396</v>
      </c>
      <c r="Z9" s="1685"/>
      <c r="AA9" s="241"/>
    </row>
    <row r="10" spans="1:119" s="229" customFormat="1" ht="12.75" customHeight="1">
      <c r="B10" s="244"/>
      <c r="C10" s="298"/>
      <c r="D10" s="299" t="s">
        <v>297</v>
      </c>
      <c r="E10" s="300" t="s">
        <v>298</v>
      </c>
      <c r="F10" s="301"/>
      <c r="G10" s="332" t="s">
        <v>396</v>
      </c>
      <c r="H10" s="333" t="s">
        <v>396</v>
      </c>
      <c r="I10" s="333" t="s">
        <v>396</v>
      </c>
      <c r="J10" s="334" t="s">
        <v>396</v>
      </c>
      <c r="K10" s="334" t="s">
        <v>396</v>
      </c>
      <c r="L10" s="333" t="s">
        <v>396</v>
      </c>
      <c r="M10" s="325" t="s">
        <v>396</v>
      </c>
      <c r="N10" s="333" t="s">
        <v>396</v>
      </c>
      <c r="O10" s="325" t="s">
        <v>396</v>
      </c>
      <c r="P10" s="325" t="s">
        <v>396</v>
      </c>
      <c r="Q10" s="325" t="s">
        <v>396</v>
      </c>
      <c r="R10" s="333" t="s">
        <v>396</v>
      </c>
      <c r="S10" s="334" t="s">
        <v>396</v>
      </c>
      <c r="T10" s="334" t="s">
        <v>396</v>
      </c>
      <c r="U10" s="334" t="s">
        <v>396</v>
      </c>
      <c r="V10" s="334" t="s">
        <v>396</v>
      </c>
      <c r="W10" s="325" t="s">
        <v>396</v>
      </c>
      <c r="X10" s="325" t="s">
        <v>396</v>
      </c>
      <c r="Y10" s="1288" t="s">
        <v>396</v>
      </c>
      <c r="Z10" s="1689"/>
      <c r="AA10" s="241"/>
    </row>
    <row r="11" spans="1:119" s="229" customFormat="1" ht="12.75" customHeight="1">
      <c r="B11" s="246" t="s">
        <v>126</v>
      </c>
      <c r="C11" s="233">
        <v>5</v>
      </c>
      <c r="D11" s="234" t="s">
        <v>400</v>
      </c>
      <c r="E11" s="235" t="s">
        <v>299</v>
      </c>
      <c r="F11" s="236" t="s">
        <v>398</v>
      </c>
      <c r="G11" s="321" t="s">
        <v>396</v>
      </c>
      <c r="H11" s="322">
        <v>0.3458</v>
      </c>
      <c r="I11" s="322" t="s">
        <v>396</v>
      </c>
      <c r="J11" s="323" t="s">
        <v>396</v>
      </c>
      <c r="K11" s="323" t="s">
        <v>396</v>
      </c>
      <c r="L11" s="322">
        <v>0.3458</v>
      </c>
      <c r="M11" s="325" t="s">
        <v>396</v>
      </c>
      <c r="N11" s="322" t="s">
        <v>396</v>
      </c>
      <c r="O11" s="325" t="s">
        <v>396</v>
      </c>
      <c r="P11" s="325" t="s">
        <v>396</v>
      </c>
      <c r="Q11" s="325" t="s">
        <v>396</v>
      </c>
      <c r="R11" s="322" t="s">
        <v>396</v>
      </c>
      <c r="S11" s="323" t="s">
        <v>396</v>
      </c>
      <c r="T11" s="323" t="s">
        <v>396</v>
      </c>
      <c r="U11" s="323" t="s">
        <v>396</v>
      </c>
      <c r="V11" s="323" t="s">
        <v>396</v>
      </c>
      <c r="W11" s="325" t="s">
        <v>396</v>
      </c>
      <c r="X11" s="325" t="s">
        <v>396</v>
      </c>
      <c r="Y11" s="1287" t="s">
        <v>396</v>
      </c>
      <c r="Z11" s="1685"/>
      <c r="AA11" s="241"/>
    </row>
    <row r="12" spans="1:119" s="229" customFormat="1" ht="12.75" customHeight="1">
      <c r="B12" s="250"/>
      <c r="C12" s="233">
        <v>6</v>
      </c>
      <c r="D12" s="234" t="s">
        <v>127</v>
      </c>
      <c r="E12" s="235" t="s">
        <v>300</v>
      </c>
      <c r="F12" s="236" t="s">
        <v>398</v>
      </c>
      <c r="G12" s="321" t="s">
        <v>396</v>
      </c>
      <c r="H12" s="322" t="s">
        <v>396</v>
      </c>
      <c r="I12" s="322" t="s">
        <v>396</v>
      </c>
      <c r="J12" s="323" t="s">
        <v>396</v>
      </c>
      <c r="K12" s="323" t="s">
        <v>396</v>
      </c>
      <c r="L12" s="322" t="s">
        <v>396</v>
      </c>
      <c r="M12" s="325" t="s">
        <v>396</v>
      </c>
      <c r="N12" s="322" t="s">
        <v>396</v>
      </c>
      <c r="O12" s="325" t="s">
        <v>396</v>
      </c>
      <c r="P12" s="325" t="s">
        <v>396</v>
      </c>
      <c r="Q12" s="325" t="s">
        <v>396</v>
      </c>
      <c r="R12" s="322" t="s">
        <v>396</v>
      </c>
      <c r="S12" s="323" t="s">
        <v>396</v>
      </c>
      <c r="T12" s="323" t="s">
        <v>396</v>
      </c>
      <c r="U12" s="323" t="s">
        <v>396</v>
      </c>
      <c r="V12" s="323" t="s">
        <v>396</v>
      </c>
      <c r="W12" s="325" t="s">
        <v>396</v>
      </c>
      <c r="X12" s="325" t="s">
        <v>396</v>
      </c>
      <c r="Y12" s="1287" t="s">
        <v>396</v>
      </c>
      <c r="Z12" s="1685"/>
      <c r="AA12" s="241"/>
    </row>
    <row r="13" spans="1:119" s="229" customFormat="1" ht="12.75" customHeight="1">
      <c r="B13" s="251" t="s">
        <v>128</v>
      </c>
      <c r="C13" s="298">
        <v>7</v>
      </c>
      <c r="D13" s="299" t="s">
        <v>401</v>
      </c>
      <c r="E13" s="300" t="s">
        <v>302</v>
      </c>
      <c r="F13" s="303" t="s">
        <v>398</v>
      </c>
      <c r="G13" s="335">
        <v>0.43439999999999995</v>
      </c>
      <c r="H13" s="333">
        <v>5.0109999999999992</v>
      </c>
      <c r="I13" s="333">
        <v>5.9327999999999994</v>
      </c>
      <c r="J13" s="334">
        <v>0.1444</v>
      </c>
      <c r="K13" s="334">
        <v>0.36799999999999999</v>
      </c>
      <c r="L13" s="333">
        <v>6.4809999999999999</v>
      </c>
      <c r="M13" s="325" t="s">
        <v>396</v>
      </c>
      <c r="N13" s="333">
        <v>3.0100000000000007</v>
      </c>
      <c r="O13" s="325" t="s">
        <v>396</v>
      </c>
      <c r="P13" s="325" t="s">
        <v>396</v>
      </c>
      <c r="Q13" s="325" t="s">
        <v>396</v>
      </c>
      <c r="R13" s="333">
        <v>0.41799999999999998</v>
      </c>
      <c r="S13" s="334">
        <v>5.5628000000000002</v>
      </c>
      <c r="T13" s="334">
        <v>3.7251999999999996</v>
      </c>
      <c r="U13" s="334">
        <v>0.1444</v>
      </c>
      <c r="V13" s="334">
        <v>2.4367999999999999</v>
      </c>
      <c r="W13" s="325" t="s">
        <v>396</v>
      </c>
      <c r="X13" s="325" t="s">
        <v>396</v>
      </c>
      <c r="Y13" s="1288">
        <v>0.1444</v>
      </c>
      <c r="Z13" s="1689"/>
      <c r="AA13" s="241"/>
    </row>
    <row r="14" spans="1:119" s="229" customFormat="1" ht="12.75" customHeight="1">
      <c r="B14" s="251" t="s">
        <v>14</v>
      </c>
      <c r="C14" s="298">
        <v>8</v>
      </c>
      <c r="D14" s="299" t="s">
        <v>14</v>
      </c>
      <c r="E14" s="300" t="s">
        <v>303</v>
      </c>
      <c r="F14" s="303" t="s">
        <v>448</v>
      </c>
      <c r="G14" s="335">
        <v>40893.035553086047</v>
      </c>
      <c r="H14" s="333">
        <v>41188.855800111945</v>
      </c>
      <c r="I14" s="333">
        <v>41188.855800111945</v>
      </c>
      <c r="J14" s="334">
        <v>35472.25704306316</v>
      </c>
      <c r="K14" s="334">
        <v>36476.143684485629</v>
      </c>
      <c r="L14" s="333">
        <v>41188.855800111945</v>
      </c>
      <c r="M14" s="333">
        <v>41188.855800111945</v>
      </c>
      <c r="N14" s="333">
        <v>41188.855800111945</v>
      </c>
      <c r="O14" s="333">
        <v>39738.956832147815</v>
      </c>
      <c r="P14" s="325" t="s">
        <v>396</v>
      </c>
      <c r="Q14" s="325" t="s">
        <v>396</v>
      </c>
      <c r="R14" s="333">
        <v>29818.456061316036</v>
      </c>
      <c r="S14" s="334">
        <v>41188.855800111945</v>
      </c>
      <c r="T14" s="334">
        <v>41188.855800111945</v>
      </c>
      <c r="U14" s="334">
        <v>32456.616998352249</v>
      </c>
      <c r="V14" s="334">
        <v>41188.855800111945</v>
      </c>
      <c r="W14" s="325" t="s">
        <v>396</v>
      </c>
      <c r="X14" s="325" t="s">
        <v>396</v>
      </c>
      <c r="Y14" s="1288">
        <v>22996.586104535298</v>
      </c>
      <c r="Z14" s="1689"/>
      <c r="AA14" s="241"/>
    </row>
    <row r="15" spans="1:119" s="229" customFormat="1" ht="12.75" customHeight="1">
      <c r="B15" s="251"/>
      <c r="C15" s="298"/>
      <c r="D15" s="299" t="s">
        <v>402</v>
      </c>
      <c r="E15" s="300" t="s">
        <v>305</v>
      </c>
      <c r="F15" s="303"/>
      <c r="G15" s="335" t="s">
        <v>396</v>
      </c>
      <c r="H15" s="333" t="s">
        <v>396</v>
      </c>
      <c r="I15" s="333" t="s">
        <v>396</v>
      </c>
      <c r="J15" s="334" t="s">
        <v>396</v>
      </c>
      <c r="K15" s="334" t="s">
        <v>396</v>
      </c>
      <c r="L15" s="333" t="s">
        <v>396</v>
      </c>
      <c r="M15" s="333" t="s">
        <v>396</v>
      </c>
      <c r="N15" s="333" t="s">
        <v>396</v>
      </c>
      <c r="O15" s="333" t="s">
        <v>396</v>
      </c>
      <c r="P15" s="333" t="s">
        <v>396</v>
      </c>
      <c r="Q15" s="333" t="s">
        <v>396</v>
      </c>
      <c r="R15" s="333" t="s">
        <v>396</v>
      </c>
      <c r="S15" s="334" t="s">
        <v>396</v>
      </c>
      <c r="T15" s="334" t="s">
        <v>396</v>
      </c>
      <c r="U15" s="334" t="s">
        <v>396</v>
      </c>
      <c r="V15" s="334" t="s">
        <v>396</v>
      </c>
      <c r="W15" s="325" t="s">
        <v>396</v>
      </c>
      <c r="X15" s="325" t="s">
        <v>396</v>
      </c>
      <c r="Y15" s="1288" t="s">
        <v>396</v>
      </c>
      <c r="Z15" s="1689"/>
      <c r="AA15" s="241"/>
    </row>
    <row r="16" spans="1:119" s="229" customFormat="1" ht="12.75" customHeight="1">
      <c r="B16" s="252"/>
      <c r="C16" s="233">
        <v>9</v>
      </c>
      <c r="D16" s="234" t="s">
        <v>129</v>
      </c>
      <c r="E16" s="235" t="s">
        <v>403</v>
      </c>
      <c r="F16" s="236" t="s">
        <v>448</v>
      </c>
      <c r="G16" s="321">
        <v>12810.392</v>
      </c>
      <c r="H16" s="322">
        <v>14136.319</v>
      </c>
      <c r="I16" s="322">
        <v>14136.319</v>
      </c>
      <c r="J16" s="323">
        <v>14025.465</v>
      </c>
      <c r="K16" s="323">
        <v>12803.466</v>
      </c>
      <c r="L16" s="322">
        <v>14136.319</v>
      </c>
      <c r="M16" s="325" t="s">
        <v>396</v>
      </c>
      <c r="N16" s="322">
        <v>11148.64</v>
      </c>
      <c r="O16" s="325" t="s">
        <v>396</v>
      </c>
      <c r="P16" s="322">
        <v>14136.319</v>
      </c>
      <c r="Q16" s="322">
        <v>7184.1689999999999</v>
      </c>
      <c r="R16" s="322">
        <v>4654.7709999999997</v>
      </c>
      <c r="S16" s="323">
        <v>14025.465</v>
      </c>
      <c r="T16" s="323">
        <v>14136.319</v>
      </c>
      <c r="U16" s="323" t="s">
        <v>396</v>
      </c>
      <c r="V16" s="323">
        <v>8450.4609999999993</v>
      </c>
      <c r="W16" s="325" t="s">
        <v>396</v>
      </c>
      <c r="X16" s="325" t="s">
        <v>396</v>
      </c>
      <c r="Y16" s="1287">
        <v>6003.1080000000002</v>
      </c>
      <c r="Z16" s="1685"/>
      <c r="AA16" s="241"/>
    </row>
    <row r="17" spans="2:27" s="229" customFormat="1" ht="12.75" customHeight="1">
      <c r="B17" s="252"/>
      <c r="C17" s="233">
        <v>10</v>
      </c>
      <c r="D17" s="234" t="s">
        <v>130</v>
      </c>
      <c r="E17" s="235" t="s">
        <v>307</v>
      </c>
      <c r="F17" s="236" t="s">
        <v>448</v>
      </c>
      <c r="G17" s="321">
        <v>3513.9589999999998</v>
      </c>
      <c r="H17" s="322">
        <v>5404.5370000000003</v>
      </c>
      <c r="I17" s="322">
        <v>3940.7240000000002</v>
      </c>
      <c r="J17" s="323">
        <v>4351.6679999999997</v>
      </c>
      <c r="K17" s="323">
        <v>4447.0940000000001</v>
      </c>
      <c r="L17" s="322">
        <v>5404.5370000000003</v>
      </c>
      <c r="M17" s="325" t="s">
        <v>396</v>
      </c>
      <c r="N17" s="322">
        <v>4645.9170000000004</v>
      </c>
      <c r="O17" s="325" t="s">
        <v>396</v>
      </c>
      <c r="P17" s="322">
        <v>5404.5370000000003</v>
      </c>
      <c r="Q17" s="336" t="s">
        <v>396</v>
      </c>
      <c r="R17" s="322">
        <v>1639.3340000000001</v>
      </c>
      <c r="S17" s="323">
        <v>5331.7110000000002</v>
      </c>
      <c r="T17" s="323">
        <v>5377.3109999999997</v>
      </c>
      <c r="U17" s="323" t="s">
        <v>396</v>
      </c>
      <c r="V17" s="323">
        <v>503.78</v>
      </c>
      <c r="W17" s="325" t="s">
        <v>396</v>
      </c>
      <c r="X17" s="325" t="s">
        <v>396</v>
      </c>
      <c r="Y17" s="1287">
        <v>437.25</v>
      </c>
      <c r="Z17" s="1685"/>
      <c r="AA17" s="241"/>
    </row>
    <row r="18" spans="2:27" s="229" customFormat="1" ht="12.75" customHeight="1">
      <c r="B18" s="252"/>
      <c r="C18" s="233">
        <v>11</v>
      </c>
      <c r="D18" s="234" t="s">
        <v>131</v>
      </c>
      <c r="E18" s="235" t="s">
        <v>308</v>
      </c>
      <c r="F18" s="236" t="s">
        <v>448</v>
      </c>
      <c r="G18" s="321">
        <v>1281.9280000000001</v>
      </c>
      <c r="H18" s="322">
        <v>1868.143</v>
      </c>
      <c r="I18" s="322">
        <v>1758.633</v>
      </c>
      <c r="J18" s="323">
        <v>1574.2139999999999</v>
      </c>
      <c r="K18" s="323">
        <v>1125.0419999999999</v>
      </c>
      <c r="L18" s="322">
        <v>1911.9349999999999</v>
      </c>
      <c r="M18" s="325" t="s">
        <v>396</v>
      </c>
      <c r="N18" s="322">
        <v>1662.2059999999999</v>
      </c>
      <c r="O18" s="322">
        <v>1473.789</v>
      </c>
      <c r="P18" s="325" t="s">
        <v>396</v>
      </c>
      <c r="Q18" s="325" t="s">
        <v>396</v>
      </c>
      <c r="R18" s="322">
        <v>252.33099999999999</v>
      </c>
      <c r="S18" s="323">
        <v>1851.182</v>
      </c>
      <c r="T18" s="323">
        <v>1704.4880000000001</v>
      </c>
      <c r="U18" s="323" t="s">
        <v>396</v>
      </c>
      <c r="V18" s="323">
        <v>650.86400000000003</v>
      </c>
      <c r="W18" s="325" t="s">
        <v>396</v>
      </c>
      <c r="X18" s="325" t="s">
        <v>396</v>
      </c>
      <c r="Y18" s="1287">
        <v>542.96900000000005</v>
      </c>
      <c r="Z18" s="1685"/>
      <c r="AA18" s="241"/>
    </row>
    <row r="19" spans="2:27" s="229" customFormat="1" ht="12.75" customHeight="1">
      <c r="B19" s="252"/>
      <c r="C19" s="233">
        <v>12</v>
      </c>
      <c r="D19" s="234" t="s">
        <v>132</v>
      </c>
      <c r="E19" s="235" t="s">
        <v>309</v>
      </c>
      <c r="F19" s="236" t="s">
        <v>448</v>
      </c>
      <c r="G19" s="321">
        <v>1527.8009999999999</v>
      </c>
      <c r="H19" s="322">
        <v>1489.7550000000001</v>
      </c>
      <c r="I19" s="322">
        <v>1485.538</v>
      </c>
      <c r="J19" s="323">
        <v>336.93599999999998</v>
      </c>
      <c r="K19" s="323">
        <v>719.49599999999998</v>
      </c>
      <c r="L19" s="322">
        <v>1862.2760000000001</v>
      </c>
      <c r="M19" s="325" t="s">
        <v>396</v>
      </c>
      <c r="N19" s="322">
        <v>1862.2760000000001</v>
      </c>
      <c r="O19" s="325" t="s">
        <v>396</v>
      </c>
      <c r="P19" s="325" t="s">
        <v>396</v>
      </c>
      <c r="Q19" s="325" t="s">
        <v>396</v>
      </c>
      <c r="R19" s="322">
        <v>188.80799999999999</v>
      </c>
      <c r="S19" s="323">
        <v>1701.433</v>
      </c>
      <c r="T19" s="323">
        <v>1613.875</v>
      </c>
      <c r="U19" s="323" t="s">
        <v>396</v>
      </c>
      <c r="V19" s="323">
        <v>989.024</v>
      </c>
      <c r="W19" s="325" t="s">
        <v>396</v>
      </c>
      <c r="X19" s="325" t="s">
        <v>396</v>
      </c>
      <c r="Y19" s="1287">
        <v>1117.2070000000001</v>
      </c>
      <c r="Z19" s="1685"/>
      <c r="AA19" s="241"/>
    </row>
    <row r="20" spans="2:27" s="229" customFormat="1" ht="12.75" customHeight="1">
      <c r="B20" s="252"/>
      <c r="C20" s="233">
        <v>13</v>
      </c>
      <c r="D20" s="234" t="s">
        <v>133</v>
      </c>
      <c r="E20" s="235" t="s">
        <v>310</v>
      </c>
      <c r="F20" s="236" t="s">
        <v>448</v>
      </c>
      <c r="G20" s="321">
        <v>442.63499999999999</v>
      </c>
      <c r="H20" s="322">
        <v>817.81299999999999</v>
      </c>
      <c r="I20" s="322">
        <v>907.346</v>
      </c>
      <c r="J20" s="323">
        <v>170.959</v>
      </c>
      <c r="K20" s="323">
        <v>205.286</v>
      </c>
      <c r="L20" s="322">
        <v>930.86699999999996</v>
      </c>
      <c r="M20" s="325" t="s">
        <v>396</v>
      </c>
      <c r="N20" s="322">
        <v>936.64300000000003</v>
      </c>
      <c r="O20" s="325" t="s">
        <v>396</v>
      </c>
      <c r="P20" s="325" t="s">
        <v>396</v>
      </c>
      <c r="Q20" s="325" t="s">
        <v>396</v>
      </c>
      <c r="R20" s="322">
        <v>192.53700000000001</v>
      </c>
      <c r="S20" s="323">
        <v>735.29100000000005</v>
      </c>
      <c r="T20" s="323">
        <v>920.89300000000003</v>
      </c>
      <c r="U20" s="323">
        <v>38.237000000000002</v>
      </c>
      <c r="V20" s="323">
        <v>362.92</v>
      </c>
      <c r="W20" s="325" t="s">
        <v>396</v>
      </c>
      <c r="X20" s="325" t="s">
        <v>396</v>
      </c>
      <c r="Y20" s="1287" t="s">
        <v>396</v>
      </c>
      <c r="Z20" s="1685"/>
      <c r="AA20" s="241"/>
    </row>
    <row r="21" spans="2:27" s="229" customFormat="1" ht="12.75" customHeight="1">
      <c r="B21" s="252"/>
      <c r="C21" s="233">
        <v>14</v>
      </c>
      <c r="D21" s="234" t="s">
        <v>134</v>
      </c>
      <c r="E21" s="235" t="s">
        <v>311</v>
      </c>
      <c r="F21" s="236" t="s">
        <v>448</v>
      </c>
      <c r="G21" s="321">
        <v>3427.627</v>
      </c>
      <c r="H21" s="322">
        <v>3838.7849999999999</v>
      </c>
      <c r="I21" s="322">
        <v>3739.09</v>
      </c>
      <c r="J21" s="323">
        <v>3284.9</v>
      </c>
      <c r="K21" s="323">
        <v>3464.7950000000001</v>
      </c>
      <c r="L21" s="322">
        <v>3838.7849999999999</v>
      </c>
      <c r="M21" s="322">
        <v>3757.8290000000002</v>
      </c>
      <c r="N21" s="322">
        <v>3838.7849999999999</v>
      </c>
      <c r="O21" s="325" t="s">
        <v>396</v>
      </c>
      <c r="P21" s="325" t="s">
        <v>396</v>
      </c>
      <c r="Q21" s="325" t="s">
        <v>396</v>
      </c>
      <c r="R21" s="322">
        <v>274.08300000000003</v>
      </c>
      <c r="S21" s="323">
        <v>3796.1419999999998</v>
      </c>
      <c r="T21" s="323">
        <v>3667.7750000000001</v>
      </c>
      <c r="U21" s="323">
        <v>895.45399999999995</v>
      </c>
      <c r="V21" s="323">
        <v>1989.1969999999999</v>
      </c>
      <c r="W21" s="325" t="s">
        <v>396</v>
      </c>
      <c r="X21" s="325" t="s">
        <v>396</v>
      </c>
      <c r="Y21" s="1287">
        <v>2856.587</v>
      </c>
      <c r="Z21" s="1685"/>
      <c r="AA21" s="241"/>
    </row>
    <row r="22" spans="2:27" s="229" customFormat="1" ht="12.75" customHeight="1">
      <c r="B22" s="252"/>
      <c r="C22" s="233">
        <v>15</v>
      </c>
      <c r="D22" s="234" t="s">
        <v>135</v>
      </c>
      <c r="E22" s="235" t="s">
        <v>312</v>
      </c>
      <c r="F22" s="236" t="s">
        <v>448</v>
      </c>
      <c r="G22" s="321">
        <v>1170.5360000000001</v>
      </c>
      <c r="H22" s="322">
        <v>2031.9570000000001</v>
      </c>
      <c r="I22" s="322">
        <v>2118.1889999999999</v>
      </c>
      <c r="J22" s="323">
        <v>2058.5889999999999</v>
      </c>
      <c r="K22" s="323">
        <v>2051.7910000000002</v>
      </c>
      <c r="L22" s="322">
        <v>2138.9949999999999</v>
      </c>
      <c r="M22" s="322">
        <v>2114.0419999999999</v>
      </c>
      <c r="N22" s="322">
        <v>1877.461</v>
      </c>
      <c r="O22" s="325" t="s">
        <v>396</v>
      </c>
      <c r="P22" s="325" t="s">
        <v>396</v>
      </c>
      <c r="Q22" s="325" t="s">
        <v>396</v>
      </c>
      <c r="R22" s="322">
        <v>977.61099999999999</v>
      </c>
      <c r="S22" s="323">
        <v>1906.442</v>
      </c>
      <c r="T22" s="323">
        <v>1815.182</v>
      </c>
      <c r="U22" s="323">
        <v>49.975000000000001</v>
      </c>
      <c r="V22" s="323">
        <v>1032.7940000000001</v>
      </c>
      <c r="W22" s="325" t="s">
        <v>396</v>
      </c>
      <c r="X22" s="325" t="s">
        <v>396</v>
      </c>
      <c r="Y22" s="1287">
        <v>160.44800000000001</v>
      </c>
      <c r="Z22" s="1685"/>
      <c r="AA22" s="241"/>
    </row>
    <row r="23" spans="2:27" s="229" customFormat="1" ht="12.75" customHeight="1">
      <c r="B23" s="252"/>
      <c r="C23" s="233">
        <v>16</v>
      </c>
      <c r="D23" s="234" t="s">
        <v>136</v>
      </c>
      <c r="E23" s="235" t="s">
        <v>313</v>
      </c>
      <c r="F23" s="236" t="s">
        <v>448</v>
      </c>
      <c r="G23" s="321">
        <v>16551.046999999999</v>
      </c>
      <c r="H23" s="322">
        <v>16578.203000000001</v>
      </c>
      <c r="I23" s="322">
        <v>16578.203000000001</v>
      </c>
      <c r="J23" s="323">
        <v>16577.599999999999</v>
      </c>
      <c r="K23" s="323">
        <v>16569.519</v>
      </c>
      <c r="L23" s="322">
        <v>16586.284</v>
      </c>
      <c r="M23" s="336" t="s">
        <v>396</v>
      </c>
      <c r="N23" s="322">
        <v>13915.922</v>
      </c>
      <c r="O23" s="325" t="s">
        <v>396</v>
      </c>
      <c r="P23" s="322">
        <v>14421.59</v>
      </c>
      <c r="Q23" s="325" t="s">
        <v>396</v>
      </c>
      <c r="R23" s="322">
        <v>4136.8140000000003</v>
      </c>
      <c r="S23" s="323">
        <v>16578.203000000001</v>
      </c>
      <c r="T23" s="323">
        <v>16577.599999999999</v>
      </c>
      <c r="U23" s="323">
        <v>8169.3649999999998</v>
      </c>
      <c r="V23" s="323">
        <v>12898.996999999999</v>
      </c>
      <c r="W23" s="325" t="s">
        <v>396</v>
      </c>
      <c r="X23" s="325" t="s">
        <v>396</v>
      </c>
      <c r="Y23" s="1287">
        <v>11822.433000000001</v>
      </c>
      <c r="Z23" s="1685"/>
      <c r="AA23" s="241"/>
    </row>
    <row r="24" spans="2:27" s="229" customFormat="1" ht="12.75" customHeight="1">
      <c r="B24" s="252"/>
      <c r="C24" s="233">
        <v>17</v>
      </c>
      <c r="D24" s="234" t="s">
        <v>137</v>
      </c>
      <c r="E24" s="235" t="s">
        <v>314</v>
      </c>
      <c r="F24" s="236" t="s">
        <v>448</v>
      </c>
      <c r="G24" s="321">
        <v>7205.0110000000004</v>
      </c>
      <c r="H24" s="322">
        <v>8666.44</v>
      </c>
      <c r="I24" s="322">
        <v>8698.884</v>
      </c>
      <c r="J24" s="323">
        <v>8586.0589999999993</v>
      </c>
      <c r="K24" s="323">
        <v>8559.3240000000005</v>
      </c>
      <c r="L24" s="322">
        <v>8699.6219999999994</v>
      </c>
      <c r="M24" s="325" t="s">
        <v>396</v>
      </c>
      <c r="N24" s="322">
        <v>8608.5040000000008</v>
      </c>
      <c r="O24" s="325" t="s">
        <v>396</v>
      </c>
      <c r="P24" s="336" t="s">
        <v>396</v>
      </c>
      <c r="Q24" s="325" t="s">
        <v>396</v>
      </c>
      <c r="R24" s="322" t="s">
        <v>396</v>
      </c>
      <c r="S24" s="323">
        <v>8675.3860000000004</v>
      </c>
      <c r="T24" s="323">
        <v>8654.3809999999994</v>
      </c>
      <c r="U24" s="323">
        <v>1052.1489999999999</v>
      </c>
      <c r="V24" s="323">
        <v>6008.8490000000002</v>
      </c>
      <c r="W24" s="325" t="s">
        <v>396</v>
      </c>
      <c r="X24" s="325" t="s">
        <v>396</v>
      </c>
      <c r="Y24" s="1287">
        <v>7120.674</v>
      </c>
      <c r="Z24" s="1685"/>
      <c r="AA24" s="241"/>
    </row>
    <row r="25" spans="2:27" s="229" customFormat="1" ht="12.75" customHeight="1">
      <c r="B25" s="252" t="s">
        <v>18</v>
      </c>
      <c r="C25" s="233">
        <v>18</v>
      </c>
      <c r="D25" s="234" t="s">
        <v>138</v>
      </c>
      <c r="E25" s="235" t="s">
        <v>315</v>
      </c>
      <c r="F25" s="236" t="s">
        <v>448</v>
      </c>
      <c r="G25" s="321">
        <v>3476.6289999999999</v>
      </c>
      <c r="H25" s="322">
        <v>7095.3059999999996</v>
      </c>
      <c r="I25" s="322">
        <v>7216.4960000000001</v>
      </c>
      <c r="J25" s="323">
        <v>6850.0959999999995</v>
      </c>
      <c r="K25" s="323">
        <v>6800.7309999999998</v>
      </c>
      <c r="L25" s="322">
        <v>7216.4960000000001</v>
      </c>
      <c r="M25" s="325" t="s">
        <v>396</v>
      </c>
      <c r="N25" s="322">
        <v>6823.3720000000003</v>
      </c>
      <c r="O25" s="325" t="s">
        <v>396</v>
      </c>
      <c r="P25" s="325" t="s">
        <v>396</v>
      </c>
      <c r="Q25" s="325" t="s">
        <v>396</v>
      </c>
      <c r="R25" s="322">
        <v>3206.855</v>
      </c>
      <c r="S25" s="323">
        <v>7169.6629999999996</v>
      </c>
      <c r="T25" s="323">
        <v>7076.0330000000004</v>
      </c>
      <c r="U25" s="323">
        <v>1345.125</v>
      </c>
      <c r="V25" s="323">
        <v>3776.2080000000001</v>
      </c>
      <c r="W25" s="325" t="s">
        <v>396</v>
      </c>
      <c r="X25" s="325" t="s">
        <v>396</v>
      </c>
      <c r="Y25" s="1287">
        <v>2553.1309999999999</v>
      </c>
      <c r="Z25" s="1685"/>
      <c r="AA25" s="241"/>
    </row>
    <row r="26" spans="2:27" s="229" customFormat="1" ht="12.75" customHeight="1">
      <c r="B26" s="252"/>
      <c r="C26" s="233">
        <v>19</v>
      </c>
      <c r="D26" s="234" t="s">
        <v>139</v>
      </c>
      <c r="E26" s="235" t="s">
        <v>316</v>
      </c>
      <c r="F26" s="236" t="s">
        <v>448</v>
      </c>
      <c r="G26" s="321">
        <v>1259.4190000000001</v>
      </c>
      <c r="H26" s="322">
        <v>2365.3319999999999</v>
      </c>
      <c r="I26" s="322">
        <v>2417.895</v>
      </c>
      <c r="J26" s="323">
        <v>1623.18</v>
      </c>
      <c r="K26" s="323">
        <v>2246.0129999999999</v>
      </c>
      <c r="L26" s="322">
        <v>2422.1640000000002</v>
      </c>
      <c r="M26" s="325" t="s">
        <v>396</v>
      </c>
      <c r="N26" s="322">
        <v>1967.6410000000001</v>
      </c>
      <c r="O26" s="325" t="s">
        <v>396</v>
      </c>
      <c r="P26" s="325" t="s">
        <v>396</v>
      </c>
      <c r="Q26" s="325" t="s">
        <v>396</v>
      </c>
      <c r="R26" s="322">
        <v>2013.8920000000001</v>
      </c>
      <c r="S26" s="323">
        <v>2257.8719999999998</v>
      </c>
      <c r="T26" s="323">
        <v>2194.047</v>
      </c>
      <c r="U26" s="323" t="s">
        <v>396</v>
      </c>
      <c r="V26" s="323">
        <v>703.04</v>
      </c>
      <c r="W26" s="325" t="s">
        <v>396</v>
      </c>
      <c r="X26" s="325" t="s">
        <v>396</v>
      </c>
      <c r="Y26" s="1287">
        <v>558.25</v>
      </c>
      <c r="Z26" s="1685"/>
      <c r="AA26" s="241"/>
    </row>
    <row r="27" spans="2:27" s="229" customFormat="1" ht="12.75" customHeight="1">
      <c r="B27" s="252"/>
      <c r="C27" s="233">
        <v>20</v>
      </c>
      <c r="D27" s="234" t="s">
        <v>140</v>
      </c>
      <c r="E27" s="235" t="s">
        <v>317</v>
      </c>
      <c r="F27" s="236" t="s">
        <v>448</v>
      </c>
      <c r="G27" s="321" t="s">
        <v>396</v>
      </c>
      <c r="H27" s="322">
        <v>18.425456583369293</v>
      </c>
      <c r="I27" s="322">
        <v>11.544456583369293</v>
      </c>
      <c r="J27" s="323" t="s">
        <v>396</v>
      </c>
      <c r="K27" s="323">
        <v>22.529</v>
      </c>
      <c r="L27" s="322">
        <v>50.841456583369293</v>
      </c>
      <c r="M27" s="325" t="s">
        <v>396</v>
      </c>
      <c r="N27" s="322">
        <v>48.398000000000003</v>
      </c>
      <c r="O27" s="325" t="s">
        <v>396</v>
      </c>
      <c r="P27" s="325" t="s">
        <v>396</v>
      </c>
      <c r="Q27" s="325" t="s">
        <v>396</v>
      </c>
      <c r="R27" s="322">
        <v>14.074</v>
      </c>
      <c r="S27" s="323">
        <v>16.332000000000001</v>
      </c>
      <c r="T27" s="323">
        <v>4.6020000000000003</v>
      </c>
      <c r="U27" s="323" t="s">
        <v>396</v>
      </c>
      <c r="V27" s="323" t="s">
        <v>396</v>
      </c>
      <c r="W27" s="325" t="s">
        <v>396</v>
      </c>
      <c r="X27" s="325" t="s">
        <v>396</v>
      </c>
      <c r="Y27" s="1287" t="s">
        <v>396</v>
      </c>
      <c r="Z27" s="1685"/>
      <c r="AA27" s="241"/>
    </row>
    <row r="28" spans="2:27" s="229" customFormat="1" ht="12.75" customHeight="1">
      <c r="B28" s="252"/>
      <c r="C28" s="233">
        <v>21</v>
      </c>
      <c r="D28" s="234" t="s">
        <v>141</v>
      </c>
      <c r="E28" s="235" t="s">
        <v>318</v>
      </c>
      <c r="F28" s="236" t="s">
        <v>448</v>
      </c>
      <c r="G28" s="321">
        <v>3613.2249999999999</v>
      </c>
      <c r="H28" s="322">
        <v>4212.5320000000002</v>
      </c>
      <c r="I28" s="322">
        <v>4148.5339999999997</v>
      </c>
      <c r="J28" s="323">
        <v>3658.152</v>
      </c>
      <c r="K28" s="323">
        <v>3916.19</v>
      </c>
      <c r="L28" s="322">
        <v>4212.5320000000002</v>
      </c>
      <c r="M28" s="325" t="s">
        <v>396</v>
      </c>
      <c r="N28" s="322">
        <v>3851.5349999999999</v>
      </c>
      <c r="O28" s="325" t="s">
        <v>396</v>
      </c>
      <c r="P28" s="325" t="s">
        <v>396</v>
      </c>
      <c r="Q28" s="325" t="s">
        <v>396</v>
      </c>
      <c r="R28" s="322">
        <v>2197.3890000000001</v>
      </c>
      <c r="S28" s="323">
        <v>4124.2820000000002</v>
      </c>
      <c r="T28" s="323">
        <v>4212.5320000000002</v>
      </c>
      <c r="U28" s="323">
        <v>3014.7130000000002</v>
      </c>
      <c r="V28" s="323">
        <v>3701.5140000000001</v>
      </c>
      <c r="W28" s="325" t="s">
        <v>396</v>
      </c>
      <c r="X28" s="325" t="s">
        <v>396</v>
      </c>
      <c r="Y28" s="1287">
        <v>3666.94</v>
      </c>
      <c r="Z28" s="1685"/>
      <c r="AA28" s="241"/>
    </row>
    <row r="29" spans="2:27" s="229" customFormat="1" ht="12.75" customHeight="1">
      <c r="B29" s="252"/>
      <c r="C29" s="233">
        <v>22</v>
      </c>
      <c r="D29" s="234" t="s">
        <v>142</v>
      </c>
      <c r="E29" s="235" t="s">
        <v>319</v>
      </c>
      <c r="F29" s="236" t="s">
        <v>448</v>
      </c>
      <c r="G29" s="321">
        <v>8205.6650000000009</v>
      </c>
      <c r="H29" s="322">
        <v>10841.517</v>
      </c>
      <c r="I29" s="322">
        <v>10912.057000000001</v>
      </c>
      <c r="J29" s="323">
        <v>9924.4</v>
      </c>
      <c r="K29" s="323">
        <v>9953.7039999999997</v>
      </c>
      <c r="L29" s="322">
        <v>10878.236000000001</v>
      </c>
      <c r="M29" s="325" t="s">
        <v>396</v>
      </c>
      <c r="N29" s="322">
        <v>10781.098</v>
      </c>
      <c r="O29" s="325" t="s">
        <v>396</v>
      </c>
      <c r="P29" s="325" t="s">
        <v>396</v>
      </c>
      <c r="Q29" s="325" t="s">
        <v>396</v>
      </c>
      <c r="R29" s="322">
        <v>1957.4449999999999</v>
      </c>
      <c r="S29" s="323">
        <v>10878.236000000001</v>
      </c>
      <c r="T29" s="323">
        <v>9968.9529999999995</v>
      </c>
      <c r="U29" s="323">
        <v>10880.704</v>
      </c>
      <c r="V29" s="323">
        <v>9587.1949999999997</v>
      </c>
      <c r="W29" s="325" t="s">
        <v>396</v>
      </c>
      <c r="X29" s="325" t="s">
        <v>396</v>
      </c>
      <c r="Y29" s="1287">
        <v>10249.971</v>
      </c>
      <c r="Z29" s="1685"/>
      <c r="AA29" s="241"/>
    </row>
    <row r="30" spans="2:27" s="229" customFormat="1" ht="12.75" customHeight="1">
      <c r="B30" s="252"/>
      <c r="C30" s="233">
        <v>23</v>
      </c>
      <c r="D30" s="234" t="s">
        <v>143</v>
      </c>
      <c r="E30" s="235" t="s">
        <v>320</v>
      </c>
      <c r="F30" s="236" t="s">
        <v>448</v>
      </c>
      <c r="G30" s="321">
        <v>4064.5810000000001</v>
      </c>
      <c r="H30" s="322">
        <v>6495.7212848720173</v>
      </c>
      <c r="I30" s="322">
        <v>6554.251284872018</v>
      </c>
      <c r="J30" s="323">
        <v>5436.7962848720181</v>
      </c>
      <c r="K30" s="323">
        <v>5436.7962848720181</v>
      </c>
      <c r="L30" s="322">
        <v>6568.1362848720182</v>
      </c>
      <c r="M30" s="325" t="s">
        <v>396</v>
      </c>
      <c r="N30" s="322">
        <v>6460.1292848720177</v>
      </c>
      <c r="O30" s="325" t="s">
        <v>396</v>
      </c>
      <c r="P30" s="325" t="s">
        <v>396</v>
      </c>
      <c r="Q30" s="325" t="s">
        <v>396</v>
      </c>
      <c r="R30" s="322">
        <v>2107.0740000000001</v>
      </c>
      <c r="S30" s="323">
        <v>6554.251284872018</v>
      </c>
      <c r="T30" s="323">
        <v>6549.9170000000004</v>
      </c>
      <c r="U30" s="323">
        <v>5343.4740000000002</v>
      </c>
      <c r="V30" s="323">
        <v>4945.1382848720177</v>
      </c>
      <c r="W30" s="325" t="s">
        <v>396</v>
      </c>
      <c r="X30" s="325" t="s">
        <v>396</v>
      </c>
      <c r="Y30" s="1287">
        <v>5324.8270000000002</v>
      </c>
      <c r="Z30" s="1685"/>
      <c r="AA30" s="241"/>
    </row>
    <row r="31" spans="2:27" s="229" customFormat="1" ht="12.75" customHeight="1">
      <c r="B31" s="252"/>
      <c r="C31" s="233">
        <v>24</v>
      </c>
      <c r="D31" s="234" t="s">
        <v>144</v>
      </c>
      <c r="E31" s="235" t="s">
        <v>321</v>
      </c>
      <c r="F31" s="236" t="s">
        <v>448</v>
      </c>
      <c r="G31" s="321">
        <v>5885.326</v>
      </c>
      <c r="H31" s="322">
        <v>7561.3450000000003</v>
      </c>
      <c r="I31" s="322">
        <v>7561.3450000000003</v>
      </c>
      <c r="J31" s="323">
        <v>7510.835</v>
      </c>
      <c r="K31" s="323">
        <v>7510.835</v>
      </c>
      <c r="L31" s="322">
        <v>7561.3450000000003</v>
      </c>
      <c r="M31" s="325" t="s">
        <v>396</v>
      </c>
      <c r="N31" s="322">
        <v>7369.18</v>
      </c>
      <c r="O31" s="325" t="s">
        <v>396</v>
      </c>
      <c r="P31" s="325" t="s">
        <v>396</v>
      </c>
      <c r="Q31" s="325" t="s">
        <v>396</v>
      </c>
      <c r="R31" s="322">
        <v>1818.837</v>
      </c>
      <c r="S31" s="323">
        <v>7561.3450000000003</v>
      </c>
      <c r="T31" s="323">
        <v>7561.3450000000003</v>
      </c>
      <c r="U31" s="323">
        <v>6444.0730000000003</v>
      </c>
      <c r="V31" s="323">
        <v>5685.942</v>
      </c>
      <c r="W31" s="325" t="s">
        <v>396</v>
      </c>
      <c r="X31" s="325" t="s">
        <v>396</v>
      </c>
      <c r="Y31" s="1287">
        <v>4726.183</v>
      </c>
      <c r="Z31" s="1685"/>
      <c r="AA31" s="241"/>
    </row>
    <row r="32" spans="2:27" s="229" customFormat="1" ht="12.75" customHeight="1">
      <c r="B32" s="252"/>
      <c r="C32" s="233">
        <v>25</v>
      </c>
      <c r="D32" s="234" t="s">
        <v>145</v>
      </c>
      <c r="E32" s="235" t="s">
        <v>322</v>
      </c>
      <c r="F32" s="236" t="s">
        <v>448</v>
      </c>
      <c r="G32" s="321">
        <v>3270.1</v>
      </c>
      <c r="H32" s="322">
        <v>5946.2650000000003</v>
      </c>
      <c r="I32" s="322">
        <v>5963.4260000000004</v>
      </c>
      <c r="J32" s="323">
        <v>5573.67</v>
      </c>
      <c r="K32" s="323">
        <v>5927.26</v>
      </c>
      <c r="L32" s="322">
        <v>5969.1959999999999</v>
      </c>
      <c r="M32" s="325" t="s">
        <v>396</v>
      </c>
      <c r="N32" s="322">
        <v>5387.86</v>
      </c>
      <c r="O32" s="325" t="s">
        <v>396</v>
      </c>
      <c r="P32" s="325" t="s">
        <v>396</v>
      </c>
      <c r="Q32" s="325" t="s">
        <v>396</v>
      </c>
      <c r="R32" s="322">
        <v>2597.721</v>
      </c>
      <c r="S32" s="323">
        <v>5969.1959999999999</v>
      </c>
      <c r="T32" s="323">
        <v>5942.9740000000002</v>
      </c>
      <c r="U32" s="323">
        <v>4611.9589999999998</v>
      </c>
      <c r="V32" s="323">
        <v>4889.9579999999996</v>
      </c>
      <c r="W32" s="325" t="s">
        <v>396</v>
      </c>
      <c r="X32" s="325" t="s">
        <v>396</v>
      </c>
      <c r="Y32" s="1287">
        <v>3121.357</v>
      </c>
      <c r="Z32" s="1685"/>
      <c r="AA32" s="241"/>
    </row>
    <row r="33" spans="2:27" s="229" customFormat="1" ht="12.75" customHeight="1">
      <c r="B33" s="252"/>
      <c r="C33" s="233">
        <v>26</v>
      </c>
      <c r="D33" s="234" t="s">
        <v>146</v>
      </c>
      <c r="E33" s="235" t="s">
        <v>323</v>
      </c>
      <c r="F33" s="236" t="s">
        <v>448</v>
      </c>
      <c r="G33" s="321">
        <v>6746.0010000000002</v>
      </c>
      <c r="H33" s="322">
        <v>11646.48</v>
      </c>
      <c r="I33" s="322">
        <v>11202.175999999999</v>
      </c>
      <c r="J33" s="323">
        <v>11170.794</v>
      </c>
      <c r="K33" s="323">
        <v>11170.794</v>
      </c>
      <c r="L33" s="322">
        <v>11510.965</v>
      </c>
      <c r="M33" s="325" t="s">
        <v>396</v>
      </c>
      <c r="N33" s="322">
        <v>11439.727000000001</v>
      </c>
      <c r="O33" s="325" t="s">
        <v>396</v>
      </c>
      <c r="P33" s="325" t="s">
        <v>396</v>
      </c>
      <c r="Q33" s="325" t="s">
        <v>396</v>
      </c>
      <c r="R33" s="322">
        <v>6048.0079999999998</v>
      </c>
      <c r="S33" s="323">
        <v>11411.415999999999</v>
      </c>
      <c r="T33" s="323">
        <v>11383.382</v>
      </c>
      <c r="U33" s="323">
        <v>8652.3310000000001</v>
      </c>
      <c r="V33" s="323">
        <v>6315.54</v>
      </c>
      <c r="W33" s="325" t="s">
        <v>396</v>
      </c>
      <c r="X33" s="325" t="s">
        <v>396</v>
      </c>
      <c r="Y33" s="1287">
        <v>3274.165</v>
      </c>
      <c r="Z33" s="1685"/>
      <c r="AA33" s="241"/>
    </row>
    <row r="34" spans="2:27" s="229" customFormat="1" ht="12.75" customHeight="1">
      <c r="B34" s="252"/>
      <c r="C34" s="233">
        <v>27</v>
      </c>
      <c r="D34" s="234" t="s">
        <v>147</v>
      </c>
      <c r="E34" s="235" t="s">
        <v>324</v>
      </c>
      <c r="F34" s="236" t="s">
        <v>448</v>
      </c>
      <c r="G34" s="321">
        <v>926.34799999999996</v>
      </c>
      <c r="H34" s="322">
        <v>3627.9490000000001</v>
      </c>
      <c r="I34" s="322">
        <v>3634.5619999999999</v>
      </c>
      <c r="J34" s="323">
        <v>3577.654</v>
      </c>
      <c r="K34" s="323">
        <v>3618.83</v>
      </c>
      <c r="L34" s="322">
        <v>3637.6080000000002</v>
      </c>
      <c r="M34" s="325" t="s">
        <v>396</v>
      </c>
      <c r="N34" s="322">
        <v>3220.79</v>
      </c>
      <c r="O34" s="325" t="s">
        <v>396</v>
      </c>
      <c r="P34" s="325" t="s">
        <v>396</v>
      </c>
      <c r="Q34" s="325" t="s">
        <v>396</v>
      </c>
      <c r="R34" s="322">
        <v>120.54900000000001</v>
      </c>
      <c r="S34" s="323">
        <v>3637.6080000000002</v>
      </c>
      <c r="T34" s="323">
        <v>3635.1379999999999</v>
      </c>
      <c r="U34" s="323">
        <v>789.57899999999995</v>
      </c>
      <c r="V34" s="323">
        <v>1709.4839999999999</v>
      </c>
      <c r="W34" s="325" t="s">
        <v>396</v>
      </c>
      <c r="X34" s="325" t="s">
        <v>396</v>
      </c>
      <c r="Y34" s="1287">
        <v>495.49400000000003</v>
      </c>
      <c r="Z34" s="1685"/>
      <c r="AA34" s="241"/>
    </row>
    <row r="35" spans="2:27" s="229" customFormat="1" ht="12.75" customHeight="1">
      <c r="B35" s="252"/>
      <c r="C35" s="233">
        <v>28</v>
      </c>
      <c r="D35" s="234" t="s">
        <v>148</v>
      </c>
      <c r="E35" s="235" t="s">
        <v>325</v>
      </c>
      <c r="F35" s="236" t="s">
        <v>448</v>
      </c>
      <c r="G35" s="321">
        <v>1954.204</v>
      </c>
      <c r="H35" s="322">
        <v>9172.2623481664468</v>
      </c>
      <c r="I35" s="322">
        <v>9172.2623481664468</v>
      </c>
      <c r="J35" s="323">
        <v>9154.6530000000002</v>
      </c>
      <c r="K35" s="323">
        <v>9154.6530000000002</v>
      </c>
      <c r="L35" s="322">
        <v>9172.2623481664468</v>
      </c>
      <c r="M35" s="325" t="s">
        <v>396</v>
      </c>
      <c r="N35" s="322">
        <v>8003.6373481664468</v>
      </c>
      <c r="O35" s="325" t="s">
        <v>396</v>
      </c>
      <c r="P35" s="325" t="s">
        <v>396</v>
      </c>
      <c r="Q35" s="325" t="s">
        <v>396</v>
      </c>
      <c r="R35" s="322">
        <v>699.56</v>
      </c>
      <c r="S35" s="323">
        <v>9172.2623481664468</v>
      </c>
      <c r="T35" s="323">
        <v>9172.2623481664468</v>
      </c>
      <c r="U35" s="323">
        <v>913.54100000000005</v>
      </c>
      <c r="V35" s="323">
        <v>3624.2253481664466</v>
      </c>
      <c r="W35" s="325" t="s">
        <v>396</v>
      </c>
      <c r="X35" s="325" t="s">
        <v>396</v>
      </c>
      <c r="Y35" s="1287">
        <v>513.04</v>
      </c>
      <c r="Z35" s="1685"/>
      <c r="AA35" s="241"/>
    </row>
    <row r="36" spans="2:27" s="229" customFormat="1" ht="12.75" customHeight="1">
      <c r="B36" s="252"/>
      <c r="C36" s="233">
        <v>29</v>
      </c>
      <c r="D36" s="234" t="s">
        <v>149</v>
      </c>
      <c r="E36" s="235" t="s">
        <v>326</v>
      </c>
      <c r="F36" s="236" t="s">
        <v>448</v>
      </c>
      <c r="G36" s="321">
        <v>5361.902</v>
      </c>
      <c r="H36" s="322">
        <v>12439.439</v>
      </c>
      <c r="I36" s="322">
        <v>12448.611999999999</v>
      </c>
      <c r="J36" s="323">
        <v>12146.923000000001</v>
      </c>
      <c r="K36" s="323">
        <v>12225.601000000001</v>
      </c>
      <c r="L36" s="322">
        <v>12448.611999999999</v>
      </c>
      <c r="M36" s="325" t="s">
        <v>396</v>
      </c>
      <c r="N36" s="322">
        <v>12276.212</v>
      </c>
      <c r="O36" s="325" t="s">
        <v>396</v>
      </c>
      <c r="P36" s="325" t="s">
        <v>396</v>
      </c>
      <c r="Q36" s="325" t="s">
        <v>396</v>
      </c>
      <c r="R36" s="322">
        <v>9019.1939999999995</v>
      </c>
      <c r="S36" s="323">
        <v>12448.611999999999</v>
      </c>
      <c r="T36" s="323">
        <v>12406.803</v>
      </c>
      <c r="U36" s="323">
        <v>7824.2240000000002</v>
      </c>
      <c r="V36" s="323">
        <v>7835.299</v>
      </c>
      <c r="W36" s="325" t="s">
        <v>396</v>
      </c>
      <c r="X36" s="325" t="s">
        <v>396</v>
      </c>
      <c r="Y36" s="1287">
        <v>2856.4</v>
      </c>
      <c r="Z36" s="1685"/>
      <c r="AA36" s="241"/>
    </row>
    <row r="37" spans="2:27" s="229" customFormat="1" ht="12.75" customHeight="1">
      <c r="B37" s="252"/>
      <c r="C37" s="233">
        <v>30</v>
      </c>
      <c r="D37" s="234" t="s">
        <v>150</v>
      </c>
      <c r="E37" s="235" t="s">
        <v>327</v>
      </c>
      <c r="F37" s="254" t="s">
        <v>448</v>
      </c>
      <c r="G37" s="337" t="s">
        <v>396</v>
      </c>
      <c r="H37" s="322">
        <v>2623.5450000000001</v>
      </c>
      <c r="I37" s="322">
        <v>2707.3339999999998</v>
      </c>
      <c r="J37" s="323">
        <v>2344.7469999999998</v>
      </c>
      <c r="K37" s="323">
        <v>2671.2840000000001</v>
      </c>
      <c r="L37" s="322">
        <v>2707.3339999999998</v>
      </c>
      <c r="M37" s="325" t="s">
        <v>396</v>
      </c>
      <c r="N37" s="322">
        <v>2233.2199999999998</v>
      </c>
      <c r="O37" s="325" t="s">
        <v>396</v>
      </c>
      <c r="P37" s="325" t="s">
        <v>396</v>
      </c>
      <c r="Q37" s="325" t="s">
        <v>396</v>
      </c>
      <c r="R37" s="322" t="s">
        <v>396</v>
      </c>
      <c r="S37" s="323">
        <v>2722.991</v>
      </c>
      <c r="T37" s="323">
        <v>2675.34</v>
      </c>
      <c r="U37" s="323">
        <v>7.1929999999999996</v>
      </c>
      <c r="V37" s="323">
        <v>828.15599999999995</v>
      </c>
      <c r="W37" s="325" t="s">
        <v>396</v>
      </c>
      <c r="X37" s="325" t="s">
        <v>396</v>
      </c>
      <c r="Y37" s="1289" t="s">
        <v>396</v>
      </c>
      <c r="Z37" s="1686"/>
      <c r="AA37" s="241"/>
    </row>
    <row r="38" spans="2:27" s="229" customFormat="1" ht="12.75" customHeight="1">
      <c r="B38" s="252"/>
      <c r="C38" s="233">
        <v>31</v>
      </c>
      <c r="D38" s="234" t="s">
        <v>151</v>
      </c>
      <c r="E38" s="235" t="s">
        <v>328</v>
      </c>
      <c r="F38" s="254" t="s">
        <v>448</v>
      </c>
      <c r="G38" s="337">
        <v>48094.928999999996</v>
      </c>
      <c r="H38" s="322">
        <v>52039.224999999999</v>
      </c>
      <c r="I38" s="322">
        <v>52062.294999999998</v>
      </c>
      <c r="J38" s="323">
        <v>51751.074999999997</v>
      </c>
      <c r="K38" s="323">
        <v>51847.716999999997</v>
      </c>
      <c r="L38" s="322">
        <v>52062.294999999998</v>
      </c>
      <c r="M38" s="325" t="s">
        <v>396</v>
      </c>
      <c r="N38" s="322">
        <v>51374.457999999999</v>
      </c>
      <c r="O38" s="325" t="s">
        <v>396</v>
      </c>
      <c r="P38" s="325" t="s">
        <v>396</v>
      </c>
      <c r="Q38" s="325" t="s">
        <v>396</v>
      </c>
      <c r="R38" s="322">
        <v>38309.487000000001</v>
      </c>
      <c r="S38" s="323">
        <v>52047.614999999998</v>
      </c>
      <c r="T38" s="338">
        <v>52039.224999999999</v>
      </c>
      <c r="U38" s="323">
        <v>47972.120999999999</v>
      </c>
      <c r="V38" s="323">
        <v>50098.127999999997</v>
      </c>
      <c r="W38" s="325" t="s">
        <v>396</v>
      </c>
      <c r="X38" s="325" t="s">
        <v>396</v>
      </c>
      <c r="Y38" s="1289">
        <v>45825.54</v>
      </c>
      <c r="Z38" s="1684"/>
    </row>
    <row r="39" spans="2:27" s="229" customFormat="1" ht="12.75" customHeight="1">
      <c r="B39" s="252"/>
      <c r="C39" s="233">
        <v>32</v>
      </c>
      <c r="D39" s="234" t="s">
        <v>152</v>
      </c>
      <c r="E39" s="235" t="s">
        <v>329</v>
      </c>
      <c r="F39" s="236" t="s">
        <v>448</v>
      </c>
      <c r="G39" s="321">
        <v>1017.989</v>
      </c>
      <c r="H39" s="322">
        <v>1812.729</v>
      </c>
      <c r="I39" s="322">
        <v>1714.797</v>
      </c>
      <c r="J39" s="323">
        <v>1638.4280000000001</v>
      </c>
      <c r="K39" s="323">
        <v>1690.89</v>
      </c>
      <c r="L39" s="322">
        <v>1880.473</v>
      </c>
      <c r="M39" s="325" t="s">
        <v>396</v>
      </c>
      <c r="N39" s="322">
        <v>1577.491</v>
      </c>
      <c r="O39" s="325" t="s">
        <v>396</v>
      </c>
      <c r="P39" s="325" t="s">
        <v>396</v>
      </c>
      <c r="Q39" s="325" t="s">
        <v>396</v>
      </c>
      <c r="R39" s="322">
        <v>461.32100000000003</v>
      </c>
      <c r="S39" s="323">
        <v>1867.5940000000001</v>
      </c>
      <c r="T39" s="323">
        <v>1806.749</v>
      </c>
      <c r="U39" s="323">
        <v>525.149</v>
      </c>
      <c r="V39" s="323">
        <v>1253.1869999999999</v>
      </c>
      <c r="W39" s="325" t="s">
        <v>396</v>
      </c>
      <c r="X39" s="325" t="s">
        <v>396</v>
      </c>
      <c r="Y39" s="1287">
        <v>393.94900000000001</v>
      </c>
      <c r="Z39" s="1685"/>
      <c r="AA39" s="241"/>
    </row>
    <row r="40" spans="2:27" s="229" customFormat="1" ht="12.75" customHeight="1">
      <c r="B40" s="251"/>
      <c r="C40" s="298"/>
      <c r="D40" s="305" t="s">
        <v>404</v>
      </c>
      <c r="E40" s="300" t="s">
        <v>332</v>
      </c>
      <c r="F40" s="301"/>
      <c r="G40" s="332" t="s">
        <v>396</v>
      </c>
      <c r="H40" s="333" t="s">
        <v>396</v>
      </c>
      <c r="I40" s="333" t="s">
        <v>396</v>
      </c>
      <c r="J40" s="334" t="s">
        <v>396</v>
      </c>
      <c r="K40" s="334" t="s">
        <v>396</v>
      </c>
      <c r="L40" s="333" t="s">
        <v>396</v>
      </c>
      <c r="M40" s="325" t="s">
        <v>396</v>
      </c>
      <c r="N40" s="333" t="s">
        <v>396</v>
      </c>
      <c r="O40" s="325" t="s">
        <v>396</v>
      </c>
      <c r="P40" s="325" t="s">
        <v>396</v>
      </c>
      <c r="Q40" s="325" t="s">
        <v>396</v>
      </c>
      <c r="R40" s="333" t="s">
        <v>396</v>
      </c>
      <c r="S40" s="334" t="s">
        <v>396</v>
      </c>
      <c r="T40" s="334" t="s">
        <v>396</v>
      </c>
      <c r="U40" s="334" t="s">
        <v>396</v>
      </c>
      <c r="V40" s="334" t="s">
        <v>396</v>
      </c>
      <c r="W40" s="325" t="s">
        <v>396</v>
      </c>
      <c r="X40" s="325" t="s">
        <v>396</v>
      </c>
      <c r="Y40" s="1288" t="s">
        <v>396</v>
      </c>
      <c r="Z40" s="1689"/>
      <c r="AA40" s="241"/>
    </row>
    <row r="41" spans="2:27" s="229" customFormat="1" ht="12.75" customHeight="1">
      <c r="B41" s="252" t="s">
        <v>330</v>
      </c>
      <c r="C41" s="233">
        <v>33</v>
      </c>
      <c r="D41" s="234" t="s">
        <v>154</v>
      </c>
      <c r="E41" s="235" t="s">
        <v>334</v>
      </c>
      <c r="F41" s="236" t="s">
        <v>398</v>
      </c>
      <c r="G41" s="321">
        <v>39.612799999999993</v>
      </c>
      <c r="H41" s="322">
        <v>46.694199999999995</v>
      </c>
      <c r="I41" s="322">
        <v>42.692799999999991</v>
      </c>
      <c r="J41" s="323">
        <v>23.761599999999994</v>
      </c>
      <c r="K41" s="323">
        <v>38.498599999999989</v>
      </c>
      <c r="L41" s="322">
        <v>47.015399999999993</v>
      </c>
      <c r="M41" s="325" t="s">
        <v>396</v>
      </c>
      <c r="N41" s="322">
        <v>27.601999999999997</v>
      </c>
      <c r="O41" s="325" t="s">
        <v>396</v>
      </c>
      <c r="P41" s="325" t="s">
        <v>396</v>
      </c>
      <c r="Q41" s="325" t="s">
        <v>396</v>
      </c>
      <c r="R41" s="322" t="s">
        <v>396</v>
      </c>
      <c r="S41" s="323">
        <v>46.694199999999995</v>
      </c>
      <c r="T41" s="323">
        <v>43.85799999999999</v>
      </c>
      <c r="U41" s="323">
        <v>22.507399999999997</v>
      </c>
      <c r="V41" s="323">
        <v>32.572200000000002</v>
      </c>
      <c r="W41" s="325" t="s">
        <v>396</v>
      </c>
      <c r="X41" s="325" t="s">
        <v>396</v>
      </c>
      <c r="Y41" s="1287">
        <v>37.686</v>
      </c>
      <c r="Z41" s="1685"/>
      <c r="AA41" s="241"/>
    </row>
    <row r="42" spans="2:27" s="229" customFormat="1" ht="12.75" customHeight="1">
      <c r="B42" s="252" t="s">
        <v>333</v>
      </c>
      <c r="C42" s="233">
        <v>34</v>
      </c>
      <c r="D42" s="234" t="s">
        <v>155</v>
      </c>
      <c r="E42" s="235" t="s">
        <v>336</v>
      </c>
      <c r="F42" s="236" t="s">
        <v>398</v>
      </c>
      <c r="G42" s="321" t="s">
        <v>396</v>
      </c>
      <c r="H42" s="322">
        <v>7.2937999999999992</v>
      </c>
      <c r="I42" s="322">
        <v>6.0835999999999997</v>
      </c>
      <c r="J42" s="323" t="s">
        <v>396</v>
      </c>
      <c r="K42" s="323">
        <v>0.61220000000000008</v>
      </c>
      <c r="L42" s="322">
        <v>9.2246000000000006</v>
      </c>
      <c r="M42" s="325" t="s">
        <v>396</v>
      </c>
      <c r="N42" s="322">
        <v>5.5923999999999996</v>
      </c>
      <c r="O42" s="325" t="s">
        <v>396</v>
      </c>
      <c r="P42" s="325" t="s">
        <v>396</v>
      </c>
      <c r="Q42" s="325" t="s">
        <v>396</v>
      </c>
      <c r="R42" s="322" t="s">
        <v>396</v>
      </c>
      <c r="S42" s="323">
        <v>8.5875999999999983</v>
      </c>
      <c r="T42" s="323">
        <v>7.0345999999999993</v>
      </c>
      <c r="U42" s="323" t="s">
        <v>396</v>
      </c>
      <c r="V42" s="323">
        <v>6.9466000000000001</v>
      </c>
      <c r="W42" s="325" t="s">
        <v>396</v>
      </c>
      <c r="X42" s="325" t="s">
        <v>396</v>
      </c>
      <c r="Y42" s="1287" t="s">
        <v>396</v>
      </c>
      <c r="Z42" s="1685"/>
      <c r="AA42" s="241"/>
    </row>
    <row r="43" spans="2:27" s="229" customFormat="1" ht="12.75" customHeight="1">
      <c r="B43" s="252" t="s">
        <v>335</v>
      </c>
      <c r="C43" s="233">
        <v>35</v>
      </c>
      <c r="D43" s="234" t="s">
        <v>156</v>
      </c>
      <c r="E43" s="235" t="s">
        <v>337</v>
      </c>
      <c r="F43" s="236" t="s">
        <v>398</v>
      </c>
      <c r="G43" s="321">
        <v>9.1999999999999998E-3</v>
      </c>
      <c r="H43" s="322">
        <v>2.98E-2</v>
      </c>
      <c r="I43" s="322" t="s">
        <v>396</v>
      </c>
      <c r="J43" s="323" t="s">
        <v>396</v>
      </c>
      <c r="K43" s="323" t="s">
        <v>396</v>
      </c>
      <c r="L43" s="322">
        <v>2.98E-2</v>
      </c>
      <c r="M43" s="325" t="s">
        <v>396</v>
      </c>
      <c r="N43" s="322" t="s">
        <v>396</v>
      </c>
      <c r="O43" s="325" t="s">
        <v>396</v>
      </c>
      <c r="P43" s="325" t="s">
        <v>396</v>
      </c>
      <c r="Q43" s="325" t="s">
        <v>396</v>
      </c>
      <c r="R43" s="322" t="s">
        <v>396</v>
      </c>
      <c r="S43" s="323" t="s">
        <v>396</v>
      </c>
      <c r="T43" s="323" t="s">
        <v>396</v>
      </c>
      <c r="U43" s="323" t="s">
        <v>396</v>
      </c>
      <c r="V43" s="323" t="s">
        <v>396</v>
      </c>
      <c r="W43" s="325" t="s">
        <v>396</v>
      </c>
      <c r="X43" s="325" t="s">
        <v>396</v>
      </c>
      <c r="Y43" s="1287">
        <v>2.98E-2</v>
      </c>
      <c r="Z43" s="1685"/>
      <c r="AA43" s="241"/>
    </row>
    <row r="44" spans="2:27" s="229" customFormat="1" ht="12.75" customHeight="1">
      <c r="B44" s="252"/>
      <c r="C44" s="233">
        <v>36</v>
      </c>
      <c r="D44" s="234" t="s">
        <v>22</v>
      </c>
      <c r="E44" s="235" t="s">
        <v>338</v>
      </c>
      <c r="F44" s="236" t="s">
        <v>398</v>
      </c>
      <c r="G44" s="321" t="s">
        <v>396</v>
      </c>
      <c r="H44" s="322">
        <v>39396.566615384618</v>
      </c>
      <c r="I44" s="322">
        <v>34122.233999999997</v>
      </c>
      <c r="J44" s="323">
        <v>35923.004769230771</v>
      </c>
      <c r="K44" s="323">
        <v>31096.929423076919</v>
      </c>
      <c r="L44" s="322">
        <v>37442.790153846152</v>
      </c>
      <c r="M44" s="325" t="s">
        <v>396</v>
      </c>
      <c r="N44" s="322">
        <v>22316.970115384611</v>
      </c>
      <c r="O44" s="325" t="s">
        <v>396</v>
      </c>
      <c r="P44" s="325" t="s">
        <v>396</v>
      </c>
      <c r="Q44" s="325" t="s">
        <v>396</v>
      </c>
      <c r="R44" s="322" t="s">
        <v>396</v>
      </c>
      <c r="S44" s="323">
        <v>34638.294615384606</v>
      </c>
      <c r="T44" s="323">
        <v>30241.128538461533</v>
      </c>
      <c r="U44" s="323" t="s">
        <v>396</v>
      </c>
      <c r="V44" s="323">
        <v>22218.423730769227</v>
      </c>
      <c r="W44" s="325" t="s">
        <v>396</v>
      </c>
      <c r="X44" s="325" t="s">
        <v>396</v>
      </c>
      <c r="Y44" s="1287" t="s">
        <v>396</v>
      </c>
      <c r="Z44" s="1685"/>
      <c r="AA44" s="241"/>
    </row>
    <row r="45" spans="2:27" s="229" customFormat="1" ht="12.75" customHeight="1">
      <c r="B45" s="252"/>
      <c r="C45" s="233">
        <v>37</v>
      </c>
      <c r="D45" s="234" t="s">
        <v>157</v>
      </c>
      <c r="E45" s="235" t="s">
        <v>339</v>
      </c>
      <c r="F45" s="236" t="s">
        <v>398</v>
      </c>
      <c r="G45" s="321">
        <v>18780</v>
      </c>
      <c r="H45" s="322">
        <v>29615</v>
      </c>
      <c r="I45" s="322">
        <v>24452</v>
      </c>
      <c r="J45" s="323">
        <v>15960</v>
      </c>
      <c r="K45" s="323">
        <v>14525</v>
      </c>
      <c r="L45" s="322">
        <v>26723</v>
      </c>
      <c r="M45" s="325" t="s">
        <v>396</v>
      </c>
      <c r="N45" s="322">
        <v>4353</v>
      </c>
      <c r="O45" s="325" t="s">
        <v>396</v>
      </c>
      <c r="P45" s="325" t="s">
        <v>396</v>
      </c>
      <c r="Q45" s="325" t="s">
        <v>396</v>
      </c>
      <c r="R45" s="322" t="s">
        <v>396</v>
      </c>
      <c r="S45" s="323">
        <v>20379</v>
      </c>
      <c r="T45" s="323">
        <v>11328</v>
      </c>
      <c r="U45" s="323" t="s">
        <v>396</v>
      </c>
      <c r="V45" s="323">
        <v>9213</v>
      </c>
      <c r="W45" s="325" t="s">
        <v>396</v>
      </c>
      <c r="X45" s="325" t="s">
        <v>396</v>
      </c>
      <c r="Y45" s="1287">
        <v>13638</v>
      </c>
      <c r="Z45" s="1685"/>
      <c r="AA45" s="241"/>
    </row>
    <row r="46" spans="2:27" s="229" customFormat="1" ht="12.75" customHeight="1">
      <c r="B46" s="257"/>
      <c r="C46" s="298"/>
      <c r="D46" s="299" t="s">
        <v>405</v>
      </c>
      <c r="E46" s="300" t="s">
        <v>341</v>
      </c>
      <c r="F46" s="301"/>
      <c r="G46" s="332" t="s">
        <v>396</v>
      </c>
      <c r="H46" s="333" t="s">
        <v>396</v>
      </c>
      <c r="I46" s="333" t="s">
        <v>396</v>
      </c>
      <c r="J46" s="334" t="s">
        <v>396</v>
      </c>
      <c r="K46" s="334" t="s">
        <v>396</v>
      </c>
      <c r="L46" s="333" t="s">
        <v>396</v>
      </c>
      <c r="M46" s="333" t="s">
        <v>396</v>
      </c>
      <c r="N46" s="333" t="s">
        <v>396</v>
      </c>
      <c r="O46" s="325" t="s">
        <v>396</v>
      </c>
      <c r="P46" s="325" t="s">
        <v>396</v>
      </c>
      <c r="Q46" s="325" t="s">
        <v>396</v>
      </c>
      <c r="R46" s="333" t="s">
        <v>396</v>
      </c>
      <c r="S46" s="334" t="s">
        <v>396</v>
      </c>
      <c r="T46" s="334" t="s">
        <v>396</v>
      </c>
      <c r="U46" s="334" t="s">
        <v>396</v>
      </c>
      <c r="V46" s="334" t="s">
        <v>396</v>
      </c>
      <c r="W46" s="325" t="s">
        <v>396</v>
      </c>
      <c r="X46" s="325" t="s">
        <v>396</v>
      </c>
      <c r="Y46" s="1288" t="s">
        <v>396</v>
      </c>
      <c r="Z46" s="1689"/>
      <c r="AA46" s="241"/>
    </row>
    <row r="47" spans="2:27" s="229" customFormat="1" ht="12.75" customHeight="1">
      <c r="B47" s="252"/>
      <c r="C47" s="233">
        <v>38</v>
      </c>
      <c r="D47" s="234" t="s">
        <v>406</v>
      </c>
      <c r="E47" s="235" t="s">
        <v>342</v>
      </c>
      <c r="F47" s="236" t="s">
        <v>398</v>
      </c>
      <c r="G47" s="321" t="s">
        <v>396</v>
      </c>
      <c r="H47" s="322" t="s">
        <v>396</v>
      </c>
      <c r="I47" s="322" t="s">
        <v>396</v>
      </c>
      <c r="J47" s="323" t="s">
        <v>396</v>
      </c>
      <c r="K47" s="323" t="s">
        <v>396</v>
      </c>
      <c r="L47" s="322">
        <v>2.6599999999999995E-2</v>
      </c>
      <c r="M47" s="325" t="s">
        <v>396</v>
      </c>
      <c r="N47" s="322" t="s">
        <v>396</v>
      </c>
      <c r="O47" s="325" t="s">
        <v>396</v>
      </c>
      <c r="P47" s="325" t="s">
        <v>396</v>
      </c>
      <c r="Q47" s="325" t="s">
        <v>396</v>
      </c>
      <c r="R47" s="322" t="s">
        <v>396</v>
      </c>
      <c r="S47" s="323" t="s">
        <v>396</v>
      </c>
      <c r="T47" s="323">
        <v>2.6599999999999995E-2</v>
      </c>
      <c r="U47" s="323" t="s">
        <v>396</v>
      </c>
      <c r="V47" s="323" t="s">
        <v>396</v>
      </c>
      <c r="W47" s="325" t="s">
        <v>396</v>
      </c>
      <c r="X47" s="325" t="s">
        <v>396</v>
      </c>
      <c r="Y47" s="1287" t="s">
        <v>396</v>
      </c>
      <c r="Z47" s="1685"/>
      <c r="AA47" s="241"/>
    </row>
    <row r="48" spans="2:27" s="229" customFormat="1" ht="12.75" customHeight="1">
      <c r="B48" s="252" t="s">
        <v>158</v>
      </c>
      <c r="C48" s="233">
        <v>39</v>
      </c>
      <c r="D48" s="234" t="s">
        <v>407</v>
      </c>
      <c r="E48" s="235" t="s">
        <v>343</v>
      </c>
      <c r="F48" s="236" t="s">
        <v>398</v>
      </c>
      <c r="G48" s="321" t="s">
        <v>396</v>
      </c>
      <c r="H48" s="322" t="s">
        <v>396</v>
      </c>
      <c r="I48" s="322" t="s">
        <v>396</v>
      </c>
      <c r="J48" s="323" t="s">
        <v>396</v>
      </c>
      <c r="K48" s="323" t="s">
        <v>396</v>
      </c>
      <c r="L48" s="322">
        <v>0.629</v>
      </c>
      <c r="M48" s="325" t="s">
        <v>396</v>
      </c>
      <c r="N48" s="322" t="s">
        <v>396</v>
      </c>
      <c r="O48" s="325" t="s">
        <v>396</v>
      </c>
      <c r="P48" s="325" t="s">
        <v>396</v>
      </c>
      <c r="Q48" s="325" t="s">
        <v>396</v>
      </c>
      <c r="R48" s="322" t="s">
        <v>396</v>
      </c>
      <c r="S48" s="323">
        <v>0.629</v>
      </c>
      <c r="T48" s="323" t="s">
        <v>396</v>
      </c>
      <c r="U48" s="323" t="s">
        <v>396</v>
      </c>
      <c r="V48" s="323" t="s">
        <v>396</v>
      </c>
      <c r="W48" s="325" t="s">
        <v>396</v>
      </c>
      <c r="X48" s="325" t="s">
        <v>396</v>
      </c>
      <c r="Y48" s="1287" t="s">
        <v>396</v>
      </c>
      <c r="Z48" s="1685"/>
      <c r="AA48" s="241"/>
    </row>
    <row r="49" spans="2:27" s="229" customFormat="1" ht="12.75" customHeight="1">
      <c r="B49" s="252"/>
      <c r="C49" s="233">
        <v>40</v>
      </c>
      <c r="D49" s="234" t="s">
        <v>408</v>
      </c>
      <c r="E49" s="235" t="s">
        <v>344</v>
      </c>
      <c r="F49" s="236" t="s">
        <v>398</v>
      </c>
      <c r="G49" s="321" t="s">
        <v>396</v>
      </c>
      <c r="H49" s="322" t="s">
        <v>396</v>
      </c>
      <c r="I49" s="322" t="s">
        <v>396</v>
      </c>
      <c r="J49" s="323" t="s">
        <v>396</v>
      </c>
      <c r="K49" s="323" t="s">
        <v>396</v>
      </c>
      <c r="L49" s="322">
        <v>1.8155999999999999</v>
      </c>
      <c r="M49" s="325" t="s">
        <v>396</v>
      </c>
      <c r="N49" s="322" t="s">
        <v>396</v>
      </c>
      <c r="O49" s="325" t="s">
        <v>396</v>
      </c>
      <c r="P49" s="325" t="s">
        <v>396</v>
      </c>
      <c r="Q49" s="325" t="s">
        <v>396</v>
      </c>
      <c r="R49" s="322" t="s">
        <v>396</v>
      </c>
      <c r="S49" s="323" t="s">
        <v>396</v>
      </c>
      <c r="T49" s="323" t="s">
        <v>396</v>
      </c>
      <c r="U49" s="323" t="s">
        <v>396</v>
      </c>
      <c r="V49" s="323" t="s">
        <v>396</v>
      </c>
      <c r="W49" s="325" t="s">
        <v>396</v>
      </c>
      <c r="X49" s="325" t="s">
        <v>396</v>
      </c>
      <c r="Y49" s="1287" t="s">
        <v>396</v>
      </c>
      <c r="Z49" s="1685"/>
      <c r="AA49" s="241"/>
    </row>
    <row r="50" spans="2:27" s="229" customFormat="1" ht="12.75" customHeight="1">
      <c r="B50" s="252"/>
      <c r="C50" s="233">
        <v>41</v>
      </c>
      <c r="D50" s="234" t="s">
        <v>409</v>
      </c>
      <c r="E50" s="235" t="s">
        <v>345</v>
      </c>
      <c r="F50" s="236" t="s">
        <v>398</v>
      </c>
      <c r="G50" s="321" t="s">
        <v>396</v>
      </c>
      <c r="H50" s="322" t="s">
        <v>396</v>
      </c>
      <c r="I50" s="322" t="s">
        <v>396</v>
      </c>
      <c r="J50" s="323" t="s">
        <v>396</v>
      </c>
      <c r="K50" s="323" t="s">
        <v>396</v>
      </c>
      <c r="L50" s="322" t="s">
        <v>396</v>
      </c>
      <c r="M50" s="325" t="s">
        <v>396</v>
      </c>
      <c r="N50" s="322" t="s">
        <v>396</v>
      </c>
      <c r="O50" s="325" t="s">
        <v>396</v>
      </c>
      <c r="P50" s="325" t="s">
        <v>396</v>
      </c>
      <c r="Q50" s="325" t="s">
        <v>396</v>
      </c>
      <c r="R50" s="322" t="s">
        <v>396</v>
      </c>
      <c r="S50" s="323" t="s">
        <v>396</v>
      </c>
      <c r="T50" s="323" t="s">
        <v>396</v>
      </c>
      <c r="U50" s="323" t="s">
        <v>396</v>
      </c>
      <c r="V50" s="323" t="s">
        <v>396</v>
      </c>
      <c r="W50" s="325" t="s">
        <v>396</v>
      </c>
      <c r="X50" s="325" t="s">
        <v>396</v>
      </c>
      <c r="Y50" s="1287" t="s">
        <v>396</v>
      </c>
      <c r="Z50" s="1685"/>
      <c r="AA50" s="241"/>
    </row>
    <row r="51" spans="2:27" s="229" customFormat="1" ht="12.75" customHeight="1">
      <c r="B51" s="252"/>
      <c r="C51" s="233">
        <v>42</v>
      </c>
      <c r="D51" s="234" t="s">
        <v>410</v>
      </c>
      <c r="E51" s="235" t="s">
        <v>346</v>
      </c>
      <c r="F51" s="236" t="s">
        <v>398</v>
      </c>
      <c r="G51" s="321" t="s">
        <v>396</v>
      </c>
      <c r="H51" s="322" t="s">
        <v>396</v>
      </c>
      <c r="I51" s="322">
        <v>0.66779999999999995</v>
      </c>
      <c r="J51" s="323" t="s">
        <v>396</v>
      </c>
      <c r="K51" s="323" t="s">
        <v>396</v>
      </c>
      <c r="L51" s="322">
        <v>0.66779999999999995</v>
      </c>
      <c r="M51" s="322">
        <v>0.66779999999999995</v>
      </c>
      <c r="N51" s="322" t="s">
        <v>396</v>
      </c>
      <c r="O51" s="325" t="s">
        <v>396</v>
      </c>
      <c r="P51" s="325" t="s">
        <v>396</v>
      </c>
      <c r="Q51" s="325" t="s">
        <v>396</v>
      </c>
      <c r="R51" s="322" t="s">
        <v>396</v>
      </c>
      <c r="S51" s="323">
        <v>0.66779999999999995</v>
      </c>
      <c r="T51" s="323" t="s">
        <v>396</v>
      </c>
      <c r="U51" s="323" t="s">
        <v>396</v>
      </c>
      <c r="V51" s="323" t="s">
        <v>396</v>
      </c>
      <c r="W51" s="325" t="s">
        <v>396</v>
      </c>
      <c r="X51" s="325" t="s">
        <v>396</v>
      </c>
      <c r="Y51" s="1287" t="s">
        <v>396</v>
      </c>
      <c r="Z51" s="1685"/>
      <c r="AA51" s="241"/>
    </row>
    <row r="52" spans="2:27" s="229" customFormat="1" ht="12.75" customHeight="1">
      <c r="B52" s="251"/>
      <c r="C52" s="298"/>
      <c r="D52" s="299" t="s">
        <v>411</v>
      </c>
      <c r="E52" s="300" t="s">
        <v>348</v>
      </c>
      <c r="F52" s="301"/>
      <c r="G52" s="332" t="s">
        <v>396</v>
      </c>
      <c r="H52" s="333" t="s">
        <v>396</v>
      </c>
      <c r="I52" s="333" t="s">
        <v>396</v>
      </c>
      <c r="J52" s="334" t="s">
        <v>396</v>
      </c>
      <c r="K52" s="334" t="s">
        <v>396</v>
      </c>
      <c r="L52" s="333" t="s">
        <v>396</v>
      </c>
      <c r="M52" s="325" t="s">
        <v>396</v>
      </c>
      <c r="N52" s="333" t="s">
        <v>396</v>
      </c>
      <c r="O52" s="325" t="s">
        <v>396</v>
      </c>
      <c r="P52" s="325" t="s">
        <v>396</v>
      </c>
      <c r="Q52" s="325" t="s">
        <v>396</v>
      </c>
      <c r="R52" s="333" t="s">
        <v>396</v>
      </c>
      <c r="S52" s="334" t="s">
        <v>396</v>
      </c>
      <c r="T52" s="334" t="s">
        <v>396</v>
      </c>
      <c r="U52" s="334" t="s">
        <v>396</v>
      </c>
      <c r="V52" s="334" t="s">
        <v>396</v>
      </c>
      <c r="W52" s="325" t="s">
        <v>396</v>
      </c>
      <c r="X52" s="325" t="s">
        <v>396</v>
      </c>
      <c r="Y52" s="1288" t="s">
        <v>396</v>
      </c>
      <c r="Z52" s="1689"/>
      <c r="AA52" s="241"/>
    </row>
    <row r="53" spans="2:27" s="229" customFormat="1" ht="12.75" customHeight="1">
      <c r="B53" s="252" t="s">
        <v>412</v>
      </c>
      <c r="C53" s="233">
        <v>43</v>
      </c>
      <c r="D53" s="234" t="s">
        <v>165</v>
      </c>
      <c r="E53" s="235" t="s">
        <v>349</v>
      </c>
      <c r="F53" s="236" t="s">
        <v>398</v>
      </c>
      <c r="G53" s="321">
        <v>2.33</v>
      </c>
      <c r="H53" s="322">
        <v>2.33</v>
      </c>
      <c r="I53" s="322">
        <v>2.33</v>
      </c>
      <c r="J53" s="323">
        <v>2.33</v>
      </c>
      <c r="K53" s="323" t="s">
        <v>396</v>
      </c>
      <c r="L53" s="322">
        <v>2.33</v>
      </c>
      <c r="M53" s="325" t="s">
        <v>396</v>
      </c>
      <c r="N53" s="322">
        <v>2.33</v>
      </c>
      <c r="O53" s="325" t="s">
        <v>396</v>
      </c>
      <c r="P53" s="325" t="s">
        <v>396</v>
      </c>
      <c r="Q53" s="325" t="s">
        <v>396</v>
      </c>
      <c r="R53" s="322" t="s">
        <v>396</v>
      </c>
      <c r="S53" s="323">
        <v>2.33</v>
      </c>
      <c r="T53" s="323">
        <v>2.33</v>
      </c>
      <c r="U53" s="323" t="s">
        <v>396</v>
      </c>
      <c r="V53" s="323">
        <v>2.33</v>
      </c>
      <c r="W53" s="325" t="s">
        <v>396</v>
      </c>
      <c r="X53" s="325" t="s">
        <v>396</v>
      </c>
      <c r="Y53" s="1287" t="s">
        <v>396</v>
      </c>
      <c r="Z53" s="1685"/>
      <c r="AA53" s="241"/>
    </row>
    <row r="54" spans="2:27" s="229" customFormat="1" ht="12.75" customHeight="1">
      <c r="B54" s="252" t="s">
        <v>413</v>
      </c>
      <c r="C54" s="233">
        <v>44</v>
      </c>
      <c r="D54" s="234" t="s">
        <v>166</v>
      </c>
      <c r="E54" s="235" t="s">
        <v>350</v>
      </c>
      <c r="F54" s="236" t="s">
        <v>398</v>
      </c>
      <c r="G54" s="321" t="s">
        <v>396</v>
      </c>
      <c r="H54" s="322">
        <v>2.7438000000000002</v>
      </c>
      <c r="I54" s="322">
        <v>2.7438000000000002</v>
      </c>
      <c r="J54" s="323" t="s">
        <v>396</v>
      </c>
      <c r="K54" s="323">
        <v>2.7438000000000002</v>
      </c>
      <c r="L54" s="322">
        <v>2.7438000000000002</v>
      </c>
      <c r="M54" s="325" t="s">
        <v>396</v>
      </c>
      <c r="N54" s="322" t="s">
        <v>396</v>
      </c>
      <c r="O54" s="325" t="s">
        <v>396</v>
      </c>
      <c r="P54" s="325" t="s">
        <v>396</v>
      </c>
      <c r="Q54" s="325" t="s">
        <v>396</v>
      </c>
      <c r="R54" s="322" t="s">
        <v>396</v>
      </c>
      <c r="S54" s="323">
        <v>2.7438000000000002</v>
      </c>
      <c r="T54" s="323">
        <v>2.7438000000000002</v>
      </c>
      <c r="U54" s="323" t="s">
        <v>396</v>
      </c>
      <c r="V54" s="323" t="s">
        <v>396</v>
      </c>
      <c r="W54" s="325" t="s">
        <v>396</v>
      </c>
      <c r="X54" s="325" t="s">
        <v>396</v>
      </c>
      <c r="Y54" s="1287" t="s">
        <v>396</v>
      </c>
      <c r="Z54" s="1685"/>
      <c r="AA54" s="241"/>
    </row>
    <row r="55" spans="2:27" s="229" customFormat="1" ht="12.75" customHeight="1">
      <c r="B55" s="252"/>
      <c r="C55" s="233">
        <v>45</v>
      </c>
      <c r="D55" s="234" t="s">
        <v>167</v>
      </c>
      <c r="E55" s="235" t="s">
        <v>351</v>
      </c>
      <c r="F55" s="236" t="s">
        <v>398</v>
      </c>
      <c r="G55" s="321" t="s">
        <v>396</v>
      </c>
      <c r="H55" s="322">
        <v>10.7422</v>
      </c>
      <c r="I55" s="322">
        <v>10.7422</v>
      </c>
      <c r="J55" s="323" t="s">
        <v>396</v>
      </c>
      <c r="K55" s="323">
        <v>10.7422</v>
      </c>
      <c r="L55" s="322">
        <v>10.7422</v>
      </c>
      <c r="M55" s="325" t="s">
        <v>396</v>
      </c>
      <c r="N55" s="322">
        <v>10.7422</v>
      </c>
      <c r="O55" s="325" t="s">
        <v>396</v>
      </c>
      <c r="P55" s="325" t="s">
        <v>396</v>
      </c>
      <c r="Q55" s="325" t="s">
        <v>396</v>
      </c>
      <c r="R55" s="322" t="s">
        <v>396</v>
      </c>
      <c r="S55" s="323">
        <v>10.7422</v>
      </c>
      <c r="T55" s="323">
        <v>10.7422</v>
      </c>
      <c r="U55" s="323" t="s">
        <v>396</v>
      </c>
      <c r="V55" s="323" t="s">
        <v>396</v>
      </c>
      <c r="W55" s="325" t="s">
        <v>396</v>
      </c>
      <c r="X55" s="325" t="s">
        <v>396</v>
      </c>
      <c r="Y55" s="1287" t="s">
        <v>396</v>
      </c>
      <c r="Z55" s="1685"/>
      <c r="AA55" s="241"/>
    </row>
    <row r="56" spans="2:27" s="229" customFormat="1" ht="12.75" customHeight="1">
      <c r="B56" s="252"/>
      <c r="C56" s="233">
        <v>46</v>
      </c>
      <c r="D56" s="234" t="s">
        <v>414</v>
      </c>
      <c r="E56" s="235"/>
      <c r="F56" s="236" t="s">
        <v>398</v>
      </c>
      <c r="G56" s="321" t="s">
        <v>396</v>
      </c>
      <c r="H56" s="322" t="s">
        <v>396</v>
      </c>
      <c r="I56" s="322" t="s">
        <v>396</v>
      </c>
      <c r="J56" s="323" t="s">
        <v>396</v>
      </c>
      <c r="K56" s="323" t="s">
        <v>396</v>
      </c>
      <c r="L56" s="322" t="s">
        <v>396</v>
      </c>
      <c r="M56" s="325" t="s">
        <v>396</v>
      </c>
      <c r="N56" s="322" t="s">
        <v>396</v>
      </c>
      <c r="O56" s="325" t="s">
        <v>396</v>
      </c>
      <c r="P56" s="325" t="s">
        <v>396</v>
      </c>
      <c r="Q56" s="325" t="s">
        <v>396</v>
      </c>
      <c r="R56" s="322" t="s">
        <v>396</v>
      </c>
      <c r="S56" s="323" t="s">
        <v>396</v>
      </c>
      <c r="T56" s="323" t="s">
        <v>396</v>
      </c>
      <c r="U56" s="323" t="s">
        <v>396</v>
      </c>
      <c r="V56" s="323" t="s">
        <v>396</v>
      </c>
      <c r="W56" s="325" t="s">
        <v>396</v>
      </c>
      <c r="X56" s="325" t="s">
        <v>396</v>
      </c>
      <c r="Y56" s="1287" t="s">
        <v>396</v>
      </c>
      <c r="Z56" s="1685"/>
      <c r="AA56" s="241"/>
    </row>
    <row r="57" spans="2:27" s="229" customFormat="1" ht="12.75" customHeight="1">
      <c r="B57" s="251"/>
      <c r="C57" s="298"/>
      <c r="D57" s="299" t="s">
        <v>415</v>
      </c>
      <c r="E57" s="300" t="s">
        <v>353</v>
      </c>
      <c r="F57" s="301"/>
      <c r="G57" s="332" t="s">
        <v>396</v>
      </c>
      <c r="H57" s="333" t="s">
        <v>396</v>
      </c>
      <c r="I57" s="333" t="s">
        <v>396</v>
      </c>
      <c r="J57" s="334" t="s">
        <v>396</v>
      </c>
      <c r="K57" s="334" t="s">
        <v>396</v>
      </c>
      <c r="L57" s="333" t="s">
        <v>396</v>
      </c>
      <c r="M57" s="325" t="s">
        <v>396</v>
      </c>
      <c r="N57" s="333" t="s">
        <v>396</v>
      </c>
      <c r="O57" s="325" t="s">
        <v>396</v>
      </c>
      <c r="P57" s="325" t="s">
        <v>396</v>
      </c>
      <c r="Q57" s="325" t="s">
        <v>396</v>
      </c>
      <c r="R57" s="333" t="s">
        <v>396</v>
      </c>
      <c r="S57" s="334" t="s">
        <v>396</v>
      </c>
      <c r="T57" s="334" t="s">
        <v>396</v>
      </c>
      <c r="U57" s="334" t="s">
        <v>396</v>
      </c>
      <c r="V57" s="334" t="s">
        <v>396</v>
      </c>
      <c r="W57" s="325" t="s">
        <v>396</v>
      </c>
      <c r="X57" s="325" t="s">
        <v>396</v>
      </c>
      <c r="Y57" s="1288" t="s">
        <v>396</v>
      </c>
      <c r="Z57" s="1689"/>
      <c r="AA57" s="241"/>
    </row>
    <row r="58" spans="2:27" s="229" customFormat="1" ht="12.75" customHeight="1">
      <c r="B58" s="252"/>
      <c r="C58" s="258">
        <v>47</v>
      </c>
      <c r="D58" s="259" t="s">
        <v>170</v>
      </c>
      <c r="E58" s="235" t="s">
        <v>416</v>
      </c>
      <c r="F58" s="236" t="s">
        <v>398</v>
      </c>
      <c r="G58" s="321" t="s">
        <v>396</v>
      </c>
      <c r="H58" s="322">
        <v>0.19719999999999999</v>
      </c>
      <c r="I58" s="322">
        <v>0.19719999999999999</v>
      </c>
      <c r="J58" s="323" t="s">
        <v>396</v>
      </c>
      <c r="K58" s="323" t="s">
        <v>396</v>
      </c>
      <c r="L58" s="322">
        <v>0.19719999999999999</v>
      </c>
      <c r="M58" s="325" t="s">
        <v>396</v>
      </c>
      <c r="N58" s="322">
        <v>0.19719999999999999</v>
      </c>
      <c r="O58" s="325" t="s">
        <v>396</v>
      </c>
      <c r="P58" s="325" t="s">
        <v>396</v>
      </c>
      <c r="Q58" s="325" t="s">
        <v>396</v>
      </c>
      <c r="R58" s="322" t="s">
        <v>396</v>
      </c>
      <c r="S58" s="323">
        <v>0.19719999999999999</v>
      </c>
      <c r="T58" s="323">
        <v>0.19719999999999999</v>
      </c>
      <c r="U58" s="323" t="s">
        <v>396</v>
      </c>
      <c r="V58" s="323">
        <v>0.19719999999999999</v>
      </c>
      <c r="W58" s="325" t="s">
        <v>396</v>
      </c>
      <c r="X58" s="325" t="s">
        <v>396</v>
      </c>
      <c r="Y58" s="1287" t="s">
        <v>396</v>
      </c>
      <c r="Z58" s="1685"/>
      <c r="AA58" s="241"/>
    </row>
    <row r="59" spans="2:27" s="229" customFormat="1" ht="12.75" customHeight="1">
      <c r="B59" s="252"/>
      <c r="C59" s="260">
        <v>48</v>
      </c>
      <c r="D59" s="261" t="s">
        <v>171</v>
      </c>
      <c r="E59" s="235" t="s">
        <v>354</v>
      </c>
      <c r="F59" s="236" t="s">
        <v>398</v>
      </c>
      <c r="G59" s="321" t="s">
        <v>396</v>
      </c>
      <c r="H59" s="322" t="s">
        <v>396</v>
      </c>
      <c r="I59" s="322" t="s">
        <v>396</v>
      </c>
      <c r="J59" s="323" t="s">
        <v>396</v>
      </c>
      <c r="K59" s="323" t="s">
        <v>396</v>
      </c>
      <c r="L59" s="322" t="s">
        <v>396</v>
      </c>
      <c r="M59" s="325" t="s">
        <v>396</v>
      </c>
      <c r="N59" s="322" t="s">
        <v>396</v>
      </c>
      <c r="O59" s="325" t="s">
        <v>396</v>
      </c>
      <c r="P59" s="325" t="s">
        <v>396</v>
      </c>
      <c r="Q59" s="325" t="s">
        <v>396</v>
      </c>
      <c r="R59" s="322" t="s">
        <v>396</v>
      </c>
      <c r="S59" s="323" t="s">
        <v>396</v>
      </c>
      <c r="T59" s="323" t="s">
        <v>396</v>
      </c>
      <c r="U59" s="323" t="s">
        <v>396</v>
      </c>
      <c r="V59" s="323" t="s">
        <v>396</v>
      </c>
      <c r="W59" s="325" t="s">
        <v>396</v>
      </c>
      <c r="X59" s="325" t="s">
        <v>396</v>
      </c>
      <c r="Y59" s="1287" t="s">
        <v>396</v>
      </c>
      <c r="Z59" s="1685"/>
      <c r="AA59" s="241"/>
    </row>
    <row r="60" spans="2:27" s="229" customFormat="1" ht="12.75" customHeight="1">
      <c r="B60" s="232"/>
      <c r="C60" s="258">
        <v>49</v>
      </c>
      <c r="D60" s="262" t="s">
        <v>172</v>
      </c>
      <c r="E60" s="235" t="s">
        <v>355</v>
      </c>
      <c r="F60" s="236" t="s">
        <v>398</v>
      </c>
      <c r="G60" s="321" t="s">
        <v>396</v>
      </c>
      <c r="H60" s="322">
        <v>1.4574</v>
      </c>
      <c r="I60" s="322">
        <v>1.4574</v>
      </c>
      <c r="J60" s="323" t="s">
        <v>396</v>
      </c>
      <c r="K60" s="323">
        <v>1.4574</v>
      </c>
      <c r="L60" s="322">
        <v>1.4574</v>
      </c>
      <c r="M60" s="325" t="s">
        <v>396</v>
      </c>
      <c r="N60" s="322">
        <v>1.4574</v>
      </c>
      <c r="O60" s="325" t="s">
        <v>396</v>
      </c>
      <c r="P60" s="325" t="s">
        <v>396</v>
      </c>
      <c r="Q60" s="325" t="s">
        <v>396</v>
      </c>
      <c r="R60" s="322" t="s">
        <v>396</v>
      </c>
      <c r="S60" s="323">
        <v>1.4574</v>
      </c>
      <c r="T60" s="323" t="s">
        <v>396</v>
      </c>
      <c r="U60" s="323" t="s">
        <v>396</v>
      </c>
      <c r="V60" s="323" t="s">
        <v>396</v>
      </c>
      <c r="W60" s="325" t="s">
        <v>396</v>
      </c>
      <c r="X60" s="325" t="s">
        <v>396</v>
      </c>
      <c r="Y60" s="1287" t="s">
        <v>396</v>
      </c>
      <c r="Z60" s="1685"/>
      <c r="AA60" s="241"/>
    </row>
    <row r="61" spans="2:27" s="229" customFormat="1" ht="12.75" customHeight="1">
      <c r="B61" s="232" t="s">
        <v>417</v>
      </c>
      <c r="C61" s="260">
        <v>50</v>
      </c>
      <c r="D61" s="234" t="s">
        <v>173</v>
      </c>
      <c r="E61" s="235" t="s">
        <v>356</v>
      </c>
      <c r="F61" s="236" t="s">
        <v>398</v>
      </c>
      <c r="G61" s="321" t="s">
        <v>396</v>
      </c>
      <c r="H61" s="322">
        <v>5.8683999999999994</v>
      </c>
      <c r="I61" s="322">
        <v>5.8683999999999994</v>
      </c>
      <c r="J61" s="323" t="s">
        <v>396</v>
      </c>
      <c r="K61" s="323">
        <v>5.8683999999999994</v>
      </c>
      <c r="L61" s="322">
        <v>5.8683999999999994</v>
      </c>
      <c r="M61" s="325" t="s">
        <v>396</v>
      </c>
      <c r="N61" s="322" t="s">
        <v>396</v>
      </c>
      <c r="O61" s="325" t="s">
        <v>396</v>
      </c>
      <c r="P61" s="325" t="s">
        <v>396</v>
      </c>
      <c r="Q61" s="325" t="s">
        <v>396</v>
      </c>
      <c r="R61" s="322" t="s">
        <v>396</v>
      </c>
      <c r="S61" s="323">
        <v>5.8683999999999994</v>
      </c>
      <c r="T61" s="323">
        <v>5.8683999999999994</v>
      </c>
      <c r="U61" s="323" t="s">
        <v>396</v>
      </c>
      <c r="V61" s="323" t="s">
        <v>396</v>
      </c>
      <c r="W61" s="325" t="s">
        <v>396</v>
      </c>
      <c r="X61" s="325" t="s">
        <v>396</v>
      </c>
      <c r="Y61" s="1287" t="s">
        <v>396</v>
      </c>
      <c r="Z61" s="1685"/>
      <c r="AA61" s="241"/>
    </row>
    <row r="62" spans="2:27" s="229" customFormat="1" ht="12.75" customHeight="1">
      <c r="B62" s="252" t="s">
        <v>418</v>
      </c>
      <c r="C62" s="258">
        <v>51</v>
      </c>
      <c r="D62" s="234" t="s">
        <v>174</v>
      </c>
      <c r="E62" s="235" t="s">
        <v>357</v>
      </c>
      <c r="F62" s="236" t="s">
        <v>398</v>
      </c>
      <c r="G62" s="321" t="s">
        <v>396</v>
      </c>
      <c r="H62" s="322">
        <v>1.9494</v>
      </c>
      <c r="I62" s="322">
        <v>1.9494</v>
      </c>
      <c r="J62" s="323">
        <v>1.9494</v>
      </c>
      <c r="K62" s="323">
        <v>1.9494</v>
      </c>
      <c r="L62" s="322">
        <v>1.9494</v>
      </c>
      <c r="M62" s="325" t="s">
        <v>396</v>
      </c>
      <c r="N62" s="322" t="s">
        <v>396</v>
      </c>
      <c r="O62" s="325" t="s">
        <v>396</v>
      </c>
      <c r="P62" s="325" t="s">
        <v>396</v>
      </c>
      <c r="Q62" s="325" t="s">
        <v>396</v>
      </c>
      <c r="R62" s="322" t="s">
        <v>396</v>
      </c>
      <c r="S62" s="323">
        <v>1.9494</v>
      </c>
      <c r="T62" s="323">
        <v>1.9494</v>
      </c>
      <c r="U62" s="323" t="s">
        <v>396</v>
      </c>
      <c r="V62" s="323">
        <v>1.9494</v>
      </c>
      <c r="W62" s="325" t="s">
        <v>396</v>
      </c>
      <c r="X62" s="325" t="s">
        <v>396</v>
      </c>
      <c r="Y62" s="1287" t="s">
        <v>396</v>
      </c>
      <c r="Z62" s="1685"/>
      <c r="AA62" s="241"/>
    </row>
    <row r="63" spans="2:27" s="229" customFormat="1" ht="12.75" customHeight="1">
      <c r="B63" s="252"/>
      <c r="C63" s="260">
        <v>52</v>
      </c>
      <c r="D63" s="234" t="s">
        <v>175</v>
      </c>
      <c r="E63" s="235" t="s">
        <v>358</v>
      </c>
      <c r="F63" s="236" t="s">
        <v>398</v>
      </c>
      <c r="G63" s="321" t="s">
        <v>396</v>
      </c>
      <c r="H63" s="322" t="s">
        <v>396</v>
      </c>
      <c r="I63" s="322" t="s">
        <v>396</v>
      </c>
      <c r="J63" s="323" t="s">
        <v>396</v>
      </c>
      <c r="K63" s="323" t="s">
        <v>396</v>
      </c>
      <c r="L63" s="322">
        <v>0.62939999999999996</v>
      </c>
      <c r="M63" s="325" t="s">
        <v>396</v>
      </c>
      <c r="N63" s="322">
        <v>0.62939999999999996</v>
      </c>
      <c r="O63" s="325" t="s">
        <v>396</v>
      </c>
      <c r="P63" s="325" t="s">
        <v>396</v>
      </c>
      <c r="Q63" s="325" t="s">
        <v>396</v>
      </c>
      <c r="R63" s="322">
        <v>0.62939999999999996</v>
      </c>
      <c r="S63" s="323">
        <v>0.62939999999999996</v>
      </c>
      <c r="T63" s="323">
        <v>0.62939999999999996</v>
      </c>
      <c r="U63" s="323" t="s">
        <v>396</v>
      </c>
      <c r="V63" s="323">
        <v>0.62939999999999996</v>
      </c>
      <c r="W63" s="325" t="s">
        <v>396</v>
      </c>
      <c r="X63" s="325" t="s">
        <v>396</v>
      </c>
      <c r="Y63" s="1287" t="s">
        <v>396</v>
      </c>
      <c r="Z63" s="1685"/>
      <c r="AA63" s="241"/>
    </row>
    <row r="64" spans="2:27" s="229" customFormat="1" ht="12.75" customHeight="1">
      <c r="B64" s="252"/>
      <c r="C64" s="258">
        <v>53</v>
      </c>
      <c r="D64" s="234" t="s">
        <v>176</v>
      </c>
      <c r="E64" s="235" t="s">
        <v>359</v>
      </c>
      <c r="F64" s="236" t="s">
        <v>398</v>
      </c>
      <c r="G64" s="321" t="s">
        <v>396</v>
      </c>
      <c r="H64" s="322" t="s">
        <v>396</v>
      </c>
      <c r="I64" s="322" t="s">
        <v>396</v>
      </c>
      <c r="J64" s="323" t="s">
        <v>396</v>
      </c>
      <c r="K64" s="323" t="s">
        <v>396</v>
      </c>
      <c r="L64" s="322">
        <v>0.36060000000000003</v>
      </c>
      <c r="M64" s="325" t="s">
        <v>396</v>
      </c>
      <c r="N64" s="322" t="s">
        <v>396</v>
      </c>
      <c r="O64" s="325" t="s">
        <v>396</v>
      </c>
      <c r="P64" s="325" t="s">
        <v>396</v>
      </c>
      <c r="Q64" s="325" t="s">
        <v>396</v>
      </c>
      <c r="R64" s="322" t="s">
        <v>396</v>
      </c>
      <c r="S64" s="323" t="s">
        <v>396</v>
      </c>
      <c r="T64" s="323" t="s">
        <v>396</v>
      </c>
      <c r="U64" s="323" t="s">
        <v>396</v>
      </c>
      <c r="V64" s="323" t="s">
        <v>396</v>
      </c>
      <c r="W64" s="325" t="s">
        <v>396</v>
      </c>
      <c r="X64" s="325" t="s">
        <v>396</v>
      </c>
      <c r="Y64" s="1287" t="s">
        <v>396</v>
      </c>
      <c r="Z64" s="1685"/>
      <c r="AA64" s="241"/>
    </row>
    <row r="65" spans="2:27" s="229" customFormat="1" ht="12.75" customHeight="1">
      <c r="B65" s="252"/>
      <c r="C65" s="260">
        <v>54</v>
      </c>
      <c r="D65" s="234" t="s">
        <v>177</v>
      </c>
      <c r="E65" s="235" t="s">
        <v>419</v>
      </c>
      <c r="F65" s="236" t="s">
        <v>398</v>
      </c>
      <c r="G65" s="321" t="s">
        <v>396</v>
      </c>
      <c r="H65" s="322">
        <v>4.2773999999999992</v>
      </c>
      <c r="I65" s="322">
        <v>4.2773999999999992</v>
      </c>
      <c r="J65" s="323" t="s">
        <v>396</v>
      </c>
      <c r="K65" s="323">
        <v>4.2773999999999992</v>
      </c>
      <c r="L65" s="322">
        <v>4.2773999999999992</v>
      </c>
      <c r="M65" s="325" t="s">
        <v>396</v>
      </c>
      <c r="N65" s="322" t="s">
        <v>396</v>
      </c>
      <c r="O65" s="325" t="s">
        <v>396</v>
      </c>
      <c r="P65" s="325" t="s">
        <v>396</v>
      </c>
      <c r="Q65" s="325" t="s">
        <v>396</v>
      </c>
      <c r="R65" s="322" t="s">
        <v>396</v>
      </c>
      <c r="S65" s="323">
        <v>4.2773999999999992</v>
      </c>
      <c r="T65" s="323">
        <v>4.2773999999999992</v>
      </c>
      <c r="U65" s="323" t="s">
        <v>396</v>
      </c>
      <c r="V65" s="323">
        <v>4.2773999999999992</v>
      </c>
      <c r="W65" s="325" t="s">
        <v>396</v>
      </c>
      <c r="X65" s="325" t="s">
        <v>396</v>
      </c>
      <c r="Y65" s="1287" t="s">
        <v>396</v>
      </c>
      <c r="Z65" s="1685"/>
      <c r="AA65" s="241"/>
    </row>
    <row r="66" spans="2:27" s="229" customFormat="1" ht="12.75" customHeight="1">
      <c r="B66" s="263"/>
      <c r="C66" s="258">
        <v>55</v>
      </c>
      <c r="D66" s="234" t="s">
        <v>420</v>
      </c>
      <c r="E66" s="235"/>
      <c r="F66" s="236" t="s">
        <v>398</v>
      </c>
      <c r="G66" s="321" t="s">
        <v>396</v>
      </c>
      <c r="H66" s="322" t="s">
        <v>396</v>
      </c>
      <c r="I66" s="322" t="s">
        <v>396</v>
      </c>
      <c r="J66" s="323" t="s">
        <v>396</v>
      </c>
      <c r="K66" s="323" t="s">
        <v>396</v>
      </c>
      <c r="L66" s="322" t="s">
        <v>396</v>
      </c>
      <c r="M66" s="325" t="s">
        <v>396</v>
      </c>
      <c r="N66" s="322" t="s">
        <v>396</v>
      </c>
      <c r="O66" s="325" t="s">
        <v>396</v>
      </c>
      <c r="P66" s="325" t="s">
        <v>396</v>
      </c>
      <c r="Q66" s="325" t="s">
        <v>396</v>
      </c>
      <c r="R66" s="322" t="s">
        <v>396</v>
      </c>
      <c r="S66" s="323" t="s">
        <v>396</v>
      </c>
      <c r="T66" s="323" t="s">
        <v>396</v>
      </c>
      <c r="U66" s="323" t="s">
        <v>396</v>
      </c>
      <c r="V66" s="323" t="s">
        <v>396</v>
      </c>
      <c r="W66" s="325" t="s">
        <v>396</v>
      </c>
      <c r="X66" s="325" t="s">
        <v>396</v>
      </c>
      <c r="Y66" s="1287" t="s">
        <v>396</v>
      </c>
      <c r="Z66" s="1684"/>
      <c r="AA66" s="241"/>
    </row>
    <row r="67" spans="2:27" s="229" customFormat="1" ht="12.75" customHeight="1">
      <c r="B67" s="252" t="s">
        <v>421</v>
      </c>
      <c r="C67" s="298"/>
      <c r="D67" s="299" t="s">
        <v>422</v>
      </c>
      <c r="E67" s="300" t="s">
        <v>363</v>
      </c>
      <c r="F67" s="301"/>
      <c r="G67" s="332" t="s">
        <v>396</v>
      </c>
      <c r="H67" s="333" t="s">
        <v>396</v>
      </c>
      <c r="I67" s="333" t="s">
        <v>396</v>
      </c>
      <c r="J67" s="334" t="s">
        <v>396</v>
      </c>
      <c r="K67" s="334" t="s">
        <v>396</v>
      </c>
      <c r="L67" s="333" t="s">
        <v>396</v>
      </c>
      <c r="M67" s="325" t="s">
        <v>396</v>
      </c>
      <c r="N67" s="333" t="s">
        <v>396</v>
      </c>
      <c r="O67" s="325" t="s">
        <v>396</v>
      </c>
      <c r="P67" s="325" t="s">
        <v>396</v>
      </c>
      <c r="Q67" s="325" t="s">
        <v>396</v>
      </c>
      <c r="R67" s="333" t="s">
        <v>396</v>
      </c>
      <c r="S67" s="334" t="s">
        <v>396</v>
      </c>
      <c r="T67" s="334" t="s">
        <v>396</v>
      </c>
      <c r="U67" s="334" t="s">
        <v>396</v>
      </c>
      <c r="V67" s="334" t="s">
        <v>396</v>
      </c>
      <c r="W67" s="325" t="s">
        <v>396</v>
      </c>
      <c r="X67" s="325" t="s">
        <v>396</v>
      </c>
      <c r="Y67" s="1288" t="s">
        <v>396</v>
      </c>
      <c r="Z67" s="1689"/>
      <c r="AA67" s="241"/>
    </row>
    <row r="68" spans="2:27" s="229" customFormat="1" ht="12.75" customHeight="1">
      <c r="B68" s="264" t="s">
        <v>423</v>
      </c>
      <c r="C68" s="233">
        <v>56</v>
      </c>
      <c r="D68" s="234" t="s">
        <v>423</v>
      </c>
      <c r="E68" s="235" t="s">
        <v>364</v>
      </c>
      <c r="F68" s="236" t="s">
        <v>398</v>
      </c>
      <c r="G68" s="321" t="s">
        <v>396</v>
      </c>
      <c r="H68" s="322">
        <v>1.9137999999999999</v>
      </c>
      <c r="I68" s="322">
        <v>1.9137999999999999</v>
      </c>
      <c r="J68" s="323" t="s">
        <v>396</v>
      </c>
      <c r="K68" s="323" t="s">
        <v>396</v>
      </c>
      <c r="L68" s="322">
        <v>1.9137999999999999</v>
      </c>
      <c r="M68" s="325" t="s">
        <v>396</v>
      </c>
      <c r="N68" s="322">
        <v>1.9137999999999999</v>
      </c>
      <c r="O68" s="325" t="s">
        <v>396</v>
      </c>
      <c r="P68" s="325" t="s">
        <v>396</v>
      </c>
      <c r="Q68" s="325" t="s">
        <v>396</v>
      </c>
      <c r="R68" s="322" t="s">
        <v>396</v>
      </c>
      <c r="S68" s="323">
        <v>1.9137999999999999</v>
      </c>
      <c r="T68" s="323">
        <v>1.9137999999999999</v>
      </c>
      <c r="U68" s="323" t="s">
        <v>396</v>
      </c>
      <c r="V68" s="323">
        <v>1.9137999999999999</v>
      </c>
      <c r="W68" s="325" t="s">
        <v>396</v>
      </c>
      <c r="X68" s="325" t="s">
        <v>396</v>
      </c>
      <c r="Y68" s="1287" t="s">
        <v>396</v>
      </c>
      <c r="Z68" s="1684"/>
      <c r="AA68" s="241"/>
    </row>
    <row r="69" spans="2:27" s="229" customFormat="1" ht="12.75" customHeight="1">
      <c r="B69" s="252" t="s">
        <v>424</v>
      </c>
      <c r="C69" s="306"/>
      <c r="D69" s="307" t="s">
        <v>425</v>
      </c>
      <c r="E69" s="289" t="s">
        <v>365</v>
      </c>
      <c r="F69" s="308"/>
      <c r="G69" s="332" t="s">
        <v>396</v>
      </c>
      <c r="H69" s="333" t="s">
        <v>396</v>
      </c>
      <c r="I69" s="333" t="s">
        <v>396</v>
      </c>
      <c r="J69" s="334" t="s">
        <v>396</v>
      </c>
      <c r="K69" s="334" t="s">
        <v>396</v>
      </c>
      <c r="L69" s="333" t="s">
        <v>396</v>
      </c>
      <c r="M69" s="325" t="s">
        <v>396</v>
      </c>
      <c r="N69" s="333" t="s">
        <v>396</v>
      </c>
      <c r="O69" s="325" t="s">
        <v>396</v>
      </c>
      <c r="P69" s="325" t="s">
        <v>396</v>
      </c>
      <c r="Q69" s="325" t="s">
        <v>396</v>
      </c>
      <c r="R69" s="333" t="s">
        <v>396</v>
      </c>
      <c r="S69" s="334" t="s">
        <v>396</v>
      </c>
      <c r="T69" s="334" t="s">
        <v>396</v>
      </c>
      <c r="U69" s="334" t="s">
        <v>396</v>
      </c>
      <c r="V69" s="334" t="s">
        <v>396</v>
      </c>
      <c r="W69" s="325" t="s">
        <v>396</v>
      </c>
      <c r="X69" s="325" t="s">
        <v>396</v>
      </c>
      <c r="Y69" s="1288" t="s">
        <v>396</v>
      </c>
      <c r="Z69" s="1689"/>
      <c r="AA69" s="241"/>
    </row>
    <row r="70" spans="2:27" s="229" customFormat="1" ht="12.75" customHeight="1">
      <c r="B70" s="252" t="s">
        <v>426</v>
      </c>
      <c r="C70" s="233">
        <v>57</v>
      </c>
      <c r="D70" s="234" t="s">
        <v>427</v>
      </c>
      <c r="E70" s="235" t="s">
        <v>366</v>
      </c>
      <c r="F70" s="236" t="s">
        <v>398</v>
      </c>
      <c r="G70" s="321" t="s">
        <v>396</v>
      </c>
      <c r="H70" s="322">
        <v>0.19739999999999999</v>
      </c>
      <c r="I70" s="322">
        <v>0.19739999999999999</v>
      </c>
      <c r="J70" s="323">
        <v>0.19739999999999999</v>
      </c>
      <c r="K70" s="323" t="s">
        <v>396</v>
      </c>
      <c r="L70" s="322">
        <v>0.19739999999999999</v>
      </c>
      <c r="M70" s="325" t="s">
        <v>396</v>
      </c>
      <c r="N70" s="322">
        <v>0.19739999999999999</v>
      </c>
      <c r="O70" s="325" t="s">
        <v>396</v>
      </c>
      <c r="P70" s="325" t="s">
        <v>396</v>
      </c>
      <c r="Q70" s="325" t="s">
        <v>396</v>
      </c>
      <c r="R70" s="322" t="s">
        <v>396</v>
      </c>
      <c r="S70" s="323">
        <v>0.19739999999999999</v>
      </c>
      <c r="T70" s="323" t="s">
        <v>396</v>
      </c>
      <c r="U70" s="323" t="s">
        <v>396</v>
      </c>
      <c r="V70" s="323" t="s">
        <v>396</v>
      </c>
      <c r="W70" s="325" t="s">
        <v>396</v>
      </c>
      <c r="X70" s="325" t="s">
        <v>396</v>
      </c>
      <c r="Y70" s="1287" t="s">
        <v>396</v>
      </c>
      <c r="Z70" s="1684"/>
      <c r="AA70" s="241"/>
    </row>
    <row r="71" spans="2:27" s="229" customFormat="1" ht="12.75" customHeight="1">
      <c r="B71" s="252"/>
      <c r="C71" s="233">
        <v>58</v>
      </c>
      <c r="D71" s="234" t="s">
        <v>183</v>
      </c>
      <c r="E71" s="235" t="s">
        <v>367</v>
      </c>
      <c r="F71" s="236" t="s">
        <v>398</v>
      </c>
      <c r="G71" s="321" t="s">
        <v>396</v>
      </c>
      <c r="H71" s="322">
        <v>0.33019999999999999</v>
      </c>
      <c r="I71" s="322" t="s">
        <v>396</v>
      </c>
      <c r="J71" s="323">
        <v>0.33019999999999999</v>
      </c>
      <c r="K71" s="323">
        <v>0.33019999999999999</v>
      </c>
      <c r="L71" s="322">
        <v>0.33019999999999999</v>
      </c>
      <c r="M71" s="325" t="s">
        <v>396</v>
      </c>
      <c r="N71" s="322" t="s">
        <v>396</v>
      </c>
      <c r="O71" s="325" t="s">
        <v>396</v>
      </c>
      <c r="P71" s="325" t="s">
        <v>396</v>
      </c>
      <c r="Q71" s="325" t="s">
        <v>396</v>
      </c>
      <c r="R71" s="322" t="s">
        <v>396</v>
      </c>
      <c r="S71" s="323" t="s">
        <v>396</v>
      </c>
      <c r="T71" s="323">
        <v>0.33019999999999999</v>
      </c>
      <c r="U71" s="323" t="s">
        <v>396</v>
      </c>
      <c r="V71" s="323" t="s">
        <v>396</v>
      </c>
      <c r="W71" s="325" t="s">
        <v>396</v>
      </c>
      <c r="X71" s="325" t="s">
        <v>396</v>
      </c>
      <c r="Y71" s="1287" t="s">
        <v>396</v>
      </c>
      <c r="Z71" s="1684"/>
    </row>
    <row r="72" spans="2:27" s="229" customFormat="1" ht="12.75" customHeight="1">
      <c r="B72" s="265" t="s">
        <v>428</v>
      </c>
      <c r="C72" s="298"/>
      <c r="D72" s="299" t="s">
        <v>429</v>
      </c>
      <c r="E72" s="300" t="s">
        <v>430</v>
      </c>
      <c r="F72" s="308"/>
      <c r="G72" s="339" t="s">
        <v>396</v>
      </c>
      <c r="H72" s="333" t="s">
        <v>396</v>
      </c>
      <c r="I72" s="333" t="s">
        <v>396</v>
      </c>
      <c r="J72" s="334" t="s">
        <v>396</v>
      </c>
      <c r="K72" s="334" t="s">
        <v>396</v>
      </c>
      <c r="L72" s="333" t="s">
        <v>396</v>
      </c>
      <c r="M72" s="325" t="s">
        <v>396</v>
      </c>
      <c r="N72" s="333" t="s">
        <v>396</v>
      </c>
      <c r="O72" s="325" t="s">
        <v>396</v>
      </c>
      <c r="P72" s="325" t="s">
        <v>396</v>
      </c>
      <c r="Q72" s="325" t="s">
        <v>396</v>
      </c>
      <c r="R72" s="333" t="s">
        <v>396</v>
      </c>
      <c r="S72" s="334" t="s">
        <v>396</v>
      </c>
      <c r="T72" s="334" t="s">
        <v>396</v>
      </c>
      <c r="U72" s="334" t="s">
        <v>396</v>
      </c>
      <c r="V72" s="334" t="s">
        <v>396</v>
      </c>
      <c r="W72" s="325" t="s">
        <v>396</v>
      </c>
      <c r="X72" s="325" t="s">
        <v>396</v>
      </c>
      <c r="Y72" s="1288" t="s">
        <v>396</v>
      </c>
      <c r="Z72" s="1689"/>
      <c r="AA72" s="241"/>
    </row>
    <row r="73" spans="2:27" s="229" customFormat="1" ht="12.75" customHeight="1">
      <c r="B73" s="266" t="s">
        <v>193</v>
      </c>
      <c r="C73" s="233">
        <v>59</v>
      </c>
      <c r="D73" s="234" t="s">
        <v>431</v>
      </c>
      <c r="E73" s="235" t="s">
        <v>370</v>
      </c>
      <c r="F73" s="254" t="s">
        <v>398</v>
      </c>
      <c r="G73" s="337" t="s">
        <v>396</v>
      </c>
      <c r="H73" s="322" t="s">
        <v>396</v>
      </c>
      <c r="I73" s="322" t="s">
        <v>396</v>
      </c>
      <c r="J73" s="323" t="s">
        <v>396</v>
      </c>
      <c r="K73" s="323" t="s">
        <v>396</v>
      </c>
      <c r="L73" s="322" t="s">
        <v>396</v>
      </c>
      <c r="M73" s="325" t="s">
        <v>396</v>
      </c>
      <c r="N73" s="322" t="s">
        <v>396</v>
      </c>
      <c r="O73" s="325" t="s">
        <v>396</v>
      </c>
      <c r="P73" s="325" t="s">
        <v>396</v>
      </c>
      <c r="Q73" s="325" t="s">
        <v>396</v>
      </c>
      <c r="R73" s="322" t="s">
        <v>396</v>
      </c>
      <c r="S73" s="323" t="s">
        <v>396</v>
      </c>
      <c r="T73" s="323" t="s">
        <v>396</v>
      </c>
      <c r="U73" s="323" t="s">
        <v>396</v>
      </c>
      <c r="V73" s="323" t="s">
        <v>396</v>
      </c>
      <c r="W73" s="325" t="s">
        <v>396</v>
      </c>
      <c r="X73" s="325" t="s">
        <v>396</v>
      </c>
      <c r="Y73" s="1289" t="s">
        <v>396</v>
      </c>
      <c r="Z73" s="1684"/>
      <c r="AA73" s="241"/>
    </row>
    <row r="74" spans="2:27" s="229" customFormat="1" ht="12.75" customHeight="1">
      <c r="B74" s="263"/>
      <c r="C74" s="233">
        <v>60</v>
      </c>
      <c r="D74" s="234" t="s">
        <v>432</v>
      </c>
      <c r="E74" s="235"/>
      <c r="F74" s="236" t="s">
        <v>398</v>
      </c>
      <c r="G74" s="321" t="s">
        <v>396</v>
      </c>
      <c r="H74" s="322" t="s">
        <v>396</v>
      </c>
      <c r="I74" s="322" t="s">
        <v>396</v>
      </c>
      <c r="J74" s="323" t="s">
        <v>396</v>
      </c>
      <c r="K74" s="323" t="s">
        <v>396</v>
      </c>
      <c r="L74" s="322" t="s">
        <v>396</v>
      </c>
      <c r="M74" s="325" t="s">
        <v>396</v>
      </c>
      <c r="N74" s="322" t="s">
        <v>396</v>
      </c>
      <c r="O74" s="325" t="s">
        <v>396</v>
      </c>
      <c r="P74" s="325" t="s">
        <v>396</v>
      </c>
      <c r="Q74" s="325" t="s">
        <v>396</v>
      </c>
      <c r="R74" s="322" t="s">
        <v>396</v>
      </c>
      <c r="S74" s="323" t="s">
        <v>396</v>
      </c>
      <c r="T74" s="323" t="s">
        <v>396</v>
      </c>
      <c r="U74" s="323" t="s">
        <v>396</v>
      </c>
      <c r="V74" s="323" t="s">
        <v>396</v>
      </c>
      <c r="W74" s="325" t="s">
        <v>396</v>
      </c>
      <c r="X74" s="325" t="s">
        <v>396</v>
      </c>
      <c r="Y74" s="1287" t="s">
        <v>396</v>
      </c>
      <c r="Z74" s="1684"/>
      <c r="AA74" s="241"/>
    </row>
    <row r="75" spans="2:27" s="229" customFormat="1" ht="12.75" customHeight="1">
      <c r="B75" s="266" t="s">
        <v>433</v>
      </c>
      <c r="C75" s="298"/>
      <c r="D75" s="299" t="s">
        <v>434</v>
      </c>
      <c r="E75" s="300" t="s">
        <v>371</v>
      </c>
      <c r="F75" s="301"/>
      <c r="G75" s="332" t="s">
        <v>396</v>
      </c>
      <c r="H75" s="333" t="s">
        <v>396</v>
      </c>
      <c r="I75" s="333" t="s">
        <v>396</v>
      </c>
      <c r="J75" s="334" t="s">
        <v>396</v>
      </c>
      <c r="K75" s="334" t="s">
        <v>396</v>
      </c>
      <c r="L75" s="333" t="s">
        <v>396</v>
      </c>
      <c r="M75" s="325" t="s">
        <v>396</v>
      </c>
      <c r="N75" s="333" t="s">
        <v>396</v>
      </c>
      <c r="O75" s="325" t="s">
        <v>396</v>
      </c>
      <c r="P75" s="325" t="s">
        <v>396</v>
      </c>
      <c r="Q75" s="325" t="s">
        <v>396</v>
      </c>
      <c r="R75" s="333" t="s">
        <v>396</v>
      </c>
      <c r="S75" s="334" t="s">
        <v>396</v>
      </c>
      <c r="T75" s="334" t="s">
        <v>396</v>
      </c>
      <c r="U75" s="334" t="s">
        <v>396</v>
      </c>
      <c r="V75" s="334" t="s">
        <v>396</v>
      </c>
      <c r="W75" s="325" t="s">
        <v>396</v>
      </c>
      <c r="X75" s="325" t="s">
        <v>396</v>
      </c>
      <c r="Y75" s="1288" t="s">
        <v>396</v>
      </c>
      <c r="Z75" s="1689"/>
      <c r="AA75" s="241"/>
    </row>
    <row r="76" spans="2:27" s="229" customFormat="1" ht="12.75" customHeight="1">
      <c r="B76" s="268" t="s">
        <v>435</v>
      </c>
      <c r="C76" s="233">
        <v>61</v>
      </c>
      <c r="D76" s="234" t="s">
        <v>188</v>
      </c>
      <c r="E76" s="235" t="s">
        <v>372</v>
      </c>
      <c r="F76" s="236" t="s">
        <v>398</v>
      </c>
      <c r="G76" s="321">
        <v>2.1835999999999998</v>
      </c>
      <c r="H76" s="322">
        <v>2.1835999999999998</v>
      </c>
      <c r="I76" s="322">
        <v>2.1835999999999998</v>
      </c>
      <c r="J76" s="323">
        <v>2.1835999999999998</v>
      </c>
      <c r="K76" s="323">
        <v>2.1835999999999998</v>
      </c>
      <c r="L76" s="322">
        <v>2.1835999999999998</v>
      </c>
      <c r="M76" s="325" t="s">
        <v>396</v>
      </c>
      <c r="N76" s="322" t="s">
        <v>396</v>
      </c>
      <c r="O76" s="325" t="s">
        <v>396</v>
      </c>
      <c r="P76" s="325" t="s">
        <v>396</v>
      </c>
      <c r="Q76" s="325" t="s">
        <v>396</v>
      </c>
      <c r="R76" s="322" t="s">
        <v>396</v>
      </c>
      <c r="S76" s="323">
        <v>2.1835999999999998</v>
      </c>
      <c r="T76" s="323" t="s">
        <v>396</v>
      </c>
      <c r="U76" s="323" t="s">
        <v>396</v>
      </c>
      <c r="V76" s="323" t="s">
        <v>396</v>
      </c>
      <c r="W76" s="325" t="s">
        <v>396</v>
      </c>
      <c r="X76" s="325" t="s">
        <v>396</v>
      </c>
      <c r="Y76" s="1287" t="s">
        <v>396</v>
      </c>
      <c r="Z76" s="1684"/>
    </row>
    <row r="77" spans="2:27" s="229" customFormat="1" ht="12.75" customHeight="1">
      <c r="B77" s="269" t="s">
        <v>436</v>
      </c>
      <c r="C77" s="298">
        <v>62</v>
      </c>
      <c r="D77" s="299" t="s">
        <v>436</v>
      </c>
      <c r="E77" s="300" t="s">
        <v>374</v>
      </c>
      <c r="F77" s="301" t="s">
        <v>398</v>
      </c>
      <c r="G77" s="332">
        <v>176.1</v>
      </c>
      <c r="H77" s="333">
        <v>1290.2</v>
      </c>
      <c r="I77" s="333">
        <v>864.1</v>
      </c>
      <c r="J77" s="334">
        <v>864.1</v>
      </c>
      <c r="K77" s="334">
        <v>816.7</v>
      </c>
      <c r="L77" s="333">
        <v>1290.2</v>
      </c>
      <c r="M77" s="325" t="s">
        <v>396</v>
      </c>
      <c r="N77" s="333">
        <v>527.1</v>
      </c>
      <c r="O77" s="325" t="s">
        <v>396</v>
      </c>
      <c r="P77" s="325" t="s">
        <v>396</v>
      </c>
      <c r="Q77" s="325" t="s">
        <v>396</v>
      </c>
      <c r="R77" s="333">
        <v>66.400000000000006</v>
      </c>
      <c r="S77" s="334">
        <v>1290.2</v>
      </c>
      <c r="T77" s="334">
        <v>1290.2</v>
      </c>
      <c r="U77" s="334">
        <v>31.1</v>
      </c>
      <c r="V77" s="334">
        <v>928.3</v>
      </c>
      <c r="W77" s="325" t="s">
        <v>396</v>
      </c>
      <c r="X77" s="325" t="s">
        <v>396</v>
      </c>
      <c r="Y77" s="1288" t="s">
        <v>396</v>
      </c>
      <c r="Z77" s="1689"/>
    </row>
    <row r="78" spans="2:27" s="229" customFormat="1" ht="12.75" customHeight="1">
      <c r="B78" s="257"/>
      <c r="C78" s="298"/>
      <c r="D78" s="299" t="s">
        <v>437</v>
      </c>
      <c r="E78" s="300" t="s">
        <v>376</v>
      </c>
      <c r="F78" s="301"/>
      <c r="G78" s="332" t="s">
        <v>396</v>
      </c>
      <c r="H78" s="333" t="s">
        <v>396</v>
      </c>
      <c r="I78" s="333" t="s">
        <v>396</v>
      </c>
      <c r="J78" s="334" t="s">
        <v>396</v>
      </c>
      <c r="K78" s="334" t="s">
        <v>396</v>
      </c>
      <c r="L78" s="340" t="s">
        <v>396</v>
      </c>
      <c r="M78" s="325" t="s">
        <v>396</v>
      </c>
      <c r="N78" s="341" t="s">
        <v>396</v>
      </c>
      <c r="O78" s="325" t="s">
        <v>396</v>
      </c>
      <c r="P78" s="325" t="s">
        <v>396</v>
      </c>
      <c r="Q78" s="325" t="s">
        <v>396</v>
      </c>
      <c r="R78" s="333" t="s">
        <v>396</v>
      </c>
      <c r="S78" s="334" t="s">
        <v>396</v>
      </c>
      <c r="T78" s="334" t="s">
        <v>396</v>
      </c>
      <c r="U78" s="334" t="s">
        <v>396</v>
      </c>
      <c r="V78" s="334" t="s">
        <v>396</v>
      </c>
      <c r="W78" s="325" t="s">
        <v>396</v>
      </c>
      <c r="X78" s="325" t="s">
        <v>396</v>
      </c>
      <c r="Y78" s="1288" t="s">
        <v>396</v>
      </c>
      <c r="Z78" s="1689"/>
    </row>
    <row r="79" spans="2:27" s="229" customFormat="1" ht="12.75" customHeight="1">
      <c r="B79" s="252" t="s">
        <v>438</v>
      </c>
      <c r="C79" s="233">
        <v>63</v>
      </c>
      <c r="D79" s="234" t="s">
        <v>190</v>
      </c>
      <c r="E79" s="235" t="s">
        <v>377</v>
      </c>
      <c r="F79" s="236" t="s">
        <v>439</v>
      </c>
      <c r="G79" s="321">
        <v>36.036999999999999</v>
      </c>
      <c r="H79" s="322">
        <v>73.504999999999995</v>
      </c>
      <c r="I79" s="322">
        <v>73.504999999999995</v>
      </c>
      <c r="J79" s="323">
        <v>58.820999999999998</v>
      </c>
      <c r="K79" s="323">
        <v>58.820999999999998</v>
      </c>
      <c r="L79" s="324">
        <v>73.504999999999995</v>
      </c>
      <c r="M79" s="325" t="s">
        <v>396</v>
      </c>
      <c r="N79" s="326">
        <v>22.783999999999999</v>
      </c>
      <c r="O79" s="325" t="s">
        <v>396</v>
      </c>
      <c r="P79" s="325" t="s">
        <v>396</v>
      </c>
      <c r="Q79" s="325" t="s">
        <v>396</v>
      </c>
      <c r="R79" s="322" t="s">
        <v>396</v>
      </c>
      <c r="S79" s="323">
        <v>73.504999999999995</v>
      </c>
      <c r="T79" s="323">
        <v>73.504999999999995</v>
      </c>
      <c r="U79" s="323" t="s">
        <v>396</v>
      </c>
      <c r="V79" s="323" t="s">
        <v>396</v>
      </c>
      <c r="W79" s="325" t="s">
        <v>396</v>
      </c>
      <c r="X79" s="325" t="s">
        <v>396</v>
      </c>
      <c r="Y79" s="1287" t="s">
        <v>396</v>
      </c>
      <c r="Z79" s="1684"/>
    </row>
    <row r="80" spans="2:27" s="229" customFormat="1" ht="12.75" customHeight="1">
      <c r="B80" s="252"/>
      <c r="C80" s="233">
        <v>64</v>
      </c>
      <c r="D80" s="234" t="s">
        <v>440</v>
      </c>
      <c r="E80" s="235"/>
      <c r="F80" s="236" t="s">
        <v>398</v>
      </c>
      <c r="G80" s="321" t="s">
        <v>396</v>
      </c>
      <c r="H80" s="322">
        <v>46.379599999999996</v>
      </c>
      <c r="I80" s="322">
        <v>46.379599999999996</v>
      </c>
      <c r="J80" s="323" t="s">
        <v>396</v>
      </c>
      <c r="K80" s="323" t="s">
        <v>396</v>
      </c>
      <c r="L80" s="324">
        <v>46.379599999999996</v>
      </c>
      <c r="M80" s="325" t="s">
        <v>396</v>
      </c>
      <c r="N80" s="326" t="s">
        <v>396</v>
      </c>
      <c r="O80" s="325" t="s">
        <v>396</v>
      </c>
      <c r="P80" s="325" t="s">
        <v>396</v>
      </c>
      <c r="Q80" s="325" t="s">
        <v>396</v>
      </c>
      <c r="R80" s="322" t="s">
        <v>396</v>
      </c>
      <c r="S80" s="323">
        <v>46.379599999999996</v>
      </c>
      <c r="T80" s="323">
        <v>46.379599999999996</v>
      </c>
      <c r="U80" s="323" t="s">
        <v>396</v>
      </c>
      <c r="V80" s="323" t="s">
        <v>396</v>
      </c>
      <c r="W80" s="325" t="s">
        <v>396</v>
      </c>
      <c r="X80" s="325" t="s">
        <v>396</v>
      </c>
      <c r="Y80" s="1287" t="s">
        <v>396</v>
      </c>
      <c r="Z80" s="1684"/>
    </row>
    <row r="81" spans="2:28" s="229" customFormat="1" ht="12.75" customHeight="1">
      <c r="B81" s="269" t="s">
        <v>441</v>
      </c>
      <c r="C81" s="298">
        <v>65</v>
      </c>
      <c r="D81" s="299" t="s">
        <v>442</v>
      </c>
      <c r="E81" s="300" t="s">
        <v>379</v>
      </c>
      <c r="F81" s="301" t="s">
        <v>12</v>
      </c>
      <c r="G81" s="332">
        <v>26.288</v>
      </c>
      <c r="H81" s="333">
        <v>83.09559999999999</v>
      </c>
      <c r="I81" s="333">
        <v>86.507199999999997</v>
      </c>
      <c r="J81" s="334">
        <v>75.422200000000004</v>
      </c>
      <c r="K81" s="334">
        <v>64.705399999999997</v>
      </c>
      <c r="L81" s="340">
        <v>98.352599999999995</v>
      </c>
      <c r="M81" s="325" t="s">
        <v>396</v>
      </c>
      <c r="N81" s="341">
        <v>51.275399999999998</v>
      </c>
      <c r="O81" s="325" t="s">
        <v>396</v>
      </c>
      <c r="P81" s="325" t="s">
        <v>396</v>
      </c>
      <c r="Q81" s="325" t="s">
        <v>396</v>
      </c>
      <c r="R81" s="333">
        <v>22.540599999999998</v>
      </c>
      <c r="S81" s="334">
        <v>98.352599999999995</v>
      </c>
      <c r="T81" s="334">
        <v>87.404200000000003</v>
      </c>
      <c r="U81" s="334">
        <v>4.1192000000000002</v>
      </c>
      <c r="V81" s="334">
        <v>54.425999999999995</v>
      </c>
      <c r="W81" s="325" t="s">
        <v>396</v>
      </c>
      <c r="X81" s="325" t="s">
        <v>396</v>
      </c>
      <c r="Y81" s="1288" t="s">
        <v>396</v>
      </c>
      <c r="Z81" s="1689"/>
    </row>
    <row r="82" spans="2:28" s="229" customFormat="1" ht="12.75" customHeight="1">
      <c r="B82" s="257"/>
      <c r="C82" s="298"/>
      <c r="D82" s="299" t="s">
        <v>443</v>
      </c>
      <c r="E82" s="300" t="s">
        <v>381</v>
      </c>
      <c r="F82" s="301"/>
      <c r="G82" s="332" t="s">
        <v>396</v>
      </c>
      <c r="H82" s="333" t="s">
        <v>396</v>
      </c>
      <c r="I82" s="333" t="s">
        <v>396</v>
      </c>
      <c r="J82" s="334" t="s">
        <v>396</v>
      </c>
      <c r="K82" s="334" t="s">
        <v>396</v>
      </c>
      <c r="L82" s="340" t="s">
        <v>396</v>
      </c>
      <c r="M82" s="325" t="s">
        <v>396</v>
      </c>
      <c r="N82" s="341" t="s">
        <v>396</v>
      </c>
      <c r="O82" s="325" t="s">
        <v>396</v>
      </c>
      <c r="P82" s="325" t="s">
        <v>396</v>
      </c>
      <c r="Q82" s="333" t="s">
        <v>396</v>
      </c>
      <c r="R82" s="333" t="s">
        <v>396</v>
      </c>
      <c r="S82" s="334" t="s">
        <v>396</v>
      </c>
      <c r="T82" s="334" t="s">
        <v>396</v>
      </c>
      <c r="U82" s="334" t="s">
        <v>396</v>
      </c>
      <c r="V82" s="334" t="s">
        <v>396</v>
      </c>
      <c r="W82" s="325" t="s">
        <v>396</v>
      </c>
      <c r="X82" s="325" t="s">
        <v>396</v>
      </c>
      <c r="Y82" s="1288" t="s">
        <v>396</v>
      </c>
      <c r="Z82" s="1690"/>
    </row>
    <row r="83" spans="2:28" s="229" customFormat="1" ht="12.75" customHeight="1">
      <c r="B83" s="252" t="s">
        <v>193</v>
      </c>
      <c r="C83" s="233">
        <v>66</v>
      </c>
      <c r="D83" s="234" t="s">
        <v>194</v>
      </c>
      <c r="E83" s="235" t="s">
        <v>382</v>
      </c>
      <c r="F83" s="236" t="s">
        <v>398</v>
      </c>
      <c r="G83" s="321" t="s">
        <v>396</v>
      </c>
      <c r="H83" s="322">
        <v>2.2995999999999999</v>
      </c>
      <c r="I83" s="322">
        <v>2.2995999999999999</v>
      </c>
      <c r="J83" s="323" t="s">
        <v>396</v>
      </c>
      <c r="K83" s="323">
        <v>2.2995999999999999</v>
      </c>
      <c r="L83" s="324">
        <v>2.2995999999999999</v>
      </c>
      <c r="M83" s="325" t="s">
        <v>396</v>
      </c>
      <c r="N83" s="326" t="s">
        <v>396</v>
      </c>
      <c r="O83" s="325" t="s">
        <v>396</v>
      </c>
      <c r="P83" s="325" t="s">
        <v>396</v>
      </c>
      <c r="Q83" s="325" t="s">
        <v>396</v>
      </c>
      <c r="R83" s="322" t="s">
        <v>396</v>
      </c>
      <c r="S83" s="323">
        <v>2.2995999999999999</v>
      </c>
      <c r="T83" s="323">
        <v>2.2995999999999999</v>
      </c>
      <c r="U83" s="323" t="s">
        <v>396</v>
      </c>
      <c r="V83" s="323" t="s">
        <v>396</v>
      </c>
      <c r="W83" s="325" t="s">
        <v>396</v>
      </c>
      <c r="X83" s="325" t="s">
        <v>396</v>
      </c>
      <c r="Y83" s="1287" t="s">
        <v>396</v>
      </c>
      <c r="Z83" s="1684"/>
    </row>
    <row r="84" spans="2:28" s="229" customFormat="1" ht="12.75" customHeight="1">
      <c r="B84" s="252"/>
      <c r="C84" s="270">
        <v>67</v>
      </c>
      <c r="D84" s="234" t="s">
        <v>444</v>
      </c>
      <c r="E84" s="235" t="s">
        <v>383</v>
      </c>
      <c r="F84" s="236" t="s">
        <v>398</v>
      </c>
      <c r="G84" s="321" t="s">
        <v>396</v>
      </c>
      <c r="H84" s="322" t="s">
        <v>396</v>
      </c>
      <c r="I84" s="322" t="s">
        <v>396</v>
      </c>
      <c r="J84" s="323" t="s">
        <v>396</v>
      </c>
      <c r="K84" s="323" t="s">
        <v>396</v>
      </c>
      <c r="L84" s="324" t="s">
        <v>396</v>
      </c>
      <c r="M84" s="325" t="s">
        <v>396</v>
      </c>
      <c r="N84" s="326" t="s">
        <v>396</v>
      </c>
      <c r="O84" s="325" t="s">
        <v>396</v>
      </c>
      <c r="P84" s="325" t="s">
        <v>396</v>
      </c>
      <c r="Q84" s="322" t="s">
        <v>396</v>
      </c>
      <c r="R84" s="322" t="s">
        <v>396</v>
      </c>
      <c r="S84" s="323" t="s">
        <v>396</v>
      </c>
      <c r="T84" s="323" t="s">
        <v>396</v>
      </c>
      <c r="U84" s="323" t="s">
        <v>396</v>
      </c>
      <c r="V84" s="323" t="s">
        <v>396</v>
      </c>
      <c r="W84" s="325" t="s">
        <v>396</v>
      </c>
      <c r="X84" s="325" t="s">
        <v>396</v>
      </c>
      <c r="Y84" s="1287" t="s">
        <v>396</v>
      </c>
      <c r="Z84" s="1684"/>
    </row>
    <row r="85" spans="2:28" s="229" customFormat="1" ht="12.75" customHeight="1">
      <c r="B85" s="252"/>
      <c r="C85" s="270">
        <v>68</v>
      </c>
      <c r="D85" s="234" t="s">
        <v>196</v>
      </c>
      <c r="E85" s="235"/>
      <c r="F85" s="236" t="s">
        <v>398</v>
      </c>
      <c r="G85" s="321" t="s">
        <v>396</v>
      </c>
      <c r="H85" s="322">
        <v>36.674999999999997</v>
      </c>
      <c r="I85" s="322">
        <v>36.674999999999997</v>
      </c>
      <c r="J85" s="323">
        <v>36.674999999999997</v>
      </c>
      <c r="K85" s="323">
        <v>36.674999999999997</v>
      </c>
      <c r="L85" s="324">
        <v>36.674999999999997</v>
      </c>
      <c r="M85" s="325" t="s">
        <v>396</v>
      </c>
      <c r="N85" s="326" t="s">
        <v>396</v>
      </c>
      <c r="O85" s="325" t="s">
        <v>396</v>
      </c>
      <c r="P85" s="318" t="s">
        <v>396</v>
      </c>
      <c r="Q85" s="318" t="s">
        <v>396</v>
      </c>
      <c r="R85" s="342" t="s">
        <v>396</v>
      </c>
      <c r="S85" s="323">
        <v>36.674999999999997</v>
      </c>
      <c r="T85" s="323">
        <v>36.674999999999997</v>
      </c>
      <c r="U85" s="323" t="s">
        <v>396</v>
      </c>
      <c r="V85" s="323" t="s">
        <v>396</v>
      </c>
      <c r="W85" s="325" t="s">
        <v>396</v>
      </c>
      <c r="X85" s="325" t="s">
        <v>396</v>
      </c>
      <c r="Y85" s="1287" t="s">
        <v>396</v>
      </c>
      <c r="Z85" s="1684"/>
    </row>
    <row r="86" spans="2:28" s="229" customFormat="1" ht="12.75" customHeight="1" thickBot="1">
      <c r="B86" s="1083" t="s">
        <v>445</v>
      </c>
      <c r="C86" s="1084">
        <v>69</v>
      </c>
      <c r="D86" s="1085" t="s">
        <v>445</v>
      </c>
      <c r="E86" s="1086" t="s">
        <v>446</v>
      </c>
      <c r="F86" s="1087" t="s">
        <v>398</v>
      </c>
      <c r="G86" s="1101">
        <v>85.9</v>
      </c>
      <c r="H86" s="1102">
        <v>422.3</v>
      </c>
      <c r="I86" s="1102">
        <v>422.3</v>
      </c>
      <c r="J86" s="1103">
        <v>371.6</v>
      </c>
      <c r="K86" s="1103">
        <v>401.2</v>
      </c>
      <c r="L86" s="1104">
        <v>422.3</v>
      </c>
      <c r="M86" s="1105" t="s">
        <v>396</v>
      </c>
      <c r="N86" s="1106">
        <v>190.7</v>
      </c>
      <c r="O86" s="1105" t="s">
        <v>396</v>
      </c>
      <c r="P86" s="1105" t="s">
        <v>396</v>
      </c>
      <c r="Q86" s="1105" t="s">
        <v>396</v>
      </c>
      <c r="R86" s="1102" t="s">
        <v>396</v>
      </c>
      <c r="S86" s="1103">
        <v>422.3</v>
      </c>
      <c r="T86" s="1103">
        <v>422.3</v>
      </c>
      <c r="U86" s="1103" t="s">
        <v>396</v>
      </c>
      <c r="V86" s="1103">
        <v>239.7</v>
      </c>
      <c r="W86" s="1105" t="s">
        <v>396</v>
      </c>
      <c r="X86" s="1105" t="s">
        <v>396</v>
      </c>
      <c r="Y86" s="1290">
        <v>60.2</v>
      </c>
      <c r="Z86" s="1691"/>
    </row>
    <row r="87" spans="2:28" s="1647" customFormat="1" ht="12.75" customHeight="1" thickBot="1">
      <c r="B87" s="1692"/>
      <c r="C87" s="1693"/>
      <c r="D87" s="1693" t="s">
        <v>447</v>
      </c>
      <c r="E87" s="1694"/>
      <c r="F87" s="1695"/>
      <c r="G87" s="1696" t="s">
        <v>396</v>
      </c>
      <c r="H87" s="1697" t="s">
        <v>396</v>
      </c>
      <c r="I87" s="1697" t="s">
        <v>396</v>
      </c>
      <c r="J87" s="1697" t="s">
        <v>396</v>
      </c>
      <c r="K87" s="1697" t="s">
        <v>396</v>
      </c>
      <c r="L87" s="1698" t="s">
        <v>396</v>
      </c>
      <c r="M87" s="1697" t="s">
        <v>396</v>
      </c>
      <c r="N87" s="1697" t="s">
        <v>396</v>
      </c>
      <c r="O87" s="1697" t="s">
        <v>396</v>
      </c>
      <c r="P87" s="1697" t="s">
        <v>396</v>
      </c>
      <c r="Q87" s="1697" t="s">
        <v>396</v>
      </c>
      <c r="R87" s="1697" t="s">
        <v>396</v>
      </c>
      <c r="S87" s="1697" t="s">
        <v>396</v>
      </c>
      <c r="T87" s="1697" t="s">
        <v>396</v>
      </c>
      <c r="U87" s="1697" t="s">
        <v>396</v>
      </c>
      <c r="V87" s="1697" t="s">
        <v>396</v>
      </c>
      <c r="W87" s="1697" t="s">
        <v>396</v>
      </c>
      <c r="X87" s="1697" t="s">
        <v>396</v>
      </c>
      <c r="Y87" s="1699" t="s">
        <v>396</v>
      </c>
      <c r="Z87" s="1687"/>
    </row>
    <row r="88" spans="2:28" s="229" customFormat="1" ht="12.75" customHeight="1">
      <c r="D88" s="271"/>
      <c r="E88" s="271"/>
      <c r="Z88" s="1647"/>
    </row>
    <row r="89" spans="2:28" s="229" customFormat="1">
      <c r="Z89" s="1647"/>
    </row>
    <row r="90" spans="2:28" s="229" customFormat="1">
      <c r="Z90" s="1647"/>
    </row>
    <row r="91" spans="2:28" s="229" customFormat="1">
      <c r="Z91" s="1647"/>
    </row>
    <row r="92" spans="2:28" s="229" customFormat="1">
      <c r="Z92" s="1647"/>
    </row>
    <row r="93" spans="2:28" s="229" customFormat="1">
      <c r="B93" s="1607"/>
      <c r="C93" s="1607"/>
      <c r="D93" s="1607"/>
      <c r="E93" s="1607"/>
      <c r="F93" s="1607"/>
      <c r="G93" s="1607"/>
      <c r="H93" s="1607"/>
      <c r="I93" s="1607"/>
      <c r="J93" s="1607"/>
      <c r="K93" s="1607"/>
      <c r="L93" s="1607"/>
      <c r="M93" s="1607"/>
      <c r="N93" s="1607"/>
      <c r="O93" s="1607"/>
      <c r="P93" s="1607"/>
      <c r="Q93" s="1607"/>
      <c r="R93" s="1607"/>
      <c r="S93" s="1607"/>
      <c r="T93" s="1607"/>
      <c r="U93" s="1607"/>
      <c r="V93" s="1607"/>
      <c r="W93" s="1607"/>
      <c r="X93" s="1607"/>
      <c r="Y93" s="1607"/>
      <c r="Z93" s="1608"/>
      <c r="AA93" s="1607"/>
      <c r="AB93" s="1607"/>
    </row>
    <row r="94" spans="2:28" s="229" customFormat="1">
      <c r="B94" s="1607"/>
      <c r="C94" s="1607"/>
      <c r="D94" s="1607"/>
      <c r="E94" s="1607"/>
      <c r="F94" s="1607"/>
      <c r="G94" s="1607"/>
      <c r="H94" s="1607"/>
      <c r="I94" s="1607"/>
      <c r="J94" s="1607"/>
      <c r="K94" s="1607"/>
      <c r="L94" s="1607"/>
      <c r="M94" s="1607"/>
      <c r="N94" s="1607"/>
      <c r="O94" s="1607"/>
      <c r="P94" s="1607"/>
      <c r="Q94" s="1607"/>
      <c r="R94" s="1607"/>
      <c r="S94" s="1607"/>
      <c r="T94" s="1607"/>
      <c r="U94" s="1607"/>
      <c r="V94" s="1607"/>
      <c r="W94" s="1607"/>
      <c r="X94" s="1607"/>
      <c r="Y94" s="1607"/>
      <c r="Z94" s="1608"/>
      <c r="AA94" s="1607"/>
      <c r="AB94" s="1607"/>
    </row>
    <row r="95" spans="2:28" s="229" customFormat="1">
      <c r="B95" s="1607"/>
      <c r="C95" s="1607"/>
      <c r="D95" s="1607"/>
      <c r="E95" s="1607"/>
      <c r="F95" s="1607"/>
      <c r="G95" s="1607"/>
      <c r="H95" s="1607"/>
      <c r="I95" s="1607"/>
      <c r="J95" s="1607"/>
      <c r="K95" s="1607"/>
      <c r="L95" s="1607"/>
      <c r="M95" s="1607"/>
      <c r="N95" s="1607"/>
      <c r="O95" s="1607"/>
      <c r="P95" s="1607"/>
      <c r="Q95" s="1607"/>
      <c r="R95" s="1607"/>
      <c r="S95" s="1607"/>
      <c r="T95" s="1607"/>
      <c r="U95" s="1607"/>
      <c r="V95" s="1607"/>
      <c r="W95" s="1607"/>
      <c r="X95" s="1607"/>
      <c r="Y95" s="1607"/>
      <c r="Z95" s="1608"/>
      <c r="AA95" s="1607"/>
      <c r="AB95" s="1607"/>
    </row>
    <row r="96" spans="2:28">
      <c r="B96" s="1652"/>
      <c r="C96" s="1652"/>
      <c r="D96" s="1652"/>
      <c r="E96" s="1652"/>
      <c r="F96" s="1652"/>
      <c r="G96" s="1652"/>
      <c r="H96" s="1652"/>
      <c r="I96" s="1652"/>
      <c r="J96" s="1652"/>
      <c r="K96" s="1652"/>
      <c r="L96" s="1652"/>
      <c r="M96" s="1652"/>
      <c r="N96" s="1652"/>
      <c r="O96" s="1652"/>
      <c r="P96" s="1652"/>
      <c r="Q96" s="1652"/>
      <c r="R96" s="1652"/>
      <c r="S96" s="1652"/>
      <c r="T96" s="1652"/>
      <c r="U96" s="1652"/>
      <c r="V96" s="1652"/>
      <c r="W96" s="1652"/>
      <c r="X96" s="1652"/>
      <c r="Y96" s="1652"/>
      <c r="Z96" s="1608"/>
      <c r="AA96" s="1652"/>
      <c r="AB96" s="1652"/>
    </row>
    <row r="97" spans="2:28">
      <c r="B97" s="1652"/>
      <c r="C97" s="1652"/>
      <c r="D97" s="1652"/>
      <c r="E97" s="1652"/>
      <c r="F97" s="1652"/>
      <c r="G97" s="1652"/>
      <c r="H97" s="1652"/>
      <c r="I97" s="1652"/>
      <c r="J97" s="1652"/>
      <c r="K97" s="1652"/>
      <c r="L97" s="1652"/>
      <c r="M97" s="1652"/>
      <c r="N97" s="1652"/>
      <c r="O97" s="1652"/>
      <c r="P97" s="1652"/>
      <c r="Q97" s="1652"/>
      <c r="R97" s="1652"/>
      <c r="S97" s="1652"/>
      <c r="T97" s="1652"/>
      <c r="U97" s="1652"/>
      <c r="V97" s="1652"/>
      <c r="W97" s="1652"/>
      <c r="X97" s="1652"/>
      <c r="Y97" s="1652"/>
      <c r="Z97" s="1608"/>
      <c r="AA97" s="1652"/>
      <c r="AB97" s="1652"/>
    </row>
    <row r="98" spans="2:28">
      <c r="B98" s="1652"/>
      <c r="C98" s="1652"/>
      <c r="D98" s="1652"/>
      <c r="E98" s="1652"/>
      <c r="F98" s="1652"/>
      <c r="G98" s="1652"/>
      <c r="H98" s="1652"/>
      <c r="I98" s="1652"/>
      <c r="J98" s="1652"/>
      <c r="K98" s="1652"/>
      <c r="L98" s="1652"/>
      <c r="M98" s="1652"/>
      <c r="N98" s="1652"/>
      <c r="O98" s="1652"/>
      <c r="P98" s="1652"/>
      <c r="Q98" s="1652"/>
      <c r="R98" s="1652"/>
      <c r="S98" s="1652"/>
      <c r="T98" s="1652"/>
      <c r="U98" s="1652"/>
      <c r="V98" s="1652"/>
      <c r="W98" s="1652"/>
      <c r="X98" s="1652"/>
      <c r="Y98" s="1652"/>
      <c r="Z98" s="1608"/>
      <c r="AA98" s="1652"/>
      <c r="AB98" s="1652"/>
    </row>
    <row r="99" spans="2:28" ht="12">
      <c r="B99" s="1653"/>
      <c r="C99" s="1654"/>
      <c r="D99" s="1654"/>
      <c r="E99" s="1655"/>
      <c r="F99" s="1655"/>
      <c r="G99" s="1655"/>
      <c r="H99" s="1655"/>
      <c r="I99" s="1655"/>
      <c r="J99" s="1655"/>
      <c r="K99" s="1655"/>
      <c r="L99" s="1655"/>
      <c r="M99" s="1655"/>
      <c r="N99" s="1655"/>
      <c r="O99" s="1655"/>
      <c r="P99" s="1655"/>
      <c r="Q99" s="1655"/>
      <c r="R99" s="1655"/>
      <c r="S99" s="1655"/>
      <c r="T99" s="1655"/>
      <c r="U99" s="1655"/>
      <c r="V99" s="1655"/>
      <c r="W99" s="1655"/>
      <c r="X99" s="1655"/>
      <c r="Y99" s="1653"/>
      <c r="Z99" s="1612"/>
      <c r="AA99" s="1652"/>
      <c r="AB99" s="1652"/>
    </row>
    <row r="100" spans="2:28" ht="12">
      <c r="B100" s="1656"/>
      <c r="C100" s="1656"/>
      <c r="D100" s="1656"/>
      <c r="E100" s="1656"/>
      <c r="F100" s="1656"/>
      <c r="G100" s="1657"/>
      <c r="H100" s="1657"/>
      <c r="I100" s="1657"/>
      <c r="J100" s="1657"/>
      <c r="K100" s="1657"/>
      <c r="L100" s="1658"/>
      <c r="M100" s="1657"/>
      <c r="N100" s="1657"/>
      <c r="O100" s="1657"/>
      <c r="P100" s="1659"/>
      <c r="Q100" s="1659"/>
      <c r="R100" s="1660"/>
      <c r="S100" s="1661"/>
      <c r="T100" s="1662"/>
      <c r="U100" s="1660"/>
      <c r="V100" s="1660"/>
      <c r="W100" s="1659"/>
      <c r="X100" s="1660"/>
      <c r="Y100" s="1660"/>
      <c r="Z100" s="1618"/>
      <c r="AA100" s="1652"/>
      <c r="AB100" s="1652"/>
    </row>
    <row r="101" spans="2:28" ht="13">
      <c r="B101" s="1663"/>
      <c r="C101" s="1664"/>
      <c r="D101" s="1665"/>
      <c r="E101" s="1666"/>
      <c r="F101" s="1666"/>
      <c r="G101" s="1667"/>
      <c r="H101" s="1668"/>
      <c r="I101" s="1668"/>
      <c r="J101" s="1667"/>
      <c r="K101" s="1667"/>
      <c r="L101" s="1668"/>
      <c r="M101" s="1667"/>
      <c r="N101" s="1668"/>
      <c r="O101" s="1667"/>
      <c r="P101" s="1667"/>
      <c r="Q101" s="1667"/>
      <c r="R101" s="1668"/>
      <c r="S101" s="1667"/>
      <c r="T101" s="1667"/>
      <c r="U101" s="1667"/>
      <c r="V101" s="1667"/>
      <c r="W101" s="1668"/>
      <c r="X101" s="1668"/>
      <c r="Y101" s="1667"/>
      <c r="Z101" s="1682"/>
      <c r="AA101" s="1652"/>
      <c r="AB101" s="1652"/>
    </row>
    <row r="102" spans="2:28" ht="13">
      <c r="B102" s="1669"/>
      <c r="C102" s="1666"/>
      <c r="D102" s="1670"/>
      <c r="E102" s="1666"/>
      <c r="F102" s="1666"/>
      <c r="G102" s="1667"/>
      <c r="H102" s="1668"/>
      <c r="I102" s="1668"/>
      <c r="J102" s="1667"/>
      <c r="K102" s="1667"/>
      <c r="L102" s="1668"/>
      <c r="M102" s="1667"/>
      <c r="N102" s="1668"/>
      <c r="O102" s="1667"/>
      <c r="P102" s="1667"/>
      <c r="Q102" s="1667"/>
      <c r="R102" s="1668"/>
      <c r="S102" s="1667"/>
      <c r="T102" s="1667"/>
      <c r="U102" s="1667"/>
      <c r="V102" s="1667"/>
      <c r="W102" s="1667"/>
      <c r="X102" s="1667"/>
      <c r="Y102" s="1667"/>
      <c r="Z102" s="1682"/>
      <c r="AA102" s="1652"/>
      <c r="AB102" s="1652"/>
    </row>
    <row r="103" spans="2:28" ht="13">
      <c r="B103" s="1669"/>
      <c r="C103" s="1666"/>
      <c r="D103" s="1670"/>
      <c r="E103" s="1666"/>
      <c r="F103" s="1666"/>
      <c r="G103" s="1667"/>
      <c r="H103" s="1668"/>
      <c r="I103" s="1668"/>
      <c r="J103" s="1667"/>
      <c r="K103" s="1667"/>
      <c r="L103" s="1668"/>
      <c r="M103" s="1667"/>
      <c r="N103" s="1668"/>
      <c r="O103" s="1667"/>
      <c r="P103" s="1667"/>
      <c r="Q103" s="1667"/>
      <c r="R103" s="1668"/>
      <c r="S103" s="1667"/>
      <c r="T103" s="1667"/>
      <c r="U103" s="1667"/>
      <c r="V103" s="1667"/>
      <c r="W103" s="1668"/>
      <c r="X103" s="1668"/>
      <c r="Y103" s="1667"/>
      <c r="Z103" s="1682"/>
      <c r="AA103" s="1652"/>
      <c r="AB103" s="1652"/>
    </row>
    <row r="104" spans="2:28" ht="13">
      <c r="B104" s="1669"/>
      <c r="C104" s="1666"/>
      <c r="D104" s="1670"/>
      <c r="E104" s="1666"/>
      <c r="F104" s="1666"/>
      <c r="G104" s="1667"/>
      <c r="H104" s="1668"/>
      <c r="I104" s="1668"/>
      <c r="J104" s="1667"/>
      <c r="K104" s="1667"/>
      <c r="L104" s="1668"/>
      <c r="M104" s="1667"/>
      <c r="N104" s="1668"/>
      <c r="O104" s="1667"/>
      <c r="P104" s="1667"/>
      <c r="Q104" s="1667"/>
      <c r="R104" s="1668"/>
      <c r="S104" s="1667"/>
      <c r="T104" s="1667"/>
      <c r="U104" s="1667"/>
      <c r="V104" s="1667"/>
      <c r="W104" s="1667"/>
      <c r="X104" s="1667"/>
      <c r="Y104" s="1667"/>
      <c r="Z104" s="1682"/>
      <c r="AA104" s="1652"/>
      <c r="AB104" s="1652"/>
    </row>
    <row r="105" spans="2:28" ht="13">
      <c r="B105" s="1671"/>
      <c r="C105" s="1666"/>
      <c r="D105" s="1670"/>
      <c r="E105" s="1666"/>
      <c r="F105" s="1666"/>
      <c r="G105" s="1667"/>
      <c r="H105" s="1668"/>
      <c r="I105" s="1668"/>
      <c r="J105" s="1667"/>
      <c r="K105" s="1667"/>
      <c r="L105" s="1668"/>
      <c r="M105" s="1667"/>
      <c r="N105" s="1668"/>
      <c r="O105" s="1667"/>
      <c r="P105" s="1667"/>
      <c r="Q105" s="1667"/>
      <c r="R105" s="1668"/>
      <c r="S105" s="1667"/>
      <c r="T105" s="1667"/>
      <c r="U105" s="1667"/>
      <c r="V105" s="1667"/>
      <c r="W105" s="1667"/>
      <c r="X105" s="1667"/>
      <c r="Y105" s="1667"/>
      <c r="Z105" s="1682"/>
      <c r="AA105" s="1652"/>
      <c r="AB105" s="1652"/>
    </row>
    <row r="106" spans="2:28" ht="13">
      <c r="B106" s="1672"/>
      <c r="C106" s="1666"/>
      <c r="D106" s="1670"/>
      <c r="E106" s="1666"/>
      <c r="F106" s="1666"/>
      <c r="G106" s="1667"/>
      <c r="H106" s="1668"/>
      <c r="I106" s="1668"/>
      <c r="J106" s="1667"/>
      <c r="K106" s="1667"/>
      <c r="L106" s="1668"/>
      <c r="M106" s="1667"/>
      <c r="N106" s="1668"/>
      <c r="O106" s="1667"/>
      <c r="P106" s="1667"/>
      <c r="Q106" s="1667"/>
      <c r="R106" s="1668"/>
      <c r="S106" s="1667"/>
      <c r="T106" s="1667"/>
      <c r="U106" s="1667"/>
      <c r="V106" s="1667"/>
      <c r="W106" s="1667"/>
      <c r="X106" s="1667"/>
      <c r="Y106" s="1667"/>
      <c r="Z106" s="1682"/>
      <c r="AA106" s="1652"/>
      <c r="AB106" s="1652"/>
    </row>
    <row r="107" spans="2:28" ht="13">
      <c r="B107" s="1673"/>
      <c r="C107" s="1666"/>
      <c r="D107" s="1670"/>
      <c r="E107" s="1666"/>
      <c r="F107" s="1666"/>
      <c r="G107" s="1667"/>
      <c r="H107" s="1668"/>
      <c r="I107" s="1668"/>
      <c r="J107" s="1667"/>
      <c r="K107" s="1667"/>
      <c r="L107" s="1668"/>
      <c r="M107" s="1667"/>
      <c r="N107" s="1668"/>
      <c r="O107" s="1667"/>
      <c r="P107" s="1667"/>
      <c r="Q107" s="1667"/>
      <c r="R107" s="1668"/>
      <c r="S107" s="1667"/>
      <c r="T107" s="1667"/>
      <c r="U107" s="1667"/>
      <c r="V107" s="1667"/>
      <c r="W107" s="1667"/>
      <c r="X107" s="1667"/>
      <c r="Y107" s="1667"/>
      <c r="Z107" s="1682"/>
      <c r="AA107" s="1652"/>
      <c r="AB107" s="1652"/>
    </row>
    <row r="108" spans="2:28" ht="13">
      <c r="B108" s="1673"/>
      <c r="C108" s="1666"/>
      <c r="D108" s="1670"/>
      <c r="E108" s="1666"/>
      <c r="F108" s="1666"/>
      <c r="G108" s="1667"/>
      <c r="H108" s="1668"/>
      <c r="I108" s="1668"/>
      <c r="J108" s="1667"/>
      <c r="K108" s="1667"/>
      <c r="L108" s="1668"/>
      <c r="M108" s="1667"/>
      <c r="N108" s="1668"/>
      <c r="O108" s="1667"/>
      <c r="P108" s="1667"/>
      <c r="Q108" s="1667"/>
      <c r="R108" s="1668"/>
      <c r="S108" s="1667"/>
      <c r="T108" s="1667"/>
      <c r="U108" s="1667"/>
      <c r="V108" s="1667"/>
      <c r="W108" s="1667"/>
      <c r="X108" s="1667"/>
      <c r="Y108" s="1667"/>
      <c r="Z108" s="1682"/>
      <c r="AA108" s="1652"/>
      <c r="AB108" s="1652"/>
    </row>
    <row r="109" spans="2:28" ht="13">
      <c r="B109" s="1669"/>
      <c r="C109" s="1666"/>
      <c r="D109" s="1670"/>
      <c r="E109" s="1666"/>
      <c r="F109" s="1666"/>
      <c r="G109" s="1667"/>
      <c r="H109" s="1668"/>
      <c r="I109" s="1668"/>
      <c r="J109" s="1667"/>
      <c r="K109" s="1667"/>
      <c r="L109" s="1668"/>
      <c r="M109" s="1667"/>
      <c r="N109" s="1668"/>
      <c r="O109" s="1667"/>
      <c r="P109" s="1667"/>
      <c r="Q109" s="1667"/>
      <c r="R109" s="1668"/>
      <c r="S109" s="1667"/>
      <c r="T109" s="1667"/>
      <c r="U109" s="1667"/>
      <c r="V109" s="1667"/>
      <c r="W109" s="1667"/>
      <c r="X109" s="1667"/>
      <c r="Y109" s="1667"/>
      <c r="Z109" s="1682"/>
      <c r="AA109" s="1652"/>
      <c r="AB109" s="1652"/>
    </row>
    <row r="110" spans="2:28" ht="13">
      <c r="B110" s="1669"/>
      <c r="C110" s="1666"/>
      <c r="D110" s="1670"/>
      <c r="E110" s="1666"/>
      <c r="F110" s="1666"/>
      <c r="G110" s="1667"/>
      <c r="H110" s="1668"/>
      <c r="I110" s="1668"/>
      <c r="J110" s="1667"/>
      <c r="K110" s="1667"/>
      <c r="L110" s="1668"/>
      <c r="M110" s="1668"/>
      <c r="N110" s="1668"/>
      <c r="O110" s="1668"/>
      <c r="P110" s="1667"/>
      <c r="Q110" s="1667"/>
      <c r="R110" s="1668"/>
      <c r="S110" s="1667"/>
      <c r="T110" s="1667"/>
      <c r="U110" s="1667"/>
      <c r="V110" s="1667"/>
      <c r="W110" s="1667"/>
      <c r="X110" s="1667"/>
      <c r="Y110" s="1667"/>
      <c r="Z110" s="1682"/>
      <c r="AA110" s="1652"/>
      <c r="AB110" s="1652"/>
    </row>
    <row r="111" spans="2:28" ht="13">
      <c r="B111" s="1669"/>
      <c r="C111" s="1666"/>
      <c r="D111" s="1670"/>
      <c r="E111" s="1666"/>
      <c r="F111" s="1666"/>
      <c r="G111" s="1667"/>
      <c r="H111" s="1668"/>
      <c r="I111" s="1668"/>
      <c r="J111" s="1667"/>
      <c r="K111" s="1667"/>
      <c r="L111" s="1668"/>
      <c r="M111" s="1668"/>
      <c r="N111" s="1668"/>
      <c r="O111" s="1668"/>
      <c r="P111" s="1668"/>
      <c r="Q111" s="1668"/>
      <c r="R111" s="1668"/>
      <c r="S111" s="1667"/>
      <c r="T111" s="1667"/>
      <c r="U111" s="1667"/>
      <c r="V111" s="1667"/>
      <c r="W111" s="1667"/>
      <c r="X111" s="1667"/>
      <c r="Y111" s="1667"/>
      <c r="Z111" s="1682"/>
      <c r="AA111" s="1652"/>
      <c r="AB111" s="1652"/>
    </row>
    <row r="112" spans="2:28" ht="13">
      <c r="B112" s="1669"/>
      <c r="C112" s="1666"/>
      <c r="D112" s="1670"/>
      <c r="E112" s="1666"/>
      <c r="F112" s="1666"/>
      <c r="G112" s="1667"/>
      <c r="H112" s="1668"/>
      <c r="I112" s="1668"/>
      <c r="J112" s="1667"/>
      <c r="K112" s="1667"/>
      <c r="L112" s="1668"/>
      <c r="M112" s="1667"/>
      <c r="N112" s="1668"/>
      <c r="O112" s="1667"/>
      <c r="P112" s="1668"/>
      <c r="Q112" s="1668"/>
      <c r="R112" s="1668"/>
      <c r="S112" s="1667"/>
      <c r="T112" s="1667"/>
      <c r="U112" s="1667"/>
      <c r="V112" s="1667"/>
      <c r="W112" s="1667"/>
      <c r="X112" s="1667"/>
      <c r="Y112" s="1667"/>
      <c r="Z112" s="1682"/>
      <c r="AA112" s="1652"/>
      <c r="AB112" s="1652"/>
    </row>
    <row r="113" spans="2:28" ht="13">
      <c r="B113" s="1669"/>
      <c r="C113" s="1666"/>
      <c r="D113" s="1670"/>
      <c r="E113" s="1666"/>
      <c r="F113" s="1666"/>
      <c r="G113" s="1667"/>
      <c r="H113" s="1668"/>
      <c r="I113" s="1668"/>
      <c r="J113" s="1667"/>
      <c r="K113" s="1667"/>
      <c r="L113" s="1668"/>
      <c r="M113" s="1667"/>
      <c r="N113" s="1668"/>
      <c r="O113" s="1667"/>
      <c r="P113" s="1668"/>
      <c r="Q113" s="1668"/>
      <c r="R113" s="1668"/>
      <c r="S113" s="1667"/>
      <c r="T113" s="1667"/>
      <c r="U113" s="1667"/>
      <c r="V113" s="1667"/>
      <c r="W113" s="1667"/>
      <c r="X113" s="1667"/>
      <c r="Y113" s="1667"/>
      <c r="Z113" s="1682"/>
      <c r="AA113" s="1652"/>
      <c r="AB113" s="1652"/>
    </row>
    <row r="114" spans="2:28" ht="13">
      <c r="B114" s="1669"/>
      <c r="C114" s="1666"/>
      <c r="D114" s="1670"/>
      <c r="E114" s="1666"/>
      <c r="F114" s="1666"/>
      <c r="G114" s="1667"/>
      <c r="H114" s="1668"/>
      <c r="I114" s="1668"/>
      <c r="J114" s="1667"/>
      <c r="K114" s="1667"/>
      <c r="L114" s="1668"/>
      <c r="M114" s="1667"/>
      <c r="N114" s="1668"/>
      <c r="O114" s="1668"/>
      <c r="P114" s="1667"/>
      <c r="Q114" s="1667"/>
      <c r="R114" s="1668"/>
      <c r="S114" s="1667"/>
      <c r="T114" s="1667"/>
      <c r="U114" s="1667"/>
      <c r="V114" s="1667"/>
      <c r="W114" s="1667"/>
      <c r="X114" s="1667"/>
      <c r="Y114" s="1667"/>
      <c r="Z114" s="1682"/>
      <c r="AA114" s="1652"/>
      <c r="AB114" s="1652"/>
    </row>
    <row r="115" spans="2:28" ht="13">
      <c r="B115" s="1669"/>
      <c r="C115" s="1666"/>
      <c r="D115" s="1670"/>
      <c r="E115" s="1666"/>
      <c r="F115" s="1666"/>
      <c r="G115" s="1667"/>
      <c r="H115" s="1668"/>
      <c r="I115" s="1668"/>
      <c r="J115" s="1667"/>
      <c r="K115" s="1667"/>
      <c r="L115" s="1668"/>
      <c r="M115" s="1667"/>
      <c r="N115" s="1668"/>
      <c r="O115" s="1667"/>
      <c r="P115" s="1667"/>
      <c r="Q115" s="1667"/>
      <c r="R115" s="1668"/>
      <c r="S115" s="1667"/>
      <c r="T115" s="1667"/>
      <c r="U115" s="1667"/>
      <c r="V115" s="1667"/>
      <c r="W115" s="1667"/>
      <c r="X115" s="1667"/>
      <c r="Y115" s="1667"/>
      <c r="Z115" s="1682"/>
      <c r="AA115" s="1652"/>
      <c r="AB115" s="1652"/>
    </row>
    <row r="116" spans="2:28" ht="13">
      <c r="B116" s="1669"/>
      <c r="C116" s="1666"/>
      <c r="D116" s="1670"/>
      <c r="E116" s="1666"/>
      <c r="F116" s="1666"/>
      <c r="G116" s="1667"/>
      <c r="H116" s="1668"/>
      <c r="I116" s="1668"/>
      <c r="J116" s="1667"/>
      <c r="K116" s="1667"/>
      <c r="L116" s="1668"/>
      <c r="M116" s="1667"/>
      <c r="N116" s="1668"/>
      <c r="O116" s="1667"/>
      <c r="P116" s="1667"/>
      <c r="Q116" s="1667"/>
      <c r="R116" s="1668"/>
      <c r="S116" s="1667"/>
      <c r="T116" s="1667"/>
      <c r="U116" s="1667"/>
      <c r="V116" s="1667"/>
      <c r="W116" s="1667"/>
      <c r="X116" s="1667"/>
      <c r="Y116" s="1667"/>
      <c r="Z116" s="1682"/>
      <c r="AA116" s="1652"/>
      <c r="AB116" s="1652"/>
    </row>
    <row r="117" spans="2:28" ht="13">
      <c r="B117" s="1669"/>
      <c r="C117" s="1666"/>
      <c r="D117" s="1670"/>
      <c r="E117" s="1666"/>
      <c r="F117" s="1666"/>
      <c r="G117" s="1667"/>
      <c r="H117" s="1668"/>
      <c r="I117" s="1668"/>
      <c r="J117" s="1667"/>
      <c r="K117" s="1667"/>
      <c r="L117" s="1668"/>
      <c r="M117" s="1668"/>
      <c r="N117" s="1668"/>
      <c r="O117" s="1667"/>
      <c r="P117" s="1667"/>
      <c r="Q117" s="1667"/>
      <c r="R117" s="1668"/>
      <c r="S117" s="1667"/>
      <c r="T117" s="1667"/>
      <c r="U117" s="1667"/>
      <c r="V117" s="1667"/>
      <c r="W117" s="1667"/>
      <c r="X117" s="1667"/>
      <c r="Y117" s="1667"/>
      <c r="Z117" s="1682"/>
      <c r="AA117" s="1652"/>
      <c r="AB117" s="1652"/>
    </row>
    <row r="118" spans="2:28" ht="13">
      <c r="B118" s="1669"/>
      <c r="C118" s="1666"/>
      <c r="D118" s="1670"/>
      <c r="E118" s="1666"/>
      <c r="F118" s="1666"/>
      <c r="G118" s="1667"/>
      <c r="H118" s="1668"/>
      <c r="I118" s="1668"/>
      <c r="J118" s="1667"/>
      <c r="K118" s="1667"/>
      <c r="L118" s="1668"/>
      <c r="M118" s="1668"/>
      <c r="N118" s="1668"/>
      <c r="O118" s="1667"/>
      <c r="P118" s="1667"/>
      <c r="Q118" s="1667"/>
      <c r="R118" s="1668"/>
      <c r="S118" s="1667"/>
      <c r="T118" s="1667"/>
      <c r="U118" s="1667"/>
      <c r="V118" s="1667"/>
      <c r="W118" s="1667"/>
      <c r="X118" s="1667"/>
      <c r="Y118" s="1667"/>
      <c r="Z118" s="1682"/>
      <c r="AA118" s="1652"/>
      <c r="AB118" s="1652"/>
    </row>
    <row r="119" spans="2:28" ht="13">
      <c r="B119" s="1669"/>
      <c r="C119" s="1666"/>
      <c r="D119" s="1670"/>
      <c r="E119" s="1666"/>
      <c r="F119" s="1666"/>
      <c r="G119" s="1667"/>
      <c r="H119" s="1668"/>
      <c r="I119" s="1668"/>
      <c r="J119" s="1667"/>
      <c r="K119" s="1667"/>
      <c r="L119" s="1668"/>
      <c r="M119" s="1668"/>
      <c r="N119" s="1668"/>
      <c r="O119" s="1667"/>
      <c r="P119" s="1668"/>
      <c r="Q119" s="1667"/>
      <c r="R119" s="1668"/>
      <c r="S119" s="1667"/>
      <c r="T119" s="1667"/>
      <c r="U119" s="1667"/>
      <c r="V119" s="1667"/>
      <c r="W119" s="1667"/>
      <c r="X119" s="1667"/>
      <c r="Y119" s="1667"/>
      <c r="Z119" s="1682"/>
      <c r="AA119" s="1652"/>
      <c r="AB119" s="1652"/>
    </row>
    <row r="120" spans="2:28" ht="13">
      <c r="B120" s="1669"/>
      <c r="C120" s="1666"/>
      <c r="D120" s="1670"/>
      <c r="E120" s="1666"/>
      <c r="F120" s="1666"/>
      <c r="G120" s="1667"/>
      <c r="H120" s="1668"/>
      <c r="I120" s="1668"/>
      <c r="J120" s="1667"/>
      <c r="K120" s="1667"/>
      <c r="L120" s="1668"/>
      <c r="M120" s="1667"/>
      <c r="N120" s="1668"/>
      <c r="O120" s="1667"/>
      <c r="P120" s="1668"/>
      <c r="Q120" s="1667"/>
      <c r="R120" s="1668"/>
      <c r="S120" s="1667"/>
      <c r="T120" s="1667"/>
      <c r="U120" s="1667"/>
      <c r="V120" s="1667"/>
      <c r="W120" s="1667"/>
      <c r="X120" s="1667"/>
      <c r="Y120" s="1667"/>
      <c r="Z120" s="1682"/>
      <c r="AA120" s="1652"/>
      <c r="AB120" s="1652"/>
    </row>
    <row r="121" spans="2:28" ht="13">
      <c r="B121" s="1669"/>
      <c r="C121" s="1666"/>
      <c r="D121" s="1670"/>
      <c r="E121" s="1666"/>
      <c r="F121" s="1666"/>
      <c r="G121" s="1667"/>
      <c r="H121" s="1668"/>
      <c r="I121" s="1668"/>
      <c r="J121" s="1667"/>
      <c r="K121" s="1667"/>
      <c r="L121" s="1668"/>
      <c r="M121" s="1667"/>
      <c r="N121" s="1668"/>
      <c r="O121" s="1667"/>
      <c r="P121" s="1667"/>
      <c r="Q121" s="1667"/>
      <c r="R121" s="1668"/>
      <c r="S121" s="1667"/>
      <c r="T121" s="1667"/>
      <c r="U121" s="1667"/>
      <c r="V121" s="1667"/>
      <c r="W121" s="1667"/>
      <c r="X121" s="1667"/>
      <c r="Y121" s="1667"/>
      <c r="Z121" s="1682"/>
      <c r="AA121" s="1652"/>
      <c r="AB121" s="1652"/>
    </row>
    <row r="122" spans="2:28" ht="13">
      <c r="B122" s="1669"/>
      <c r="C122" s="1666"/>
      <c r="D122" s="1670"/>
      <c r="E122" s="1666"/>
      <c r="F122" s="1666"/>
      <c r="G122" s="1667"/>
      <c r="H122" s="1668"/>
      <c r="I122" s="1668"/>
      <c r="J122" s="1667"/>
      <c r="K122" s="1667"/>
      <c r="L122" s="1668"/>
      <c r="M122" s="1667"/>
      <c r="N122" s="1668"/>
      <c r="O122" s="1667"/>
      <c r="P122" s="1667"/>
      <c r="Q122" s="1667"/>
      <c r="R122" s="1668"/>
      <c r="S122" s="1667"/>
      <c r="T122" s="1667"/>
      <c r="U122" s="1667"/>
      <c r="V122" s="1667"/>
      <c r="W122" s="1667"/>
      <c r="X122" s="1667"/>
      <c r="Y122" s="1667"/>
      <c r="Z122" s="1682"/>
      <c r="AA122" s="1652"/>
      <c r="AB122" s="1652"/>
    </row>
    <row r="123" spans="2:28" ht="13">
      <c r="B123" s="1669"/>
      <c r="C123" s="1666"/>
      <c r="D123" s="1670"/>
      <c r="E123" s="1666"/>
      <c r="F123" s="1666"/>
      <c r="G123" s="1667"/>
      <c r="H123" s="1668"/>
      <c r="I123" s="1668"/>
      <c r="J123" s="1667"/>
      <c r="K123" s="1667"/>
      <c r="L123" s="1668"/>
      <c r="M123" s="1667"/>
      <c r="N123" s="1668"/>
      <c r="O123" s="1667"/>
      <c r="P123" s="1667"/>
      <c r="Q123" s="1667"/>
      <c r="R123" s="1668"/>
      <c r="S123" s="1667"/>
      <c r="T123" s="1667"/>
      <c r="U123" s="1667"/>
      <c r="V123" s="1667"/>
      <c r="W123" s="1667"/>
      <c r="X123" s="1667"/>
      <c r="Y123" s="1667"/>
      <c r="Z123" s="1682"/>
      <c r="AA123" s="1652"/>
      <c r="AB123" s="1652"/>
    </row>
    <row r="124" spans="2:28" ht="13">
      <c r="B124" s="1669"/>
      <c r="C124" s="1666"/>
      <c r="D124" s="1670"/>
      <c r="E124" s="1666"/>
      <c r="F124" s="1666"/>
      <c r="G124" s="1667"/>
      <c r="H124" s="1668"/>
      <c r="I124" s="1668"/>
      <c r="J124" s="1667"/>
      <c r="K124" s="1667"/>
      <c r="L124" s="1668"/>
      <c r="M124" s="1667"/>
      <c r="N124" s="1668"/>
      <c r="O124" s="1667"/>
      <c r="P124" s="1667"/>
      <c r="Q124" s="1667"/>
      <c r="R124" s="1668"/>
      <c r="S124" s="1667"/>
      <c r="T124" s="1667"/>
      <c r="U124" s="1667"/>
      <c r="V124" s="1667"/>
      <c r="W124" s="1667"/>
      <c r="X124" s="1667"/>
      <c r="Y124" s="1667"/>
      <c r="Z124" s="1682"/>
      <c r="AA124" s="1652"/>
      <c r="AB124" s="1652"/>
    </row>
    <row r="125" spans="2:28" ht="13">
      <c r="B125" s="1669"/>
      <c r="C125" s="1666"/>
      <c r="D125" s="1670"/>
      <c r="E125" s="1666"/>
      <c r="F125" s="1666"/>
      <c r="G125" s="1667"/>
      <c r="H125" s="1668"/>
      <c r="I125" s="1668"/>
      <c r="J125" s="1667"/>
      <c r="K125" s="1667"/>
      <c r="L125" s="1668"/>
      <c r="M125" s="1667"/>
      <c r="N125" s="1668"/>
      <c r="O125" s="1667"/>
      <c r="P125" s="1667"/>
      <c r="Q125" s="1667"/>
      <c r="R125" s="1668"/>
      <c r="S125" s="1667"/>
      <c r="T125" s="1667"/>
      <c r="U125" s="1667"/>
      <c r="V125" s="1667"/>
      <c r="W125" s="1667"/>
      <c r="X125" s="1667"/>
      <c r="Y125" s="1667"/>
      <c r="Z125" s="1682"/>
      <c r="AA125" s="1652"/>
      <c r="AB125" s="1652"/>
    </row>
    <row r="126" spans="2:28" ht="13">
      <c r="B126" s="1669"/>
      <c r="C126" s="1666"/>
      <c r="D126" s="1670"/>
      <c r="E126" s="1666"/>
      <c r="F126" s="1666"/>
      <c r="G126" s="1667"/>
      <c r="H126" s="1668"/>
      <c r="I126" s="1668"/>
      <c r="J126" s="1667"/>
      <c r="K126" s="1667"/>
      <c r="L126" s="1668"/>
      <c r="M126" s="1667"/>
      <c r="N126" s="1668"/>
      <c r="O126" s="1667"/>
      <c r="P126" s="1667"/>
      <c r="Q126" s="1667"/>
      <c r="R126" s="1668"/>
      <c r="S126" s="1667"/>
      <c r="T126" s="1667"/>
      <c r="U126" s="1667"/>
      <c r="V126" s="1667"/>
      <c r="W126" s="1667"/>
      <c r="X126" s="1667"/>
      <c r="Y126" s="1667"/>
      <c r="Z126" s="1682"/>
      <c r="AA126" s="1652"/>
      <c r="AB126" s="1652"/>
    </row>
    <row r="127" spans="2:28" ht="13">
      <c r="B127" s="1669"/>
      <c r="C127" s="1666"/>
      <c r="D127" s="1670"/>
      <c r="E127" s="1666"/>
      <c r="F127" s="1666"/>
      <c r="G127" s="1667"/>
      <c r="H127" s="1668"/>
      <c r="I127" s="1668"/>
      <c r="J127" s="1667"/>
      <c r="K127" s="1667"/>
      <c r="L127" s="1668"/>
      <c r="M127" s="1667"/>
      <c r="N127" s="1668"/>
      <c r="O127" s="1667"/>
      <c r="P127" s="1667"/>
      <c r="Q127" s="1667"/>
      <c r="R127" s="1668"/>
      <c r="S127" s="1667"/>
      <c r="T127" s="1667"/>
      <c r="U127" s="1667"/>
      <c r="V127" s="1667"/>
      <c r="W127" s="1667"/>
      <c r="X127" s="1667"/>
      <c r="Y127" s="1667"/>
      <c r="Z127" s="1682"/>
      <c r="AA127" s="1652"/>
      <c r="AB127" s="1652"/>
    </row>
    <row r="128" spans="2:28" ht="13">
      <c r="B128" s="1669"/>
      <c r="C128" s="1666"/>
      <c r="D128" s="1670"/>
      <c r="E128" s="1666"/>
      <c r="F128" s="1666"/>
      <c r="G128" s="1667"/>
      <c r="H128" s="1668"/>
      <c r="I128" s="1668"/>
      <c r="J128" s="1667"/>
      <c r="K128" s="1667"/>
      <c r="L128" s="1668"/>
      <c r="M128" s="1667"/>
      <c r="N128" s="1668"/>
      <c r="O128" s="1667"/>
      <c r="P128" s="1667"/>
      <c r="Q128" s="1667"/>
      <c r="R128" s="1668"/>
      <c r="S128" s="1667"/>
      <c r="T128" s="1667"/>
      <c r="U128" s="1667"/>
      <c r="V128" s="1667"/>
      <c r="W128" s="1667"/>
      <c r="X128" s="1667"/>
      <c r="Y128" s="1667"/>
      <c r="Z128" s="1682"/>
      <c r="AA128" s="1652"/>
      <c r="AB128" s="1652"/>
    </row>
    <row r="129" spans="2:28" ht="13">
      <c r="B129" s="1669"/>
      <c r="C129" s="1666"/>
      <c r="D129" s="1670"/>
      <c r="E129" s="1666"/>
      <c r="F129" s="1666"/>
      <c r="G129" s="1667"/>
      <c r="H129" s="1668"/>
      <c r="I129" s="1668"/>
      <c r="J129" s="1667"/>
      <c r="K129" s="1667"/>
      <c r="L129" s="1668"/>
      <c r="M129" s="1667"/>
      <c r="N129" s="1668"/>
      <c r="O129" s="1667"/>
      <c r="P129" s="1667"/>
      <c r="Q129" s="1667"/>
      <c r="R129" s="1668"/>
      <c r="S129" s="1667"/>
      <c r="T129" s="1667"/>
      <c r="U129" s="1667"/>
      <c r="V129" s="1667"/>
      <c r="W129" s="1667"/>
      <c r="X129" s="1667"/>
      <c r="Y129" s="1667"/>
      <c r="Z129" s="1682"/>
      <c r="AA129" s="1652"/>
      <c r="AB129" s="1652"/>
    </row>
    <row r="130" spans="2:28" ht="13">
      <c r="B130" s="1669"/>
      <c r="C130" s="1666"/>
      <c r="D130" s="1670"/>
      <c r="E130" s="1666"/>
      <c r="F130" s="1666"/>
      <c r="G130" s="1667"/>
      <c r="H130" s="1668"/>
      <c r="I130" s="1668"/>
      <c r="J130" s="1667"/>
      <c r="K130" s="1667"/>
      <c r="L130" s="1668"/>
      <c r="M130" s="1667"/>
      <c r="N130" s="1668"/>
      <c r="O130" s="1667"/>
      <c r="P130" s="1667"/>
      <c r="Q130" s="1667"/>
      <c r="R130" s="1668"/>
      <c r="S130" s="1667"/>
      <c r="T130" s="1667"/>
      <c r="U130" s="1667"/>
      <c r="V130" s="1667"/>
      <c r="W130" s="1667"/>
      <c r="X130" s="1667"/>
      <c r="Y130" s="1667"/>
      <c r="Z130" s="1682"/>
      <c r="AA130" s="1652"/>
      <c r="AB130" s="1652"/>
    </row>
    <row r="131" spans="2:28" ht="13">
      <c r="B131" s="1669"/>
      <c r="C131" s="1666"/>
      <c r="D131" s="1670"/>
      <c r="E131" s="1666"/>
      <c r="F131" s="1666"/>
      <c r="G131" s="1667"/>
      <c r="H131" s="1668"/>
      <c r="I131" s="1668"/>
      <c r="J131" s="1667"/>
      <c r="K131" s="1667"/>
      <c r="L131" s="1668"/>
      <c r="M131" s="1667"/>
      <c r="N131" s="1668"/>
      <c r="O131" s="1667"/>
      <c r="P131" s="1667"/>
      <c r="Q131" s="1667"/>
      <c r="R131" s="1668"/>
      <c r="S131" s="1667"/>
      <c r="T131" s="1667"/>
      <c r="U131" s="1667"/>
      <c r="V131" s="1667"/>
      <c r="W131" s="1667"/>
      <c r="X131" s="1667"/>
      <c r="Y131" s="1667"/>
      <c r="Z131" s="1682"/>
      <c r="AA131" s="1652"/>
      <c r="AB131" s="1652"/>
    </row>
    <row r="132" spans="2:28" ht="13">
      <c r="B132" s="1669"/>
      <c r="C132" s="1666"/>
      <c r="D132" s="1670"/>
      <c r="E132" s="1666"/>
      <c r="F132" s="1666"/>
      <c r="G132" s="1667"/>
      <c r="H132" s="1668"/>
      <c r="I132" s="1668"/>
      <c r="J132" s="1667"/>
      <c r="K132" s="1667"/>
      <c r="L132" s="1668"/>
      <c r="M132" s="1667"/>
      <c r="N132" s="1668"/>
      <c r="O132" s="1667"/>
      <c r="P132" s="1667"/>
      <c r="Q132" s="1667"/>
      <c r="R132" s="1668"/>
      <c r="S132" s="1667"/>
      <c r="T132" s="1667"/>
      <c r="U132" s="1667"/>
      <c r="V132" s="1667"/>
      <c r="W132" s="1667"/>
      <c r="X132" s="1667"/>
      <c r="Y132" s="1667"/>
      <c r="Z132" s="1682"/>
      <c r="AA132" s="1652"/>
      <c r="AB132" s="1652"/>
    </row>
    <row r="133" spans="2:28" ht="13">
      <c r="B133" s="1669"/>
      <c r="C133" s="1666"/>
      <c r="D133" s="1670"/>
      <c r="E133" s="1666"/>
      <c r="F133" s="1666"/>
      <c r="G133" s="1667"/>
      <c r="H133" s="1668"/>
      <c r="I133" s="1668"/>
      <c r="J133" s="1667"/>
      <c r="K133" s="1667"/>
      <c r="L133" s="1668"/>
      <c r="M133" s="1667"/>
      <c r="N133" s="1668"/>
      <c r="O133" s="1667"/>
      <c r="P133" s="1667"/>
      <c r="Q133" s="1667"/>
      <c r="R133" s="1668"/>
      <c r="S133" s="1667"/>
      <c r="T133" s="1667"/>
      <c r="U133" s="1667"/>
      <c r="V133" s="1667"/>
      <c r="W133" s="1667"/>
      <c r="X133" s="1667"/>
      <c r="Y133" s="1667"/>
      <c r="Z133" s="1682"/>
      <c r="AA133" s="1652"/>
      <c r="AB133" s="1652"/>
    </row>
    <row r="134" spans="2:28" ht="13">
      <c r="B134" s="1669"/>
      <c r="C134" s="1666"/>
      <c r="D134" s="1670"/>
      <c r="E134" s="1666"/>
      <c r="F134" s="1666"/>
      <c r="G134" s="1667"/>
      <c r="H134" s="1668"/>
      <c r="I134" s="1668"/>
      <c r="J134" s="1667"/>
      <c r="K134" s="1667"/>
      <c r="L134" s="1668"/>
      <c r="M134" s="1667"/>
      <c r="N134" s="1668"/>
      <c r="O134" s="1667"/>
      <c r="P134" s="1667"/>
      <c r="Q134" s="1667"/>
      <c r="R134" s="1668"/>
      <c r="S134" s="1667"/>
      <c r="T134" s="1674"/>
      <c r="U134" s="1667"/>
      <c r="V134" s="1667"/>
      <c r="W134" s="1667"/>
      <c r="X134" s="1667"/>
      <c r="Y134" s="1667"/>
      <c r="Z134" s="1682"/>
      <c r="AA134" s="1652"/>
      <c r="AB134" s="1652"/>
    </row>
    <row r="135" spans="2:28" ht="13">
      <c r="B135" s="1669"/>
      <c r="C135" s="1666"/>
      <c r="D135" s="1670"/>
      <c r="E135" s="1666"/>
      <c r="F135" s="1666"/>
      <c r="G135" s="1667"/>
      <c r="H135" s="1668"/>
      <c r="I135" s="1668"/>
      <c r="J135" s="1667"/>
      <c r="K135" s="1667"/>
      <c r="L135" s="1668"/>
      <c r="M135" s="1667"/>
      <c r="N135" s="1668"/>
      <c r="O135" s="1667"/>
      <c r="P135" s="1667"/>
      <c r="Q135" s="1667"/>
      <c r="R135" s="1668"/>
      <c r="S135" s="1667"/>
      <c r="T135" s="1667"/>
      <c r="U135" s="1667"/>
      <c r="V135" s="1667"/>
      <c r="W135" s="1667"/>
      <c r="X135" s="1667"/>
      <c r="Y135" s="1667"/>
      <c r="Z135" s="1682"/>
      <c r="AA135" s="1652"/>
      <c r="AB135" s="1652"/>
    </row>
    <row r="136" spans="2:28" ht="13">
      <c r="B136" s="1669"/>
      <c r="C136" s="1666"/>
      <c r="D136" s="1665"/>
      <c r="E136" s="1666"/>
      <c r="F136" s="1666"/>
      <c r="G136" s="1667"/>
      <c r="H136" s="1668"/>
      <c r="I136" s="1668"/>
      <c r="J136" s="1667"/>
      <c r="K136" s="1667"/>
      <c r="L136" s="1668"/>
      <c r="M136" s="1667"/>
      <c r="N136" s="1668"/>
      <c r="O136" s="1667"/>
      <c r="P136" s="1667"/>
      <c r="Q136" s="1667"/>
      <c r="R136" s="1668"/>
      <c r="S136" s="1667"/>
      <c r="T136" s="1667"/>
      <c r="U136" s="1667"/>
      <c r="V136" s="1667"/>
      <c r="W136" s="1667"/>
      <c r="X136" s="1667"/>
      <c r="Y136" s="1667"/>
      <c r="Z136" s="1682"/>
      <c r="AA136" s="1652"/>
      <c r="AB136" s="1652"/>
    </row>
    <row r="137" spans="2:28" ht="13">
      <c r="B137" s="1669"/>
      <c r="C137" s="1666"/>
      <c r="D137" s="1670"/>
      <c r="E137" s="1666"/>
      <c r="F137" s="1666"/>
      <c r="G137" s="1667"/>
      <c r="H137" s="1668"/>
      <c r="I137" s="1668"/>
      <c r="J137" s="1667"/>
      <c r="K137" s="1667"/>
      <c r="L137" s="1668"/>
      <c r="M137" s="1667"/>
      <c r="N137" s="1668"/>
      <c r="O137" s="1667"/>
      <c r="P137" s="1667"/>
      <c r="Q137" s="1667"/>
      <c r="R137" s="1668"/>
      <c r="S137" s="1667"/>
      <c r="T137" s="1667"/>
      <c r="U137" s="1667"/>
      <c r="V137" s="1667"/>
      <c r="W137" s="1667"/>
      <c r="X137" s="1667"/>
      <c r="Y137" s="1667"/>
      <c r="Z137" s="1682"/>
      <c r="AA137" s="1652"/>
      <c r="AB137" s="1652"/>
    </row>
    <row r="138" spans="2:28" ht="13">
      <c r="B138" s="1669"/>
      <c r="C138" s="1666"/>
      <c r="D138" s="1670"/>
      <c r="E138" s="1666"/>
      <c r="F138" s="1666"/>
      <c r="G138" s="1667"/>
      <c r="H138" s="1668"/>
      <c r="I138" s="1668"/>
      <c r="J138" s="1667"/>
      <c r="K138" s="1667"/>
      <c r="L138" s="1668"/>
      <c r="M138" s="1667"/>
      <c r="N138" s="1668"/>
      <c r="O138" s="1667"/>
      <c r="P138" s="1667"/>
      <c r="Q138" s="1667"/>
      <c r="R138" s="1668"/>
      <c r="S138" s="1667"/>
      <c r="T138" s="1667"/>
      <c r="U138" s="1667"/>
      <c r="V138" s="1667"/>
      <c r="W138" s="1667"/>
      <c r="X138" s="1667"/>
      <c r="Y138" s="1667"/>
      <c r="Z138" s="1682"/>
      <c r="AA138" s="1652"/>
      <c r="AB138" s="1652"/>
    </row>
    <row r="139" spans="2:28" ht="13">
      <c r="B139" s="1669"/>
      <c r="C139" s="1666"/>
      <c r="D139" s="1670"/>
      <c r="E139" s="1666"/>
      <c r="F139" s="1666"/>
      <c r="G139" s="1667"/>
      <c r="H139" s="1668"/>
      <c r="I139" s="1668"/>
      <c r="J139" s="1667"/>
      <c r="K139" s="1667"/>
      <c r="L139" s="1668"/>
      <c r="M139" s="1667"/>
      <c r="N139" s="1668"/>
      <c r="O139" s="1667"/>
      <c r="P139" s="1667"/>
      <c r="Q139" s="1667"/>
      <c r="R139" s="1668"/>
      <c r="S139" s="1667"/>
      <c r="T139" s="1667"/>
      <c r="U139" s="1667"/>
      <c r="V139" s="1667"/>
      <c r="W139" s="1667"/>
      <c r="X139" s="1667"/>
      <c r="Y139" s="1667"/>
      <c r="Z139" s="1682"/>
      <c r="AA139" s="1652"/>
      <c r="AB139" s="1652"/>
    </row>
    <row r="140" spans="2:28" ht="13">
      <c r="B140" s="1669"/>
      <c r="C140" s="1666"/>
      <c r="D140" s="1670"/>
      <c r="E140" s="1666"/>
      <c r="F140" s="1666"/>
      <c r="G140" s="1667"/>
      <c r="H140" s="1668"/>
      <c r="I140" s="1668"/>
      <c r="J140" s="1667"/>
      <c r="K140" s="1667"/>
      <c r="L140" s="1668"/>
      <c r="M140" s="1667"/>
      <c r="N140" s="1668"/>
      <c r="O140" s="1667"/>
      <c r="P140" s="1667"/>
      <c r="Q140" s="1667"/>
      <c r="R140" s="1668"/>
      <c r="S140" s="1667"/>
      <c r="T140" s="1667"/>
      <c r="U140" s="1667"/>
      <c r="V140" s="1667"/>
      <c r="W140" s="1667"/>
      <c r="X140" s="1667"/>
      <c r="Y140" s="1667"/>
      <c r="Z140" s="1682"/>
      <c r="AA140" s="1652"/>
      <c r="AB140" s="1652"/>
    </row>
    <row r="141" spans="2:28" ht="13">
      <c r="B141" s="1669"/>
      <c r="C141" s="1666"/>
      <c r="D141" s="1670"/>
      <c r="E141" s="1666"/>
      <c r="F141" s="1666"/>
      <c r="G141" s="1667"/>
      <c r="H141" s="1668"/>
      <c r="I141" s="1668"/>
      <c r="J141" s="1667"/>
      <c r="K141" s="1667"/>
      <c r="L141" s="1668"/>
      <c r="M141" s="1667"/>
      <c r="N141" s="1668"/>
      <c r="O141" s="1667"/>
      <c r="P141" s="1667"/>
      <c r="Q141" s="1667"/>
      <c r="R141" s="1668"/>
      <c r="S141" s="1667"/>
      <c r="T141" s="1667"/>
      <c r="U141" s="1667"/>
      <c r="V141" s="1667"/>
      <c r="W141" s="1667"/>
      <c r="X141" s="1667"/>
      <c r="Y141" s="1667"/>
      <c r="Z141" s="1682"/>
      <c r="AA141" s="1652"/>
      <c r="AB141" s="1652"/>
    </row>
    <row r="142" spans="2:28" ht="13">
      <c r="B142" s="1669"/>
      <c r="C142" s="1666"/>
      <c r="D142" s="1670"/>
      <c r="E142" s="1666"/>
      <c r="F142" s="1666"/>
      <c r="G142" s="1667"/>
      <c r="H142" s="1668"/>
      <c r="I142" s="1668"/>
      <c r="J142" s="1667"/>
      <c r="K142" s="1667"/>
      <c r="L142" s="1668"/>
      <c r="M142" s="1668"/>
      <c r="N142" s="1668"/>
      <c r="O142" s="1667"/>
      <c r="P142" s="1667"/>
      <c r="Q142" s="1667"/>
      <c r="R142" s="1668"/>
      <c r="S142" s="1667"/>
      <c r="T142" s="1667"/>
      <c r="U142" s="1667"/>
      <c r="V142" s="1667"/>
      <c r="W142" s="1667"/>
      <c r="X142" s="1667"/>
      <c r="Y142" s="1667"/>
      <c r="Z142" s="1682"/>
      <c r="AA142" s="1652"/>
      <c r="AB142" s="1652"/>
    </row>
    <row r="143" spans="2:28" ht="13">
      <c r="B143" s="1669"/>
      <c r="C143" s="1666"/>
      <c r="D143" s="1670"/>
      <c r="E143" s="1666"/>
      <c r="F143" s="1666"/>
      <c r="G143" s="1667"/>
      <c r="H143" s="1668"/>
      <c r="I143" s="1668"/>
      <c r="J143" s="1667"/>
      <c r="K143" s="1667"/>
      <c r="L143" s="1668"/>
      <c r="M143" s="1667"/>
      <c r="N143" s="1668"/>
      <c r="O143" s="1667"/>
      <c r="P143" s="1667"/>
      <c r="Q143" s="1667"/>
      <c r="R143" s="1668"/>
      <c r="S143" s="1667"/>
      <c r="T143" s="1667"/>
      <c r="U143" s="1667"/>
      <c r="V143" s="1667"/>
      <c r="W143" s="1667"/>
      <c r="X143" s="1667"/>
      <c r="Y143" s="1667"/>
      <c r="Z143" s="1682"/>
      <c r="AA143" s="1652"/>
      <c r="AB143" s="1652"/>
    </row>
    <row r="144" spans="2:28" ht="13">
      <c r="B144" s="1669"/>
      <c r="C144" s="1666"/>
      <c r="D144" s="1670"/>
      <c r="E144" s="1666"/>
      <c r="F144" s="1666"/>
      <c r="G144" s="1667"/>
      <c r="H144" s="1668"/>
      <c r="I144" s="1668"/>
      <c r="J144" s="1667"/>
      <c r="K144" s="1667"/>
      <c r="L144" s="1668"/>
      <c r="M144" s="1667"/>
      <c r="N144" s="1668"/>
      <c r="O144" s="1667"/>
      <c r="P144" s="1667"/>
      <c r="Q144" s="1667"/>
      <c r="R144" s="1668"/>
      <c r="S144" s="1667"/>
      <c r="T144" s="1667"/>
      <c r="U144" s="1667"/>
      <c r="V144" s="1667"/>
      <c r="W144" s="1667"/>
      <c r="X144" s="1667"/>
      <c r="Y144" s="1667"/>
      <c r="Z144" s="1682"/>
      <c r="AA144" s="1652"/>
      <c r="AB144" s="1652"/>
    </row>
    <row r="145" spans="2:28" ht="13">
      <c r="B145" s="1669"/>
      <c r="C145" s="1666"/>
      <c r="D145" s="1670"/>
      <c r="E145" s="1666"/>
      <c r="F145" s="1666"/>
      <c r="G145" s="1667"/>
      <c r="H145" s="1668"/>
      <c r="I145" s="1668"/>
      <c r="J145" s="1667"/>
      <c r="K145" s="1667"/>
      <c r="L145" s="1668"/>
      <c r="M145" s="1667"/>
      <c r="N145" s="1668"/>
      <c r="O145" s="1667"/>
      <c r="P145" s="1667"/>
      <c r="Q145" s="1667"/>
      <c r="R145" s="1668"/>
      <c r="S145" s="1667"/>
      <c r="T145" s="1667"/>
      <c r="U145" s="1667"/>
      <c r="V145" s="1667"/>
      <c r="W145" s="1667"/>
      <c r="X145" s="1667"/>
      <c r="Y145" s="1667"/>
      <c r="Z145" s="1682"/>
      <c r="AA145" s="1652"/>
      <c r="AB145" s="1652"/>
    </row>
    <row r="146" spans="2:28" ht="13">
      <c r="B146" s="1669"/>
      <c r="C146" s="1666"/>
      <c r="D146" s="1670"/>
      <c r="E146" s="1666"/>
      <c r="F146" s="1666"/>
      <c r="G146" s="1667"/>
      <c r="H146" s="1668"/>
      <c r="I146" s="1668"/>
      <c r="J146" s="1667"/>
      <c r="K146" s="1667"/>
      <c r="L146" s="1668"/>
      <c r="M146" s="1667"/>
      <c r="N146" s="1668"/>
      <c r="O146" s="1667"/>
      <c r="P146" s="1667"/>
      <c r="Q146" s="1667"/>
      <c r="R146" s="1668"/>
      <c r="S146" s="1667"/>
      <c r="T146" s="1667"/>
      <c r="U146" s="1667"/>
      <c r="V146" s="1667"/>
      <c r="W146" s="1667"/>
      <c r="X146" s="1667"/>
      <c r="Y146" s="1667"/>
      <c r="Z146" s="1682"/>
      <c r="AA146" s="1652"/>
      <c r="AB146" s="1652"/>
    </row>
    <row r="147" spans="2:28" ht="13">
      <c r="B147" s="1669"/>
      <c r="C147" s="1666"/>
      <c r="D147" s="1670"/>
      <c r="E147" s="1666"/>
      <c r="F147" s="1666"/>
      <c r="G147" s="1667"/>
      <c r="H147" s="1668"/>
      <c r="I147" s="1668"/>
      <c r="J147" s="1667"/>
      <c r="K147" s="1667"/>
      <c r="L147" s="1668"/>
      <c r="M147" s="1668"/>
      <c r="N147" s="1668"/>
      <c r="O147" s="1667"/>
      <c r="P147" s="1667"/>
      <c r="Q147" s="1667"/>
      <c r="R147" s="1668"/>
      <c r="S147" s="1667"/>
      <c r="T147" s="1667"/>
      <c r="U147" s="1667"/>
      <c r="V147" s="1667"/>
      <c r="W147" s="1667"/>
      <c r="X147" s="1667"/>
      <c r="Y147" s="1667"/>
      <c r="Z147" s="1682"/>
      <c r="AA147" s="1652"/>
      <c r="AB147" s="1652"/>
    </row>
    <row r="148" spans="2:28" ht="13">
      <c r="B148" s="1669"/>
      <c r="C148" s="1666"/>
      <c r="D148" s="1670"/>
      <c r="E148" s="1666"/>
      <c r="F148" s="1666"/>
      <c r="G148" s="1667"/>
      <c r="H148" s="1668"/>
      <c r="I148" s="1668"/>
      <c r="J148" s="1667"/>
      <c r="K148" s="1667"/>
      <c r="L148" s="1668"/>
      <c r="M148" s="1667"/>
      <c r="N148" s="1668"/>
      <c r="O148" s="1667"/>
      <c r="P148" s="1667"/>
      <c r="Q148" s="1667"/>
      <c r="R148" s="1668"/>
      <c r="S148" s="1667"/>
      <c r="T148" s="1667"/>
      <c r="U148" s="1667"/>
      <c r="V148" s="1667"/>
      <c r="W148" s="1667"/>
      <c r="X148" s="1667"/>
      <c r="Y148" s="1667"/>
      <c r="Z148" s="1682"/>
      <c r="AA148" s="1652"/>
      <c r="AB148" s="1652"/>
    </row>
    <row r="149" spans="2:28" ht="13">
      <c r="B149" s="1669"/>
      <c r="C149" s="1666"/>
      <c r="D149" s="1670"/>
      <c r="E149" s="1666"/>
      <c r="F149" s="1666"/>
      <c r="G149" s="1667"/>
      <c r="H149" s="1668"/>
      <c r="I149" s="1668"/>
      <c r="J149" s="1667"/>
      <c r="K149" s="1667"/>
      <c r="L149" s="1668"/>
      <c r="M149" s="1667"/>
      <c r="N149" s="1668"/>
      <c r="O149" s="1667"/>
      <c r="P149" s="1667"/>
      <c r="Q149" s="1667"/>
      <c r="R149" s="1668"/>
      <c r="S149" s="1667"/>
      <c r="T149" s="1667"/>
      <c r="U149" s="1667"/>
      <c r="V149" s="1667"/>
      <c r="W149" s="1667"/>
      <c r="X149" s="1667"/>
      <c r="Y149" s="1667"/>
      <c r="Z149" s="1682"/>
      <c r="AA149" s="1652"/>
      <c r="AB149" s="1652"/>
    </row>
    <row r="150" spans="2:28" ht="13">
      <c r="B150" s="1669"/>
      <c r="C150" s="1666"/>
      <c r="D150" s="1670"/>
      <c r="E150" s="1666"/>
      <c r="F150" s="1666"/>
      <c r="G150" s="1667"/>
      <c r="H150" s="1668"/>
      <c r="I150" s="1668"/>
      <c r="J150" s="1667"/>
      <c r="K150" s="1667"/>
      <c r="L150" s="1668"/>
      <c r="M150" s="1667"/>
      <c r="N150" s="1668"/>
      <c r="O150" s="1667"/>
      <c r="P150" s="1667"/>
      <c r="Q150" s="1667"/>
      <c r="R150" s="1668"/>
      <c r="S150" s="1667"/>
      <c r="T150" s="1667"/>
      <c r="U150" s="1667"/>
      <c r="V150" s="1667"/>
      <c r="W150" s="1667"/>
      <c r="X150" s="1667"/>
      <c r="Y150" s="1667"/>
      <c r="Z150" s="1682"/>
      <c r="AA150" s="1652"/>
      <c r="AB150" s="1652"/>
    </row>
    <row r="151" spans="2:28" ht="13">
      <c r="B151" s="1669"/>
      <c r="C151" s="1666"/>
      <c r="D151" s="1670"/>
      <c r="E151" s="1666"/>
      <c r="F151" s="1666"/>
      <c r="G151" s="1667"/>
      <c r="H151" s="1668"/>
      <c r="I151" s="1668"/>
      <c r="J151" s="1667"/>
      <c r="K151" s="1667"/>
      <c r="L151" s="1668"/>
      <c r="M151" s="1667"/>
      <c r="N151" s="1668"/>
      <c r="O151" s="1667"/>
      <c r="P151" s="1667"/>
      <c r="Q151" s="1667"/>
      <c r="R151" s="1668"/>
      <c r="S151" s="1667"/>
      <c r="T151" s="1667"/>
      <c r="U151" s="1667"/>
      <c r="V151" s="1667"/>
      <c r="W151" s="1667"/>
      <c r="X151" s="1667"/>
      <c r="Y151" s="1667"/>
      <c r="Z151" s="1682"/>
      <c r="AA151" s="1652"/>
      <c r="AB151" s="1652"/>
    </row>
    <row r="152" spans="2:28" ht="13">
      <c r="B152" s="1669"/>
      <c r="C152" s="1666"/>
      <c r="D152" s="1670"/>
      <c r="E152" s="1666"/>
      <c r="F152" s="1666"/>
      <c r="G152" s="1667"/>
      <c r="H152" s="1668"/>
      <c r="I152" s="1668"/>
      <c r="J152" s="1667"/>
      <c r="K152" s="1667"/>
      <c r="L152" s="1668"/>
      <c r="M152" s="1667"/>
      <c r="N152" s="1668"/>
      <c r="O152" s="1667"/>
      <c r="P152" s="1667"/>
      <c r="Q152" s="1667"/>
      <c r="R152" s="1668"/>
      <c r="S152" s="1667"/>
      <c r="T152" s="1667"/>
      <c r="U152" s="1667"/>
      <c r="V152" s="1667"/>
      <c r="W152" s="1667"/>
      <c r="X152" s="1667"/>
      <c r="Y152" s="1667"/>
      <c r="Z152" s="1682"/>
      <c r="AA152" s="1652"/>
      <c r="AB152" s="1652"/>
    </row>
    <row r="153" spans="2:28" ht="13">
      <c r="B153" s="1669"/>
      <c r="C153" s="1666"/>
      <c r="D153" s="1670"/>
      <c r="E153" s="1666"/>
      <c r="F153" s="1666"/>
      <c r="G153" s="1667"/>
      <c r="H153" s="1668"/>
      <c r="I153" s="1668"/>
      <c r="J153" s="1667"/>
      <c r="K153" s="1667"/>
      <c r="L153" s="1668"/>
      <c r="M153" s="1667"/>
      <c r="N153" s="1668"/>
      <c r="O153" s="1667"/>
      <c r="P153" s="1667"/>
      <c r="Q153" s="1667"/>
      <c r="R153" s="1668"/>
      <c r="S153" s="1667"/>
      <c r="T153" s="1667"/>
      <c r="U153" s="1667"/>
      <c r="V153" s="1667"/>
      <c r="W153" s="1667"/>
      <c r="X153" s="1667"/>
      <c r="Y153" s="1667"/>
      <c r="Z153" s="1682"/>
      <c r="AA153" s="1652"/>
      <c r="AB153" s="1652"/>
    </row>
    <row r="154" spans="2:28" ht="13">
      <c r="B154" s="1669"/>
      <c r="C154" s="1666"/>
      <c r="D154" s="1670"/>
      <c r="E154" s="1666"/>
      <c r="F154" s="1666"/>
      <c r="G154" s="1667"/>
      <c r="H154" s="1668"/>
      <c r="I154" s="1668"/>
      <c r="J154" s="1667"/>
      <c r="K154" s="1667"/>
      <c r="L154" s="1668"/>
      <c r="M154" s="1667"/>
      <c r="N154" s="1668"/>
      <c r="O154" s="1667"/>
      <c r="P154" s="1667"/>
      <c r="Q154" s="1667"/>
      <c r="R154" s="1668"/>
      <c r="S154" s="1667"/>
      <c r="T154" s="1667"/>
      <c r="U154" s="1667"/>
      <c r="V154" s="1667"/>
      <c r="W154" s="1667"/>
      <c r="X154" s="1667"/>
      <c r="Y154" s="1667"/>
      <c r="Z154" s="1682"/>
      <c r="AA154" s="1652"/>
      <c r="AB154" s="1652"/>
    </row>
    <row r="155" spans="2:28" ht="13">
      <c r="B155" s="1669"/>
      <c r="C155" s="1675"/>
      <c r="D155" s="1676"/>
      <c r="E155" s="1666"/>
      <c r="F155" s="1666"/>
      <c r="G155" s="1667"/>
      <c r="H155" s="1668"/>
      <c r="I155" s="1668"/>
      <c r="J155" s="1667"/>
      <c r="K155" s="1667"/>
      <c r="L155" s="1668"/>
      <c r="M155" s="1667"/>
      <c r="N155" s="1668"/>
      <c r="O155" s="1667"/>
      <c r="P155" s="1667"/>
      <c r="Q155" s="1667"/>
      <c r="R155" s="1668"/>
      <c r="S155" s="1667"/>
      <c r="T155" s="1667"/>
      <c r="U155" s="1667"/>
      <c r="V155" s="1667"/>
      <c r="W155" s="1667"/>
      <c r="X155" s="1667"/>
      <c r="Y155" s="1667"/>
      <c r="Z155" s="1682"/>
      <c r="AA155" s="1652"/>
      <c r="AB155" s="1652"/>
    </row>
    <row r="156" spans="2:28" ht="13">
      <c r="B156" s="1669"/>
      <c r="C156" s="1666"/>
      <c r="D156" s="1670"/>
      <c r="E156" s="1666"/>
      <c r="F156" s="1666"/>
      <c r="G156" s="1667"/>
      <c r="H156" s="1668"/>
      <c r="I156" s="1668"/>
      <c r="J156" s="1667"/>
      <c r="K156" s="1667"/>
      <c r="L156" s="1668"/>
      <c r="M156" s="1667"/>
      <c r="N156" s="1668"/>
      <c r="O156" s="1667"/>
      <c r="P156" s="1667"/>
      <c r="Q156" s="1667"/>
      <c r="R156" s="1668"/>
      <c r="S156" s="1667"/>
      <c r="T156" s="1667"/>
      <c r="U156" s="1667"/>
      <c r="V156" s="1667"/>
      <c r="W156" s="1667"/>
      <c r="X156" s="1667"/>
      <c r="Y156" s="1667"/>
      <c r="Z156" s="1682"/>
      <c r="AA156" s="1652"/>
      <c r="AB156" s="1652"/>
    </row>
    <row r="157" spans="2:28" ht="13">
      <c r="B157" s="1669"/>
      <c r="C157" s="1675"/>
      <c r="D157" s="1670"/>
      <c r="E157" s="1666"/>
      <c r="F157" s="1666"/>
      <c r="G157" s="1667"/>
      <c r="H157" s="1668"/>
      <c r="I157" s="1668"/>
      <c r="J157" s="1667"/>
      <c r="K157" s="1667"/>
      <c r="L157" s="1668"/>
      <c r="M157" s="1667"/>
      <c r="N157" s="1668"/>
      <c r="O157" s="1667"/>
      <c r="P157" s="1667"/>
      <c r="Q157" s="1667"/>
      <c r="R157" s="1668"/>
      <c r="S157" s="1667"/>
      <c r="T157" s="1667"/>
      <c r="U157" s="1667"/>
      <c r="V157" s="1667"/>
      <c r="W157" s="1667"/>
      <c r="X157" s="1667"/>
      <c r="Y157" s="1667"/>
      <c r="Z157" s="1682"/>
      <c r="AA157" s="1652"/>
      <c r="AB157" s="1652"/>
    </row>
    <row r="158" spans="2:28" ht="13">
      <c r="B158" s="1669"/>
      <c r="C158" s="1666"/>
      <c r="D158" s="1670"/>
      <c r="E158" s="1666"/>
      <c r="F158" s="1666"/>
      <c r="G158" s="1667"/>
      <c r="H158" s="1668"/>
      <c r="I158" s="1668"/>
      <c r="J158" s="1667"/>
      <c r="K158" s="1667"/>
      <c r="L158" s="1668"/>
      <c r="M158" s="1667"/>
      <c r="N158" s="1668"/>
      <c r="O158" s="1667"/>
      <c r="P158" s="1667"/>
      <c r="Q158" s="1667"/>
      <c r="R158" s="1668"/>
      <c r="S158" s="1667"/>
      <c r="T158" s="1667"/>
      <c r="U158" s="1667"/>
      <c r="V158" s="1667"/>
      <c r="W158" s="1667"/>
      <c r="X158" s="1667"/>
      <c r="Y158" s="1667"/>
      <c r="Z158" s="1682"/>
      <c r="AA158" s="1652"/>
      <c r="AB158" s="1652"/>
    </row>
    <row r="159" spans="2:28" ht="13">
      <c r="B159" s="1669"/>
      <c r="C159" s="1675"/>
      <c r="D159" s="1670"/>
      <c r="E159" s="1666"/>
      <c r="F159" s="1666"/>
      <c r="G159" s="1667"/>
      <c r="H159" s="1668"/>
      <c r="I159" s="1668"/>
      <c r="J159" s="1667"/>
      <c r="K159" s="1667"/>
      <c r="L159" s="1668"/>
      <c r="M159" s="1667"/>
      <c r="N159" s="1668"/>
      <c r="O159" s="1667"/>
      <c r="P159" s="1667"/>
      <c r="Q159" s="1667"/>
      <c r="R159" s="1668"/>
      <c r="S159" s="1667"/>
      <c r="T159" s="1667"/>
      <c r="U159" s="1667"/>
      <c r="V159" s="1667"/>
      <c r="W159" s="1667"/>
      <c r="X159" s="1667"/>
      <c r="Y159" s="1667"/>
      <c r="Z159" s="1682"/>
      <c r="AA159" s="1652"/>
      <c r="AB159" s="1652"/>
    </row>
    <row r="160" spans="2:28" ht="13">
      <c r="B160" s="1669"/>
      <c r="C160" s="1666"/>
      <c r="D160" s="1670"/>
      <c r="E160" s="1666"/>
      <c r="F160" s="1666"/>
      <c r="G160" s="1667"/>
      <c r="H160" s="1668"/>
      <c r="I160" s="1668"/>
      <c r="J160" s="1667"/>
      <c r="K160" s="1667"/>
      <c r="L160" s="1668"/>
      <c r="M160" s="1667"/>
      <c r="N160" s="1668"/>
      <c r="O160" s="1667"/>
      <c r="P160" s="1667"/>
      <c r="Q160" s="1667"/>
      <c r="R160" s="1668"/>
      <c r="S160" s="1667"/>
      <c r="T160" s="1667"/>
      <c r="U160" s="1667"/>
      <c r="V160" s="1667"/>
      <c r="W160" s="1667"/>
      <c r="X160" s="1667"/>
      <c r="Y160" s="1667"/>
      <c r="Z160" s="1682"/>
      <c r="AA160" s="1652"/>
      <c r="AB160" s="1652"/>
    </row>
    <row r="161" spans="2:28" ht="13">
      <c r="B161" s="1669"/>
      <c r="C161" s="1675"/>
      <c r="D161" s="1670"/>
      <c r="E161" s="1666"/>
      <c r="F161" s="1666"/>
      <c r="G161" s="1667"/>
      <c r="H161" s="1668"/>
      <c r="I161" s="1668"/>
      <c r="J161" s="1667"/>
      <c r="K161" s="1667"/>
      <c r="L161" s="1668"/>
      <c r="M161" s="1667"/>
      <c r="N161" s="1668"/>
      <c r="O161" s="1667"/>
      <c r="P161" s="1667"/>
      <c r="Q161" s="1667"/>
      <c r="R161" s="1668"/>
      <c r="S161" s="1667"/>
      <c r="T161" s="1667"/>
      <c r="U161" s="1667"/>
      <c r="V161" s="1667"/>
      <c r="W161" s="1667"/>
      <c r="X161" s="1667"/>
      <c r="Y161" s="1667"/>
      <c r="Z161" s="1682"/>
      <c r="AA161" s="1652"/>
      <c r="AB161" s="1652"/>
    </row>
    <row r="162" spans="2:28" ht="13">
      <c r="B162" s="1669"/>
      <c r="C162" s="1666"/>
      <c r="D162" s="1670"/>
      <c r="E162" s="1666"/>
      <c r="F162" s="1666"/>
      <c r="G162" s="1667"/>
      <c r="H162" s="1668"/>
      <c r="I162" s="1668"/>
      <c r="J162" s="1667"/>
      <c r="K162" s="1667"/>
      <c r="L162" s="1668"/>
      <c r="M162" s="1667"/>
      <c r="N162" s="1668"/>
      <c r="O162" s="1667"/>
      <c r="P162" s="1667"/>
      <c r="Q162" s="1667"/>
      <c r="R162" s="1668"/>
      <c r="S162" s="1667"/>
      <c r="T162" s="1667"/>
      <c r="U162" s="1667"/>
      <c r="V162" s="1667"/>
      <c r="W162" s="1667"/>
      <c r="X162" s="1667"/>
      <c r="Y162" s="1667"/>
      <c r="Z162" s="1682"/>
      <c r="AA162" s="1652"/>
      <c r="AB162" s="1652"/>
    </row>
    <row r="163" spans="2:28" ht="13">
      <c r="B163" s="1669"/>
      <c r="C163" s="1666"/>
      <c r="D163" s="1670"/>
      <c r="E163" s="1666"/>
      <c r="F163" s="1666"/>
      <c r="G163" s="1667"/>
      <c r="H163" s="1668"/>
      <c r="I163" s="1668"/>
      <c r="J163" s="1667"/>
      <c r="K163" s="1667"/>
      <c r="L163" s="1668"/>
      <c r="M163" s="1667"/>
      <c r="N163" s="1668"/>
      <c r="O163" s="1667"/>
      <c r="P163" s="1667"/>
      <c r="Q163" s="1667"/>
      <c r="R163" s="1668"/>
      <c r="S163" s="1667"/>
      <c r="T163" s="1667"/>
      <c r="U163" s="1667"/>
      <c r="V163" s="1667"/>
      <c r="W163" s="1667"/>
      <c r="X163" s="1667"/>
      <c r="Y163" s="1667"/>
      <c r="Z163" s="1682"/>
      <c r="AA163" s="1652"/>
      <c r="AB163" s="1652"/>
    </row>
    <row r="164" spans="2:28" ht="13">
      <c r="B164" s="1669"/>
      <c r="C164" s="1666"/>
      <c r="D164" s="1670"/>
      <c r="E164" s="1666"/>
      <c r="F164" s="1666"/>
      <c r="G164" s="1667"/>
      <c r="H164" s="1668"/>
      <c r="I164" s="1668"/>
      <c r="J164" s="1667"/>
      <c r="K164" s="1667"/>
      <c r="L164" s="1668"/>
      <c r="M164" s="1667"/>
      <c r="N164" s="1668"/>
      <c r="O164" s="1667"/>
      <c r="P164" s="1667"/>
      <c r="Q164" s="1667"/>
      <c r="R164" s="1668"/>
      <c r="S164" s="1667"/>
      <c r="T164" s="1667"/>
      <c r="U164" s="1667"/>
      <c r="V164" s="1667"/>
      <c r="W164" s="1667"/>
      <c r="X164" s="1667"/>
      <c r="Y164" s="1667"/>
      <c r="Z164" s="1682"/>
      <c r="AA164" s="1652"/>
      <c r="AB164" s="1652"/>
    </row>
    <row r="165" spans="2:28" ht="13">
      <c r="B165" s="1669"/>
      <c r="C165" s="1666"/>
      <c r="D165" s="1670"/>
      <c r="E165" s="1666"/>
      <c r="F165" s="1666"/>
      <c r="G165" s="1667"/>
      <c r="H165" s="1668"/>
      <c r="I165" s="1668"/>
      <c r="J165" s="1667"/>
      <c r="K165" s="1667"/>
      <c r="L165" s="1668"/>
      <c r="M165" s="1667"/>
      <c r="N165" s="1668"/>
      <c r="O165" s="1667"/>
      <c r="P165" s="1667"/>
      <c r="Q165" s="1667"/>
      <c r="R165" s="1668"/>
      <c r="S165" s="1667"/>
      <c r="T165" s="1667"/>
      <c r="U165" s="1667"/>
      <c r="V165" s="1667"/>
      <c r="W165" s="1667"/>
      <c r="X165" s="1667"/>
      <c r="Y165" s="1667"/>
      <c r="Z165" s="1682"/>
      <c r="AA165" s="1652"/>
      <c r="AB165" s="1652"/>
    </row>
    <row r="166" spans="2:28" ht="13">
      <c r="B166" s="1669"/>
      <c r="C166" s="1666"/>
      <c r="D166" s="1670"/>
      <c r="E166" s="1666"/>
      <c r="F166" s="1666"/>
      <c r="G166" s="1667"/>
      <c r="H166" s="1668"/>
      <c r="I166" s="1668"/>
      <c r="J166" s="1667"/>
      <c r="K166" s="1667"/>
      <c r="L166" s="1668"/>
      <c r="M166" s="1667"/>
      <c r="N166" s="1668"/>
      <c r="O166" s="1667"/>
      <c r="P166" s="1667"/>
      <c r="Q166" s="1667"/>
      <c r="R166" s="1668"/>
      <c r="S166" s="1667"/>
      <c r="T166" s="1667"/>
      <c r="U166" s="1667"/>
      <c r="V166" s="1667"/>
      <c r="W166" s="1667"/>
      <c r="X166" s="1667"/>
      <c r="Y166" s="1667"/>
      <c r="Z166" s="1682"/>
      <c r="AA166" s="1652"/>
      <c r="AB166" s="1652"/>
    </row>
    <row r="167" spans="2:28" ht="13">
      <c r="B167" s="1669"/>
      <c r="C167" s="1666"/>
      <c r="D167" s="1670"/>
      <c r="E167" s="1666"/>
      <c r="F167" s="1666"/>
      <c r="G167" s="1667"/>
      <c r="H167" s="1668"/>
      <c r="I167" s="1668"/>
      <c r="J167" s="1667"/>
      <c r="K167" s="1667"/>
      <c r="L167" s="1668"/>
      <c r="M167" s="1667"/>
      <c r="N167" s="1668"/>
      <c r="O167" s="1667"/>
      <c r="P167" s="1667"/>
      <c r="Q167" s="1667"/>
      <c r="R167" s="1668"/>
      <c r="S167" s="1667"/>
      <c r="T167" s="1667"/>
      <c r="U167" s="1667"/>
      <c r="V167" s="1667"/>
      <c r="W167" s="1667"/>
      <c r="X167" s="1667"/>
      <c r="Y167" s="1667"/>
      <c r="Z167" s="1682"/>
      <c r="AA167" s="1652"/>
      <c r="AB167" s="1652"/>
    </row>
    <row r="168" spans="2:28" ht="13">
      <c r="B168" s="1677"/>
      <c r="C168" s="1666"/>
      <c r="D168" s="1670"/>
      <c r="E168" s="1666"/>
      <c r="F168" s="1666"/>
      <c r="G168" s="1667"/>
      <c r="H168" s="1668"/>
      <c r="I168" s="1668"/>
      <c r="J168" s="1667"/>
      <c r="K168" s="1667"/>
      <c r="L168" s="1668"/>
      <c r="M168" s="1667"/>
      <c r="N168" s="1668"/>
      <c r="O168" s="1667"/>
      <c r="P168" s="1667"/>
      <c r="Q168" s="1667"/>
      <c r="R168" s="1668"/>
      <c r="S168" s="1667"/>
      <c r="T168" s="1667"/>
      <c r="U168" s="1667"/>
      <c r="V168" s="1667"/>
      <c r="W168" s="1667"/>
      <c r="X168" s="1667"/>
      <c r="Y168" s="1667"/>
      <c r="Z168" s="1682"/>
      <c r="AA168" s="1652"/>
      <c r="AB168" s="1652"/>
    </row>
    <row r="169" spans="2:28" ht="13">
      <c r="B169" s="1677"/>
      <c r="C169" s="1666"/>
      <c r="D169" s="1670"/>
      <c r="E169" s="1666"/>
      <c r="F169" s="1666"/>
      <c r="G169" s="1667"/>
      <c r="H169" s="1668"/>
      <c r="I169" s="1668"/>
      <c r="J169" s="1667"/>
      <c r="K169" s="1667"/>
      <c r="L169" s="1668"/>
      <c r="M169" s="1667"/>
      <c r="N169" s="1668"/>
      <c r="O169" s="1667"/>
      <c r="P169" s="1667"/>
      <c r="Q169" s="1667"/>
      <c r="R169" s="1668"/>
      <c r="S169" s="1667"/>
      <c r="T169" s="1667"/>
      <c r="U169" s="1667"/>
      <c r="V169" s="1667"/>
      <c r="W169" s="1667"/>
      <c r="X169" s="1667"/>
      <c r="Y169" s="1667"/>
      <c r="Z169" s="1682"/>
      <c r="AA169" s="1652"/>
      <c r="AB169" s="1652"/>
    </row>
    <row r="170" spans="2:28" ht="13">
      <c r="B170" s="1669"/>
      <c r="C170" s="1666"/>
      <c r="D170" s="1670"/>
      <c r="E170" s="1666"/>
      <c r="F170" s="1666"/>
      <c r="G170" s="1667"/>
      <c r="H170" s="1668"/>
      <c r="I170" s="1668"/>
      <c r="J170" s="1667"/>
      <c r="K170" s="1667"/>
      <c r="L170" s="1668"/>
      <c r="M170" s="1667"/>
      <c r="N170" s="1668"/>
      <c r="O170" s="1667"/>
      <c r="P170" s="1667"/>
      <c r="Q170" s="1667"/>
      <c r="R170" s="1668"/>
      <c r="S170" s="1667"/>
      <c r="T170" s="1667"/>
      <c r="U170" s="1667"/>
      <c r="V170" s="1667"/>
      <c r="W170" s="1667"/>
      <c r="X170" s="1667"/>
      <c r="Y170" s="1667"/>
      <c r="Z170" s="1682"/>
      <c r="AA170" s="1652"/>
      <c r="AB170" s="1652"/>
    </row>
    <row r="171" spans="2:28" ht="13">
      <c r="B171" s="1677"/>
      <c r="C171" s="1666"/>
      <c r="D171" s="1670"/>
      <c r="E171" s="1666"/>
      <c r="F171" s="1666"/>
      <c r="G171" s="1667"/>
      <c r="H171" s="1668"/>
      <c r="I171" s="1668"/>
      <c r="J171" s="1667"/>
      <c r="K171" s="1667"/>
      <c r="L171" s="1668"/>
      <c r="M171" s="1667"/>
      <c r="N171" s="1668"/>
      <c r="O171" s="1667"/>
      <c r="P171" s="1667"/>
      <c r="Q171" s="1667"/>
      <c r="R171" s="1668"/>
      <c r="S171" s="1667"/>
      <c r="T171" s="1667"/>
      <c r="U171" s="1667"/>
      <c r="V171" s="1667"/>
      <c r="W171" s="1667"/>
      <c r="X171" s="1667"/>
      <c r="Y171" s="1667"/>
      <c r="Z171" s="1682"/>
      <c r="AA171" s="1652"/>
      <c r="AB171" s="1652"/>
    </row>
    <row r="172" spans="2:28" ht="13">
      <c r="B172" s="1678"/>
      <c r="C172" s="1666"/>
      <c r="D172" s="1670"/>
      <c r="E172" s="1666"/>
      <c r="F172" s="1666"/>
      <c r="G172" s="1667"/>
      <c r="H172" s="1668"/>
      <c r="I172" s="1668"/>
      <c r="J172" s="1667"/>
      <c r="K172" s="1667"/>
      <c r="L172" s="1668"/>
      <c r="M172" s="1667"/>
      <c r="N172" s="1668"/>
      <c r="O172" s="1667"/>
      <c r="P172" s="1667"/>
      <c r="Q172" s="1667"/>
      <c r="R172" s="1668"/>
      <c r="S172" s="1667"/>
      <c r="T172" s="1667"/>
      <c r="U172" s="1667"/>
      <c r="V172" s="1667"/>
      <c r="W172" s="1667"/>
      <c r="X172" s="1667"/>
      <c r="Y172" s="1667"/>
      <c r="Z172" s="1682"/>
      <c r="AA172" s="1652"/>
      <c r="AB172" s="1652"/>
    </row>
    <row r="173" spans="2:28" ht="13">
      <c r="B173" s="1677"/>
      <c r="C173" s="1666"/>
      <c r="D173" s="1670"/>
      <c r="E173" s="1666"/>
      <c r="F173" s="1666"/>
      <c r="G173" s="1667"/>
      <c r="H173" s="1668"/>
      <c r="I173" s="1668"/>
      <c r="J173" s="1667"/>
      <c r="K173" s="1667"/>
      <c r="L173" s="1668"/>
      <c r="M173" s="1667"/>
      <c r="N173" s="1668"/>
      <c r="O173" s="1667"/>
      <c r="P173" s="1667"/>
      <c r="Q173" s="1667"/>
      <c r="R173" s="1668"/>
      <c r="S173" s="1667"/>
      <c r="T173" s="1667"/>
      <c r="U173" s="1667"/>
      <c r="V173" s="1667"/>
      <c r="W173" s="1667"/>
      <c r="X173" s="1667"/>
      <c r="Y173" s="1667"/>
      <c r="Z173" s="1682"/>
      <c r="AA173" s="1652"/>
      <c r="AB173" s="1652"/>
    </row>
    <row r="174" spans="2:28" ht="13">
      <c r="B174" s="1669"/>
      <c r="C174" s="1666"/>
      <c r="D174" s="1670"/>
      <c r="E174" s="1666"/>
      <c r="F174" s="1666"/>
      <c r="G174" s="1667"/>
      <c r="H174" s="1668"/>
      <c r="I174" s="1668"/>
      <c r="J174" s="1667"/>
      <c r="K174" s="1667"/>
      <c r="L174" s="1668"/>
      <c r="M174" s="1667"/>
      <c r="N174" s="1668"/>
      <c r="O174" s="1667"/>
      <c r="P174" s="1667"/>
      <c r="Q174" s="1667"/>
      <c r="R174" s="1668"/>
      <c r="S174" s="1667"/>
      <c r="T174" s="1667"/>
      <c r="U174" s="1667"/>
      <c r="V174" s="1667"/>
      <c r="W174" s="1667"/>
      <c r="X174" s="1667"/>
      <c r="Y174" s="1667"/>
      <c r="Z174" s="1682"/>
      <c r="AA174" s="1652"/>
      <c r="AB174" s="1652"/>
    </row>
    <row r="175" spans="2:28" ht="13">
      <c r="B175" s="1669"/>
      <c r="C175" s="1666"/>
      <c r="D175" s="1670"/>
      <c r="E175" s="1666"/>
      <c r="F175" s="1666"/>
      <c r="G175" s="1667"/>
      <c r="H175" s="1668"/>
      <c r="I175" s="1668"/>
      <c r="J175" s="1667"/>
      <c r="K175" s="1667"/>
      <c r="L175" s="1668"/>
      <c r="M175" s="1667"/>
      <c r="N175" s="1668"/>
      <c r="O175" s="1667"/>
      <c r="P175" s="1667"/>
      <c r="Q175" s="1667"/>
      <c r="R175" s="1668"/>
      <c r="S175" s="1667"/>
      <c r="T175" s="1667"/>
      <c r="U175" s="1667"/>
      <c r="V175" s="1667"/>
      <c r="W175" s="1667"/>
      <c r="X175" s="1667"/>
      <c r="Y175" s="1667"/>
      <c r="Z175" s="1682"/>
      <c r="AA175" s="1652"/>
      <c r="AB175" s="1652"/>
    </row>
    <row r="176" spans="2:28" ht="13">
      <c r="B176" s="1669"/>
      <c r="C176" s="1666"/>
      <c r="D176" s="1670"/>
      <c r="E176" s="1666"/>
      <c r="F176" s="1666"/>
      <c r="G176" s="1667"/>
      <c r="H176" s="1668"/>
      <c r="I176" s="1668"/>
      <c r="J176" s="1667"/>
      <c r="K176" s="1667"/>
      <c r="L176" s="1668"/>
      <c r="M176" s="1667"/>
      <c r="N176" s="1668"/>
      <c r="O176" s="1667"/>
      <c r="P176" s="1667"/>
      <c r="Q176" s="1667"/>
      <c r="R176" s="1668"/>
      <c r="S176" s="1667"/>
      <c r="T176" s="1667"/>
      <c r="U176" s="1667"/>
      <c r="V176" s="1667"/>
      <c r="W176" s="1667"/>
      <c r="X176" s="1667"/>
      <c r="Y176" s="1667"/>
      <c r="Z176" s="1682"/>
      <c r="AA176" s="1652"/>
      <c r="AB176" s="1652"/>
    </row>
    <row r="177" spans="2:28" ht="13">
      <c r="B177" s="1677"/>
      <c r="C177" s="1666"/>
      <c r="D177" s="1670"/>
      <c r="E177" s="1666"/>
      <c r="F177" s="1666"/>
      <c r="G177" s="1667"/>
      <c r="H177" s="1668"/>
      <c r="I177" s="1668"/>
      <c r="J177" s="1667"/>
      <c r="K177" s="1667"/>
      <c r="L177" s="1668"/>
      <c r="M177" s="1667"/>
      <c r="N177" s="1668"/>
      <c r="O177" s="1667"/>
      <c r="P177" s="1667"/>
      <c r="Q177" s="1667"/>
      <c r="R177" s="1668"/>
      <c r="S177" s="1667"/>
      <c r="T177" s="1667"/>
      <c r="U177" s="1667"/>
      <c r="V177" s="1667"/>
      <c r="W177" s="1667"/>
      <c r="X177" s="1667"/>
      <c r="Y177" s="1667"/>
      <c r="Z177" s="1682"/>
      <c r="AA177" s="1652"/>
      <c r="AB177" s="1652"/>
    </row>
    <row r="178" spans="2:28" ht="13">
      <c r="B178" s="1669"/>
      <c r="C178" s="1666"/>
      <c r="D178" s="1670"/>
      <c r="E178" s="1666"/>
      <c r="F178" s="1666"/>
      <c r="G178" s="1667"/>
      <c r="H178" s="1668"/>
      <c r="I178" s="1668"/>
      <c r="J178" s="1667"/>
      <c r="K178" s="1667"/>
      <c r="L178" s="1668"/>
      <c r="M178" s="1667"/>
      <c r="N178" s="1668"/>
      <c r="O178" s="1667"/>
      <c r="P178" s="1667"/>
      <c r="Q178" s="1668"/>
      <c r="R178" s="1668"/>
      <c r="S178" s="1667"/>
      <c r="T178" s="1667"/>
      <c r="U178" s="1667"/>
      <c r="V178" s="1667"/>
      <c r="W178" s="1667"/>
      <c r="X178" s="1667"/>
      <c r="Y178" s="1667"/>
      <c r="Z178" s="1682"/>
      <c r="AA178" s="1652"/>
      <c r="AB178" s="1652"/>
    </row>
    <row r="179" spans="2:28" ht="13">
      <c r="B179" s="1669"/>
      <c r="C179" s="1666"/>
      <c r="D179" s="1670"/>
      <c r="E179" s="1666"/>
      <c r="F179" s="1666"/>
      <c r="G179" s="1667"/>
      <c r="H179" s="1668"/>
      <c r="I179" s="1668"/>
      <c r="J179" s="1667"/>
      <c r="K179" s="1667"/>
      <c r="L179" s="1668"/>
      <c r="M179" s="1667"/>
      <c r="N179" s="1668"/>
      <c r="O179" s="1667"/>
      <c r="P179" s="1667"/>
      <c r="Q179" s="1667"/>
      <c r="R179" s="1668"/>
      <c r="S179" s="1667"/>
      <c r="T179" s="1667"/>
      <c r="U179" s="1667"/>
      <c r="V179" s="1667"/>
      <c r="W179" s="1667"/>
      <c r="X179" s="1667"/>
      <c r="Y179" s="1667"/>
      <c r="Z179" s="1682"/>
      <c r="AA179" s="1652"/>
      <c r="AB179" s="1652"/>
    </row>
    <row r="180" spans="2:28" ht="13">
      <c r="B180" s="1669"/>
      <c r="C180" s="1679"/>
      <c r="D180" s="1670"/>
      <c r="E180" s="1666"/>
      <c r="F180" s="1666"/>
      <c r="G180" s="1667"/>
      <c r="H180" s="1668"/>
      <c r="I180" s="1668"/>
      <c r="J180" s="1667"/>
      <c r="K180" s="1667"/>
      <c r="L180" s="1668"/>
      <c r="M180" s="1667"/>
      <c r="N180" s="1668"/>
      <c r="O180" s="1667"/>
      <c r="P180" s="1667"/>
      <c r="Q180" s="1668"/>
      <c r="R180" s="1668"/>
      <c r="S180" s="1667"/>
      <c r="T180" s="1667"/>
      <c r="U180" s="1667"/>
      <c r="V180" s="1667"/>
      <c r="W180" s="1667"/>
      <c r="X180" s="1667"/>
      <c r="Y180" s="1667"/>
      <c r="Z180" s="1682"/>
      <c r="AA180" s="1652"/>
      <c r="AB180" s="1652"/>
    </row>
    <row r="181" spans="2:28" ht="13">
      <c r="B181" s="1669"/>
      <c r="C181" s="1679"/>
      <c r="D181" s="1670"/>
      <c r="E181" s="1666"/>
      <c r="F181" s="1666"/>
      <c r="G181" s="1667"/>
      <c r="H181" s="1668"/>
      <c r="I181" s="1668"/>
      <c r="J181" s="1667"/>
      <c r="K181" s="1667"/>
      <c r="L181" s="1668"/>
      <c r="M181" s="1667"/>
      <c r="N181" s="1668"/>
      <c r="O181" s="1667"/>
      <c r="P181" s="1667"/>
      <c r="Q181" s="1667"/>
      <c r="R181" s="1668"/>
      <c r="S181" s="1667"/>
      <c r="T181" s="1667"/>
      <c r="U181" s="1667"/>
      <c r="V181" s="1667"/>
      <c r="W181" s="1667"/>
      <c r="X181" s="1667"/>
      <c r="Y181" s="1667"/>
      <c r="Z181" s="1682"/>
      <c r="AA181" s="1652"/>
      <c r="AB181" s="1652"/>
    </row>
    <row r="182" spans="2:28" ht="13">
      <c r="B182" s="1669"/>
      <c r="C182" s="1666"/>
      <c r="D182" s="1670"/>
      <c r="E182" s="1666"/>
      <c r="F182" s="1666"/>
      <c r="G182" s="1667"/>
      <c r="H182" s="1668"/>
      <c r="I182" s="1668"/>
      <c r="J182" s="1667"/>
      <c r="K182" s="1667"/>
      <c r="L182" s="1668"/>
      <c r="M182" s="1667"/>
      <c r="N182" s="1668"/>
      <c r="O182" s="1667"/>
      <c r="P182" s="1667"/>
      <c r="Q182" s="1667"/>
      <c r="R182" s="1668"/>
      <c r="S182" s="1667"/>
      <c r="T182" s="1667"/>
      <c r="U182" s="1667"/>
      <c r="V182" s="1667"/>
      <c r="W182" s="1667"/>
      <c r="X182" s="1667"/>
      <c r="Y182" s="1667"/>
      <c r="Z182" s="1682"/>
      <c r="AA182" s="1652"/>
      <c r="AB182" s="1652"/>
    </row>
    <row r="183" spans="2:28" ht="13">
      <c r="B183" s="1680"/>
      <c r="C183" s="1680"/>
      <c r="D183" s="1680"/>
      <c r="E183" s="1680"/>
      <c r="F183" s="1680"/>
      <c r="G183" s="1681"/>
      <c r="H183" s="1681"/>
      <c r="I183" s="1681"/>
      <c r="J183" s="1681"/>
      <c r="K183" s="1681"/>
      <c r="L183" s="1681"/>
      <c r="M183" s="1681"/>
      <c r="N183" s="1681"/>
      <c r="O183" s="1681"/>
      <c r="P183" s="1681"/>
      <c r="Q183" s="1681"/>
      <c r="R183" s="1681"/>
      <c r="S183" s="1681"/>
      <c r="T183" s="1681"/>
      <c r="U183" s="1681"/>
      <c r="V183" s="1681"/>
      <c r="W183" s="1681"/>
      <c r="X183" s="1681"/>
      <c r="Y183" s="1681"/>
      <c r="Z183" s="1626"/>
      <c r="AA183" s="1652"/>
      <c r="AB183" s="1652"/>
    </row>
    <row r="184" spans="2:28">
      <c r="B184" s="1652"/>
      <c r="C184" s="1652"/>
      <c r="D184" s="1652"/>
      <c r="E184" s="1652"/>
      <c r="F184" s="1652"/>
      <c r="G184" s="1652"/>
      <c r="H184" s="1652"/>
      <c r="I184" s="1652"/>
      <c r="J184" s="1652"/>
      <c r="K184" s="1652"/>
      <c r="L184" s="1652"/>
      <c r="M184" s="1652"/>
      <c r="N184" s="1652"/>
      <c r="O184" s="1652"/>
      <c r="P184" s="1652"/>
      <c r="Q184" s="1652"/>
      <c r="R184" s="1652"/>
      <c r="S184" s="1652"/>
      <c r="T184" s="1652"/>
      <c r="U184" s="1652"/>
      <c r="V184" s="1652"/>
      <c r="W184" s="1652"/>
      <c r="X184" s="1652"/>
      <c r="Y184" s="1652"/>
      <c r="Z184" s="1608"/>
      <c r="AA184" s="1652"/>
      <c r="AB184" s="1652"/>
    </row>
    <row r="185" spans="2:28">
      <c r="B185" s="1652"/>
      <c r="C185" s="1652"/>
      <c r="D185" s="1652"/>
      <c r="E185" s="1652"/>
      <c r="F185" s="1652"/>
      <c r="G185" s="1652"/>
      <c r="H185" s="1652"/>
      <c r="I185" s="1652"/>
      <c r="J185" s="1652"/>
      <c r="K185" s="1652"/>
      <c r="L185" s="1652"/>
      <c r="M185" s="1652"/>
      <c r="N185" s="1652"/>
      <c r="O185" s="1652"/>
      <c r="P185" s="1652"/>
      <c r="Q185" s="1652"/>
      <c r="R185" s="1652"/>
      <c r="S185" s="1652"/>
      <c r="T185" s="1652"/>
      <c r="U185" s="1652"/>
      <c r="V185" s="1652"/>
      <c r="W185" s="1652"/>
      <c r="X185" s="1652"/>
      <c r="Y185" s="1652"/>
      <c r="Z185" s="1608"/>
      <c r="AA185" s="1652"/>
      <c r="AB185" s="1652"/>
    </row>
    <row r="186" spans="2:28">
      <c r="B186" s="1652"/>
      <c r="C186" s="1652"/>
      <c r="D186" s="1652"/>
      <c r="E186" s="1652"/>
      <c r="F186" s="1652"/>
      <c r="G186" s="1652"/>
      <c r="H186" s="1652"/>
      <c r="I186" s="1652"/>
      <c r="J186" s="1652"/>
      <c r="K186" s="1652"/>
      <c r="L186" s="1652"/>
      <c r="M186" s="1652"/>
      <c r="N186" s="1652"/>
      <c r="O186" s="1652"/>
      <c r="P186" s="1652"/>
      <c r="Q186" s="1652"/>
      <c r="R186" s="1652"/>
      <c r="S186" s="1652"/>
      <c r="T186" s="1652"/>
      <c r="U186" s="1652"/>
      <c r="V186" s="1652"/>
      <c r="W186" s="1652"/>
      <c r="X186" s="1652"/>
      <c r="Y186" s="1652"/>
      <c r="Z186" s="1608"/>
      <c r="AA186" s="1652"/>
      <c r="AB186" s="1652"/>
    </row>
    <row r="187" spans="2:28">
      <c r="B187" s="1652"/>
      <c r="C187" s="1652"/>
      <c r="D187" s="1652"/>
      <c r="E187" s="1652"/>
      <c r="F187" s="1652"/>
      <c r="G187" s="1652"/>
      <c r="H187" s="1652"/>
      <c r="I187" s="1652"/>
      <c r="J187" s="1652"/>
      <c r="K187" s="1652"/>
      <c r="L187" s="1652"/>
      <c r="M187" s="1652"/>
      <c r="N187" s="1652"/>
      <c r="O187" s="1652"/>
      <c r="P187" s="1652"/>
      <c r="Q187" s="1652"/>
      <c r="R187" s="1652"/>
      <c r="S187" s="1652"/>
      <c r="T187" s="1652"/>
      <c r="U187" s="1652"/>
      <c r="V187" s="1652"/>
      <c r="W187" s="1652"/>
      <c r="X187" s="1652"/>
      <c r="Y187" s="1652"/>
      <c r="Z187" s="1608"/>
      <c r="AA187" s="1652"/>
      <c r="AB187" s="1652"/>
    </row>
    <row r="188" spans="2:28">
      <c r="B188" s="1652"/>
      <c r="C188" s="1652"/>
      <c r="D188" s="1652"/>
      <c r="E188" s="1652"/>
      <c r="F188" s="1652"/>
      <c r="G188" s="1652"/>
      <c r="H188" s="1652"/>
      <c r="I188" s="1652"/>
      <c r="J188" s="1652"/>
      <c r="K188" s="1652"/>
      <c r="L188" s="1652"/>
      <c r="M188" s="1652"/>
      <c r="N188" s="1652"/>
      <c r="O188" s="1652"/>
      <c r="P188" s="1652"/>
      <c r="Q188" s="1652"/>
      <c r="R188" s="1652"/>
      <c r="S188" s="1652"/>
      <c r="T188" s="1652"/>
      <c r="U188" s="1652"/>
      <c r="V188" s="1652"/>
      <c r="W188" s="1652"/>
      <c r="X188" s="1652"/>
      <c r="Y188" s="1652"/>
      <c r="Z188" s="1608"/>
      <c r="AA188" s="1652"/>
      <c r="AB188" s="1652"/>
    </row>
    <row r="189" spans="2:28">
      <c r="B189" s="1652"/>
      <c r="C189" s="1652"/>
      <c r="D189" s="1652"/>
      <c r="E189" s="1652"/>
      <c r="F189" s="1652"/>
      <c r="G189" s="1652"/>
      <c r="H189" s="1652"/>
      <c r="I189" s="1652"/>
      <c r="J189" s="1652"/>
      <c r="K189" s="1652"/>
      <c r="L189" s="1652"/>
      <c r="M189" s="1652"/>
      <c r="N189" s="1652"/>
      <c r="O189" s="1652"/>
      <c r="P189" s="1652"/>
      <c r="Q189" s="1652"/>
      <c r="R189" s="1652"/>
      <c r="S189" s="1652"/>
      <c r="T189" s="1652"/>
      <c r="U189" s="1652"/>
      <c r="V189" s="1652"/>
      <c r="W189" s="1652"/>
      <c r="X189" s="1652"/>
      <c r="Y189" s="1652"/>
      <c r="Z189" s="1608"/>
      <c r="AA189" s="1652"/>
      <c r="AB189" s="1652"/>
    </row>
    <row r="190" spans="2:28">
      <c r="B190" s="1652"/>
      <c r="C190" s="1652"/>
      <c r="D190" s="1652"/>
      <c r="E190" s="1652"/>
      <c r="F190" s="1652"/>
      <c r="G190" s="1652"/>
      <c r="H190" s="1652"/>
      <c r="I190" s="1652"/>
      <c r="J190" s="1652"/>
      <c r="K190" s="1652"/>
      <c r="L190" s="1652"/>
      <c r="M190" s="1652"/>
      <c r="N190" s="1652"/>
      <c r="O190" s="1652"/>
      <c r="P190" s="1652"/>
      <c r="Q190" s="1652"/>
      <c r="R190" s="1652"/>
      <c r="S190" s="1652"/>
      <c r="T190" s="1652"/>
      <c r="U190" s="1652"/>
      <c r="V190" s="1652"/>
      <c r="W190" s="1652"/>
      <c r="X190" s="1652"/>
      <c r="Y190" s="1652"/>
      <c r="Z190" s="1608"/>
      <c r="AA190" s="1652"/>
      <c r="AB190" s="1652"/>
    </row>
    <row r="191" spans="2:28">
      <c r="B191" s="1652"/>
      <c r="C191" s="1652"/>
      <c r="D191" s="1652"/>
      <c r="E191" s="1652"/>
      <c r="F191" s="1652"/>
      <c r="G191" s="1652"/>
      <c r="H191" s="1652"/>
      <c r="I191" s="1652"/>
      <c r="J191" s="1652"/>
      <c r="K191" s="1652"/>
      <c r="L191" s="1652"/>
      <c r="M191" s="1652"/>
      <c r="N191" s="1652"/>
      <c r="O191" s="1652"/>
      <c r="P191" s="1652"/>
      <c r="Q191" s="1652"/>
      <c r="R191" s="1652"/>
      <c r="S191" s="1652"/>
      <c r="T191" s="1652"/>
      <c r="U191" s="1652"/>
      <c r="V191" s="1652"/>
      <c r="W191" s="1652"/>
      <c r="X191" s="1652"/>
      <c r="Y191" s="1652"/>
      <c r="Z191" s="1608"/>
      <c r="AA191" s="1652"/>
      <c r="AB191" s="1652"/>
    </row>
    <row r="192" spans="2:28">
      <c r="B192" s="1652"/>
      <c r="C192" s="1652"/>
      <c r="D192" s="1652"/>
      <c r="E192" s="1652"/>
      <c r="F192" s="1652"/>
      <c r="G192" s="1652"/>
      <c r="H192" s="1652"/>
      <c r="I192" s="1652"/>
      <c r="J192" s="1652"/>
      <c r="K192" s="1652"/>
      <c r="L192" s="1652"/>
      <c r="M192" s="1652"/>
      <c r="N192" s="1652"/>
      <c r="O192" s="1652"/>
      <c r="P192" s="1652"/>
      <c r="Q192" s="1652"/>
      <c r="R192" s="1652"/>
      <c r="S192" s="1652"/>
      <c r="T192" s="1652"/>
      <c r="U192" s="1652"/>
      <c r="V192" s="1652"/>
      <c r="W192" s="1652"/>
      <c r="X192" s="1652"/>
      <c r="Y192" s="1652"/>
      <c r="Z192" s="1608"/>
      <c r="AA192" s="1652"/>
      <c r="AB192" s="1652"/>
    </row>
    <row r="193" spans="2:28">
      <c r="B193" s="1652"/>
      <c r="C193" s="1652"/>
      <c r="D193" s="1652"/>
      <c r="E193" s="1652"/>
      <c r="F193" s="1652"/>
      <c r="G193" s="1652"/>
      <c r="H193" s="1652"/>
      <c r="I193" s="1652"/>
      <c r="J193" s="1652"/>
      <c r="K193" s="1652"/>
      <c r="L193" s="1652"/>
      <c r="M193" s="1652"/>
      <c r="N193" s="1652"/>
      <c r="O193" s="1652"/>
      <c r="P193" s="1652"/>
      <c r="Q193" s="1652"/>
      <c r="R193" s="1652"/>
      <c r="S193" s="1652"/>
      <c r="T193" s="1652"/>
      <c r="U193" s="1652"/>
      <c r="V193" s="1652"/>
      <c r="W193" s="1652"/>
      <c r="X193" s="1652"/>
      <c r="Y193" s="1652"/>
      <c r="Z193" s="1608"/>
      <c r="AA193" s="1652"/>
      <c r="AB193" s="1652"/>
    </row>
    <row r="194" spans="2:28">
      <c r="B194" s="1652"/>
      <c r="C194" s="1652"/>
      <c r="D194" s="1652"/>
      <c r="E194" s="1652"/>
      <c r="F194" s="1652"/>
      <c r="G194" s="1652"/>
      <c r="H194" s="1652"/>
      <c r="I194" s="1652"/>
      <c r="J194" s="1652"/>
      <c r="K194" s="1652"/>
      <c r="L194" s="1652"/>
      <c r="M194" s="1652"/>
      <c r="N194" s="1652"/>
      <c r="O194" s="1652"/>
      <c r="P194" s="1652"/>
      <c r="Q194" s="1652"/>
      <c r="R194" s="1652"/>
      <c r="S194" s="1652"/>
      <c r="T194" s="1652"/>
      <c r="U194" s="1652"/>
      <c r="V194" s="1652"/>
      <c r="W194" s="1652"/>
      <c r="X194" s="1652"/>
      <c r="Y194" s="1652"/>
      <c r="Z194" s="1608"/>
      <c r="AA194" s="1652"/>
      <c r="AB194" s="1652"/>
    </row>
    <row r="195" spans="2:28">
      <c r="B195" s="1652"/>
      <c r="C195" s="1652"/>
      <c r="D195" s="1652"/>
      <c r="E195" s="1652"/>
      <c r="F195" s="1652"/>
      <c r="G195" s="1652"/>
      <c r="H195" s="1652"/>
      <c r="I195" s="1652"/>
      <c r="J195" s="1652"/>
      <c r="K195" s="1652"/>
      <c r="L195" s="1652"/>
      <c r="M195" s="1652"/>
      <c r="N195" s="1652"/>
      <c r="O195" s="1652"/>
      <c r="P195" s="1652"/>
      <c r="Q195" s="1652"/>
      <c r="R195" s="1652"/>
      <c r="S195" s="1652"/>
      <c r="T195" s="1652"/>
      <c r="U195" s="1652"/>
      <c r="V195" s="1652"/>
      <c r="W195" s="1652"/>
      <c r="X195" s="1652"/>
      <c r="Y195" s="1652"/>
      <c r="Z195" s="1608"/>
      <c r="AA195" s="1652"/>
      <c r="AB195" s="1652"/>
    </row>
    <row r="196" spans="2:28">
      <c r="B196" s="1652"/>
      <c r="C196" s="1652"/>
      <c r="D196" s="1652"/>
      <c r="E196" s="1652"/>
      <c r="F196" s="1652"/>
      <c r="G196" s="1652"/>
      <c r="H196" s="1652"/>
      <c r="I196" s="1652"/>
      <c r="J196" s="1652"/>
      <c r="K196" s="1652"/>
      <c r="L196" s="1652"/>
      <c r="M196" s="1652"/>
      <c r="N196" s="1652"/>
      <c r="O196" s="1652"/>
      <c r="P196" s="1652"/>
      <c r="Q196" s="1652"/>
      <c r="R196" s="1652"/>
      <c r="S196" s="1652"/>
      <c r="T196" s="1652"/>
      <c r="U196" s="1652"/>
      <c r="V196" s="1652"/>
      <c r="W196" s="1652"/>
      <c r="X196" s="1652"/>
      <c r="Y196" s="1652"/>
      <c r="Z196" s="1608"/>
      <c r="AA196" s="1652"/>
      <c r="AB196" s="1652"/>
    </row>
    <row r="197" spans="2:28">
      <c r="B197" s="1652"/>
      <c r="C197" s="1652"/>
      <c r="D197" s="1652"/>
      <c r="E197" s="1652"/>
      <c r="F197" s="1652"/>
      <c r="G197" s="1652"/>
      <c r="H197" s="1652"/>
      <c r="I197" s="1652"/>
      <c r="J197" s="1652"/>
      <c r="K197" s="1652"/>
      <c r="L197" s="1652"/>
      <c r="M197" s="1652"/>
      <c r="N197" s="1652"/>
      <c r="O197" s="1652"/>
      <c r="P197" s="1652"/>
      <c r="Q197" s="1652"/>
      <c r="R197" s="1652"/>
      <c r="S197" s="1652"/>
      <c r="T197" s="1652"/>
      <c r="U197" s="1652"/>
      <c r="V197" s="1652"/>
      <c r="W197" s="1652"/>
      <c r="X197" s="1652"/>
      <c r="Y197" s="1652"/>
      <c r="Z197" s="1608"/>
      <c r="AA197" s="1652"/>
      <c r="AB197" s="1652"/>
    </row>
    <row r="198" spans="2:28">
      <c r="B198" s="1652"/>
      <c r="C198" s="1652"/>
      <c r="D198" s="1652"/>
      <c r="E198" s="1652"/>
      <c r="F198" s="1652"/>
      <c r="G198" s="1652"/>
      <c r="H198" s="1652"/>
      <c r="I198" s="1652"/>
      <c r="J198" s="1652"/>
      <c r="K198" s="1652"/>
      <c r="L198" s="1652"/>
      <c r="M198" s="1652"/>
      <c r="N198" s="1652"/>
      <c r="O198" s="1652"/>
      <c r="P198" s="1652"/>
      <c r="Q198" s="1652"/>
      <c r="R198" s="1652"/>
      <c r="S198" s="1652"/>
      <c r="T198" s="1652"/>
      <c r="U198" s="1652"/>
      <c r="V198" s="1652"/>
      <c r="W198" s="1652"/>
      <c r="X198" s="1652"/>
      <c r="Y198" s="1652"/>
      <c r="Z198" s="1608"/>
      <c r="AA198" s="1652"/>
      <c r="AB198" s="1652"/>
    </row>
    <row r="199" spans="2:28">
      <c r="B199" s="1652"/>
      <c r="C199" s="1652"/>
      <c r="D199" s="1652"/>
      <c r="E199" s="1652"/>
      <c r="F199" s="1652"/>
      <c r="G199" s="1652"/>
      <c r="H199" s="1652"/>
      <c r="I199" s="1652"/>
      <c r="J199" s="1652"/>
      <c r="K199" s="1652"/>
      <c r="L199" s="1652"/>
      <c r="M199" s="1652"/>
      <c r="N199" s="1652"/>
      <c r="O199" s="1652"/>
      <c r="P199" s="1652"/>
      <c r="Q199" s="1652"/>
      <c r="R199" s="1652"/>
      <c r="S199" s="1652"/>
      <c r="T199" s="1652"/>
      <c r="U199" s="1652"/>
      <c r="V199" s="1652"/>
      <c r="W199" s="1652"/>
      <c r="X199" s="1652"/>
      <c r="Y199" s="1652"/>
      <c r="Z199" s="1608"/>
      <c r="AA199" s="1652"/>
      <c r="AB199" s="1652"/>
    </row>
    <row r="200" spans="2:28">
      <c r="B200" s="1652"/>
      <c r="C200" s="1652"/>
      <c r="D200" s="1652"/>
      <c r="E200" s="1652"/>
      <c r="F200" s="1652"/>
      <c r="G200" s="1652"/>
      <c r="H200" s="1652"/>
      <c r="I200" s="1652"/>
      <c r="J200" s="1652"/>
      <c r="K200" s="1652"/>
      <c r="L200" s="1652"/>
      <c r="M200" s="1652"/>
      <c r="N200" s="1652"/>
      <c r="O200" s="1652"/>
      <c r="P200" s="1652"/>
      <c r="Q200" s="1652"/>
      <c r="R200" s="1652"/>
      <c r="S200" s="1652"/>
      <c r="T200" s="1652"/>
      <c r="U200" s="1652"/>
      <c r="V200" s="1652"/>
      <c r="W200" s="1652"/>
      <c r="X200" s="1652"/>
      <c r="Y200" s="1652"/>
      <c r="Z200" s="1608"/>
      <c r="AA200" s="1652"/>
      <c r="AB200" s="1652"/>
    </row>
    <row r="201" spans="2:28">
      <c r="B201" s="1652"/>
      <c r="C201" s="1652"/>
      <c r="D201" s="1652"/>
      <c r="E201" s="1652"/>
      <c r="F201" s="1652"/>
      <c r="G201" s="1652"/>
      <c r="H201" s="1652"/>
      <c r="I201" s="1652"/>
      <c r="J201" s="1652"/>
      <c r="K201" s="1652"/>
      <c r="L201" s="1652"/>
      <c r="M201" s="1652"/>
      <c r="N201" s="1652"/>
      <c r="O201" s="1652"/>
      <c r="P201" s="1652"/>
      <c r="Q201" s="1652"/>
      <c r="R201" s="1652"/>
      <c r="S201" s="1652"/>
      <c r="T201" s="1652"/>
      <c r="U201" s="1652"/>
      <c r="V201" s="1652"/>
      <c r="W201" s="1652"/>
      <c r="X201" s="1652"/>
      <c r="Y201" s="1652"/>
      <c r="Z201" s="1608"/>
      <c r="AA201" s="1652"/>
      <c r="AB201" s="1652"/>
    </row>
    <row r="202" spans="2:28">
      <c r="B202" s="1652"/>
      <c r="C202" s="1652"/>
      <c r="D202" s="1652"/>
      <c r="E202" s="1652"/>
      <c r="F202" s="1652"/>
      <c r="G202" s="1652"/>
      <c r="H202" s="1652"/>
      <c r="I202" s="1652"/>
      <c r="J202" s="1652"/>
      <c r="K202" s="1652"/>
      <c r="L202" s="1652"/>
      <c r="M202" s="1652"/>
      <c r="N202" s="1652"/>
      <c r="O202" s="1652"/>
      <c r="P202" s="1652"/>
      <c r="Q202" s="1652"/>
      <c r="R202" s="1652"/>
      <c r="S202" s="1652"/>
      <c r="T202" s="1652"/>
      <c r="U202" s="1652"/>
      <c r="V202" s="1652"/>
      <c r="W202" s="1652"/>
      <c r="X202" s="1652"/>
      <c r="Y202" s="1652"/>
      <c r="Z202" s="1608"/>
      <c r="AA202" s="1652"/>
      <c r="AB202" s="1652"/>
    </row>
    <row r="203" spans="2:28">
      <c r="B203" s="1652"/>
      <c r="C203" s="1652"/>
      <c r="D203" s="1652"/>
      <c r="E203" s="1652"/>
      <c r="F203" s="1652"/>
      <c r="G203" s="1652"/>
      <c r="H203" s="1652"/>
      <c r="I203" s="1652"/>
      <c r="J203" s="1652"/>
      <c r="K203" s="1652"/>
      <c r="L203" s="1652"/>
      <c r="M203" s="1652"/>
      <c r="N203" s="1652"/>
      <c r="O203" s="1652"/>
      <c r="P203" s="1652"/>
      <c r="Q203" s="1652"/>
      <c r="R203" s="1652"/>
      <c r="S203" s="1652"/>
      <c r="T203" s="1652"/>
      <c r="U203" s="1652"/>
      <c r="V203" s="1652"/>
      <c r="W203" s="1652"/>
      <c r="X203" s="1652"/>
      <c r="Y203" s="1652"/>
      <c r="Z203" s="1608"/>
      <c r="AA203" s="1652"/>
      <c r="AB203" s="1652"/>
    </row>
    <row r="204" spans="2:28">
      <c r="B204" s="1652"/>
      <c r="C204" s="1652"/>
      <c r="D204" s="1652"/>
      <c r="E204" s="1652"/>
      <c r="F204" s="1652"/>
      <c r="G204" s="1652"/>
      <c r="H204" s="1652"/>
      <c r="I204" s="1652"/>
      <c r="J204" s="1652"/>
      <c r="K204" s="1652"/>
      <c r="L204" s="1652"/>
      <c r="M204" s="1652"/>
      <c r="N204" s="1652"/>
      <c r="O204" s="1652"/>
      <c r="P204" s="1652"/>
      <c r="Q204" s="1652"/>
      <c r="R204" s="1652"/>
      <c r="S204" s="1652"/>
      <c r="T204" s="1652"/>
      <c r="U204" s="1652"/>
      <c r="V204" s="1652"/>
      <c r="W204" s="1652"/>
      <c r="X204" s="1652"/>
      <c r="Y204" s="1652"/>
      <c r="Z204" s="1608"/>
      <c r="AA204" s="1652"/>
      <c r="AB204" s="1652"/>
    </row>
    <row r="205" spans="2:28">
      <c r="B205" s="1652"/>
      <c r="C205" s="1652"/>
      <c r="D205" s="1652"/>
      <c r="E205" s="1652"/>
      <c r="F205" s="1652"/>
      <c r="G205" s="1652"/>
      <c r="H205" s="1652"/>
      <c r="I205" s="1652"/>
      <c r="J205" s="1652"/>
      <c r="K205" s="1652"/>
      <c r="L205" s="1652"/>
      <c r="M205" s="1652"/>
      <c r="N205" s="1652"/>
      <c r="O205" s="1652"/>
      <c r="P205" s="1652"/>
      <c r="Q205" s="1652"/>
      <c r="R205" s="1652"/>
      <c r="S205" s="1652"/>
      <c r="T205" s="1652"/>
      <c r="U205" s="1652"/>
      <c r="V205" s="1652"/>
      <c r="W205" s="1652"/>
      <c r="X205" s="1652"/>
      <c r="Y205" s="1652"/>
      <c r="Z205" s="1608"/>
      <c r="AA205" s="1652"/>
      <c r="AB205" s="1652"/>
    </row>
    <row r="206" spans="2:28">
      <c r="B206" s="1652"/>
      <c r="C206" s="1652"/>
      <c r="D206" s="1652"/>
      <c r="E206" s="1652"/>
      <c r="F206" s="1652"/>
      <c r="G206" s="1652"/>
      <c r="H206" s="1652"/>
      <c r="I206" s="1652"/>
      <c r="J206" s="1652"/>
      <c r="K206" s="1652"/>
      <c r="L206" s="1652"/>
      <c r="M206" s="1652"/>
      <c r="N206" s="1652"/>
      <c r="O206" s="1652"/>
      <c r="P206" s="1652"/>
      <c r="Q206" s="1652"/>
      <c r="R206" s="1652"/>
      <c r="S206" s="1652"/>
      <c r="T206" s="1652"/>
      <c r="U206" s="1652"/>
      <c r="V206" s="1652"/>
      <c r="W206" s="1652"/>
      <c r="X206" s="1652"/>
      <c r="Y206" s="1652"/>
      <c r="Z206" s="1608"/>
      <c r="AA206" s="1652"/>
      <c r="AB206" s="1652"/>
    </row>
    <row r="207" spans="2:28">
      <c r="B207" s="1652"/>
      <c r="C207" s="1652"/>
      <c r="D207" s="1652"/>
      <c r="E207" s="1652"/>
      <c r="F207" s="1652"/>
      <c r="G207" s="1652"/>
      <c r="H207" s="1652"/>
      <c r="I207" s="1652"/>
      <c r="J207" s="1652"/>
      <c r="K207" s="1652"/>
      <c r="L207" s="1652"/>
      <c r="M207" s="1652"/>
      <c r="N207" s="1652"/>
      <c r="O207" s="1652"/>
      <c r="P207" s="1652"/>
      <c r="Q207" s="1652"/>
      <c r="R207" s="1652"/>
      <c r="S207" s="1652"/>
      <c r="T207" s="1652"/>
      <c r="U207" s="1652"/>
      <c r="V207" s="1652"/>
      <c r="W207" s="1652"/>
      <c r="X207" s="1652"/>
      <c r="Y207" s="1652"/>
      <c r="Z207" s="1608"/>
      <c r="AA207" s="1652"/>
      <c r="AB207" s="1652"/>
    </row>
    <row r="208" spans="2:28">
      <c r="B208" s="1652"/>
      <c r="C208" s="1652"/>
      <c r="D208" s="1652"/>
      <c r="E208" s="1652"/>
      <c r="F208" s="1652"/>
      <c r="G208" s="1652"/>
      <c r="H208" s="1652"/>
      <c r="I208" s="1652"/>
      <c r="J208" s="1652"/>
      <c r="K208" s="1652"/>
      <c r="L208" s="1652"/>
      <c r="M208" s="1652"/>
      <c r="N208" s="1652"/>
      <c r="O208" s="1652"/>
      <c r="P208" s="1652"/>
      <c r="Q208" s="1652"/>
      <c r="R208" s="1652"/>
      <c r="S208" s="1652"/>
      <c r="T208" s="1652"/>
      <c r="U208" s="1652"/>
      <c r="V208" s="1652"/>
      <c r="W208" s="1652"/>
      <c r="X208" s="1652"/>
      <c r="Y208" s="1652"/>
      <c r="Z208" s="1608"/>
      <c r="AA208" s="1652"/>
      <c r="AB208" s="1652"/>
    </row>
    <row r="209" spans="2:28">
      <c r="B209" s="1652"/>
      <c r="C209" s="1652"/>
      <c r="D209" s="1652"/>
      <c r="E209" s="1652"/>
      <c r="F209" s="1652"/>
      <c r="G209" s="1652"/>
      <c r="H209" s="1652"/>
      <c r="I209" s="1652"/>
      <c r="J209" s="1652"/>
      <c r="K209" s="1652"/>
      <c r="L209" s="1652"/>
      <c r="M209" s="1652"/>
      <c r="N209" s="1652"/>
      <c r="O209" s="1652"/>
      <c r="P209" s="1652"/>
      <c r="Q209" s="1652"/>
      <c r="R209" s="1652"/>
      <c r="S209" s="1652"/>
      <c r="T209" s="1652"/>
      <c r="U209" s="1652"/>
      <c r="V209" s="1652"/>
      <c r="W209" s="1652"/>
      <c r="X209" s="1652"/>
      <c r="Y209" s="1652"/>
      <c r="Z209" s="1608"/>
      <c r="AA209" s="1652"/>
      <c r="AB209" s="1652"/>
    </row>
    <row r="210" spans="2:28">
      <c r="B210" s="1652"/>
      <c r="C210" s="1652"/>
      <c r="D210" s="1652"/>
      <c r="E210" s="1652"/>
      <c r="F210" s="1652"/>
      <c r="G210" s="1652"/>
      <c r="H210" s="1652"/>
      <c r="I210" s="1652"/>
      <c r="J210" s="1652"/>
      <c r="K210" s="1652"/>
      <c r="L210" s="1652"/>
      <c r="M210" s="1652"/>
      <c r="N210" s="1652"/>
      <c r="O210" s="1652"/>
      <c r="P210" s="1652"/>
      <c r="Q210" s="1652"/>
      <c r="R210" s="1652"/>
      <c r="S210" s="1652"/>
      <c r="T210" s="1652"/>
      <c r="U210" s="1652"/>
      <c r="V210" s="1652"/>
      <c r="W210" s="1652"/>
      <c r="X210" s="1652"/>
      <c r="Y210" s="1652"/>
      <c r="Z210" s="1608"/>
      <c r="AA210" s="1652"/>
      <c r="AB210" s="1652"/>
    </row>
    <row r="211" spans="2:28">
      <c r="B211" s="1652"/>
      <c r="C211" s="1652"/>
      <c r="D211" s="1652"/>
      <c r="E211" s="1652"/>
      <c r="F211" s="1652"/>
      <c r="G211" s="1652"/>
      <c r="H211" s="1652"/>
      <c r="I211" s="1652"/>
      <c r="J211" s="1652"/>
      <c r="K211" s="1652"/>
      <c r="L211" s="1652"/>
      <c r="M211" s="1652"/>
      <c r="N211" s="1652"/>
      <c r="O211" s="1652"/>
      <c r="P211" s="1652"/>
      <c r="Q211" s="1652"/>
      <c r="R211" s="1652"/>
      <c r="S211" s="1652"/>
      <c r="T211" s="1652"/>
      <c r="U211" s="1652"/>
      <c r="V211" s="1652"/>
      <c r="W211" s="1652"/>
      <c r="X211" s="1652"/>
      <c r="Y211" s="1652"/>
      <c r="Z211" s="1608"/>
      <c r="AA211" s="1652"/>
      <c r="AB211" s="1652"/>
    </row>
    <row r="212" spans="2:28">
      <c r="B212" s="1652"/>
      <c r="C212" s="1652"/>
      <c r="D212" s="1652"/>
      <c r="E212" s="1652"/>
      <c r="F212" s="1652"/>
      <c r="G212" s="1652"/>
      <c r="H212" s="1652"/>
      <c r="I212" s="1652"/>
      <c r="J212" s="1652"/>
      <c r="K212" s="1652"/>
      <c r="L212" s="1652"/>
      <c r="M212" s="1652"/>
      <c r="N212" s="1652"/>
      <c r="O212" s="1652"/>
      <c r="P212" s="1652"/>
      <c r="Q212" s="1652"/>
      <c r="R212" s="1652"/>
      <c r="S212" s="1652"/>
      <c r="T212" s="1652"/>
      <c r="U212" s="1652"/>
      <c r="V212" s="1652"/>
      <c r="W212" s="1652"/>
      <c r="X212" s="1652"/>
      <c r="Y212" s="1652"/>
      <c r="Z212" s="1608"/>
      <c r="AA212" s="1652"/>
      <c r="AB212" s="1652"/>
    </row>
    <row r="213" spans="2:28">
      <c r="B213" s="1652"/>
      <c r="C213" s="1652"/>
      <c r="D213" s="1652"/>
      <c r="E213" s="1652"/>
      <c r="F213" s="1652"/>
      <c r="G213" s="1652"/>
      <c r="H213" s="1652"/>
      <c r="I213" s="1652"/>
      <c r="J213" s="1652"/>
      <c r="K213" s="1652"/>
      <c r="L213" s="1652"/>
      <c r="M213" s="1652"/>
      <c r="N213" s="1652"/>
      <c r="O213" s="1652"/>
      <c r="P213" s="1652"/>
      <c r="Q213" s="1652"/>
      <c r="R213" s="1652"/>
      <c r="S213" s="1652"/>
      <c r="T213" s="1652"/>
      <c r="U213" s="1652"/>
      <c r="V213" s="1652"/>
      <c r="W213" s="1652"/>
      <c r="X213" s="1652"/>
      <c r="Y213" s="1652"/>
      <c r="Z213" s="1608"/>
      <c r="AA213" s="1652"/>
      <c r="AB213" s="1652"/>
    </row>
    <row r="214" spans="2:28">
      <c r="B214" s="1652"/>
      <c r="C214" s="1652"/>
      <c r="D214" s="1652"/>
      <c r="E214" s="1652"/>
      <c r="F214" s="1652"/>
      <c r="G214" s="1652"/>
      <c r="H214" s="1652"/>
      <c r="I214" s="1652"/>
      <c r="J214" s="1652"/>
      <c r="K214" s="1652"/>
      <c r="L214" s="1652"/>
      <c r="M214" s="1652"/>
      <c r="N214" s="1652"/>
      <c r="O214" s="1652"/>
      <c r="P214" s="1652"/>
      <c r="Q214" s="1652"/>
      <c r="R214" s="1652"/>
      <c r="S214" s="1652"/>
      <c r="T214" s="1652"/>
      <c r="U214" s="1652"/>
      <c r="V214" s="1652"/>
      <c r="W214" s="1652"/>
      <c r="X214" s="1652"/>
      <c r="Y214" s="1652"/>
      <c r="Z214" s="1608"/>
      <c r="AA214" s="1652"/>
      <c r="AB214" s="1652"/>
    </row>
    <row r="215" spans="2:28">
      <c r="B215" s="1652"/>
      <c r="C215" s="1652"/>
      <c r="D215" s="1652"/>
      <c r="E215" s="1652"/>
      <c r="F215" s="1652"/>
      <c r="G215" s="1652"/>
      <c r="H215" s="1652"/>
      <c r="I215" s="1652"/>
      <c r="J215" s="1652"/>
      <c r="K215" s="1652"/>
      <c r="L215" s="1652"/>
      <c r="M215" s="1652"/>
      <c r="N215" s="1652"/>
      <c r="O215" s="1652"/>
      <c r="P215" s="1652"/>
      <c r="Q215" s="1652"/>
      <c r="R215" s="1652"/>
      <c r="S215" s="1652"/>
      <c r="T215" s="1652"/>
      <c r="U215" s="1652"/>
      <c r="V215" s="1652"/>
      <c r="W215" s="1652"/>
      <c r="X215" s="1652"/>
      <c r="Y215" s="1652"/>
      <c r="Z215" s="1608"/>
      <c r="AA215" s="1652"/>
      <c r="AB215" s="1652"/>
    </row>
    <row r="216" spans="2:28">
      <c r="B216" s="1652"/>
      <c r="C216" s="1652"/>
      <c r="D216" s="1652"/>
      <c r="E216" s="1652"/>
      <c r="F216" s="1652"/>
      <c r="G216" s="1652"/>
      <c r="H216" s="1652"/>
      <c r="I216" s="1652"/>
      <c r="J216" s="1652"/>
      <c r="K216" s="1652"/>
      <c r="L216" s="1652"/>
      <c r="M216" s="1652"/>
      <c r="N216" s="1652"/>
      <c r="O216" s="1652"/>
      <c r="P216" s="1652"/>
      <c r="Q216" s="1652"/>
      <c r="R216" s="1652"/>
      <c r="S216" s="1652"/>
      <c r="T216" s="1652"/>
      <c r="U216" s="1652"/>
      <c r="V216" s="1652"/>
      <c r="W216" s="1652"/>
      <c r="X216" s="1652"/>
      <c r="Y216" s="1652"/>
      <c r="Z216" s="1608"/>
      <c r="AA216" s="1652"/>
      <c r="AB216" s="1652"/>
    </row>
    <row r="217" spans="2:28">
      <c r="B217" s="1652"/>
      <c r="C217" s="1652"/>
      <c r="D217" s="1652"/>
      <c r="E217" s="1652"/>
      <c r="F217" s="1652"/>
      <c r="G217" s="1652"/>
      <c r="H217" s="1652"/>
      <c r="I217" s="1652"/>
      <c r="J217" s="1652"/>
      <c r="K217" s="1652"/>
      <c r="L217" s="1652"/>
      <c r="M217" s="1652"/>
      <c r="N217" s="1652"/>
      <c r="O217" s="1652"/>
      <c r="P217" s="1652"/>
      <c r="Q217" s="1652"/>
      <c r="R217" s="1652"/>
      <c r="S217" s="1652"/>
      <c r="T217" s="1652"/>
      <c r="U217" s="1652"/>
      <c r="V217" s="1652"/>
      <c r="W217" s="1652"/>
      <c r="X217" s="1652"/>
      <c r="Y217" s="1652"/>
      <c r="Z217" s="1608"/>
      <c r="AA217" s="1652"/>
      <c r="AB217" s="1652"/>
    </row>
    <row r="218" spans="2:28">
      <c r="B218" s="1652"/>
      <c r="C218" s="1652"/>
      <c r="D218" s="1652"/>
      <c r="E218" s="1652"/>
      <c r="F218" s="1652"/>
      <c r="G218" s="1652"/>
      <c r="H218" s="1652"/>
      <c r="I218" s="1652"/>
      <c r="J218" s="1652"/>
      <c r="K218" s="1652"/>
      <c r="L218" s="1652"/>
      <c r="M218" s="1652"/>
      <c r="N218" s="1652"/>
      <c r="O218" s="1652"/>
      <c r="P218" s="1652"/>
      <c r="Q218" s="1652"/>
      <c r="R218" s="1652"/>
      <c r="S218" s="1652"/>
      <c r="T218" s="1652"/>
      <c r="U218" s="1652"/>
      <c r="V218" s="1652"/>
      <c r="W218" s="1652"/>
      <c r="X218" s="1652"/>
      <c r="Y218" s="1652"/>
      <c r="Z218" s="1608"/>
      <c r="AA218" s="1652"/>
      <c r="AB218" s="1652"/>
    </row>
    <row r="219" spans="2:28">
      <c r="B219" s="1652"/>
      <c r="C219" s="1652"/>
      <c r="D219" s="1652"/>
      <c r="E219" s="1652"/>
      <c r="F219" s="1652"/>
      <c r="G219" s="1652"/>
      <c r="H219" s="1652"/>
      <c r="I219" s="1652"/>
      <c r="J219" s="1652"/>
      <c r="K219" s="1652"/>
      <c r="L219" s="1652"/>
      <c r="M219" s="1652"/>
      <c r="N219" s="1652"/>
      <c r="O219" s="1652"/>
      <c r="P219" s="1652"/>
      <c r="Q219" s="1652"/>
      <c r="R219" s="1652"/>
      <c r="S219" s="1652"/>
      <c r="T219" s="1652"/>
      <c r="U219" s="1652"/>
      <c r="V219" s="1652"/>
      <c r="W219" s="1652"/>
      <c r="X219" s="1652"/>
      <c r="Y219" s="1652"/>
      <c r="Z219" s="1608"/>
      <c r="AA219" s="1652"/>
      <c r="AB219" s="1652"/>
    </row>
    <row r="220" spans="2:28">
      <c r="B220" s="1652"/>
      <c r="C220" s="1652"/>
      <c r="D220" s="1652"/>
      <c r="E220" s="1652"/>
      <c r="F220" s="1652"/>
      <c r="G220" s="1652"/>
      <c r="H220" s="1652"/>
      <c r="I220" s="1652"/>
      <c r="J220" s="1652"/>
      <c r="K220" s="1652"/>
      <c r="L220" s="1652"/>
      <c r="M220" s="1652"/>
      <c r="N220" s="1652"/>
      <c r="O220" s="1652"/>
      <c r="P220" s="1652"/>
      <c r="Q220" s="1652"/>
      <c r="R220" s="1652"/>
      <c r="S220" s="1652"/>
      <c r="T220" s="1652"/>
      <c r="U220" s="1652"/>
      <c r="V220" s="1652"/>
      <c r="W220" s="1652"/>
      <c r="X220" s="1652"/>
      <c r="Y220" s="1652"/>
      <c r="Z220" s="1608"/>
      <c r="AA220" s="1652"/>
      <c r="AB220" s="1652"/>
    </row>
    <row r="221" spans="2:28">
      <c r="B221" s="1652"/>
      <c r="C221" s="1652"/>
      <c r="D221" s="1652"/>
      <c r="E221" s="1652"/>
      <c r="F221" s="1652"/>
      <c r="G221" s="1652"/>
      <c r="H221" s="1652"/>
      <c r="I221" s="1652"/>
      <c r="J221" s="1652"/>
      <c r="K221" s="1652"/>
      <c r="L221" s="1652"/>
      <c r="M221" s="1652"/>
      <c r="N221" s="1652"/>
      <c r="O221" s="1652"/>
      <c r="P221" s="1652"/>
      <c r="Q221" s="1652"/>
      <c r="R221" s="1652"/>
      <c r="S221" s="1652"/>
      <c r="T221" s="1652"/>
      <c r="U221" s="1652"/>
      <c r="V221" s="1652"/>
      <c r="W221" s="1652"/>
      <c r="X221" s="1652"/>
      <c r="Y221" s="1652"/>
      <c r="Z221" s="1608"/>
      <c r="AA221" s="1652"/>
      <c r="AB221" s="1652"/>
    </row>
    <row r="222" spans="2:28">
      <c r="B222" s="1652"/>
      <c r="C222" s="1652"/>
      <c r="D222" s="1652"/>
      <c r="E222" s="1652"/>
      <c r="F222" s="1652"/>
      <c r="G222" s="1652"/>
      <c r="H222" s="1652"/>
      <c r="I222" s="1652"/>
      <c r="J222" s="1652"/>
      <c r="K222" s="1652"/>
      <c r="L222" s="1652"/>
      <c r="M222" s="1652"/>
      <c r="N222" s="1652"/>
      <c r="O222" s="1652"/>
      <c r="P222" s="1652"/>
      <c r="Q222" s="1652"/>
      <c r="R222" s="1652"/>
      <c r="S222" s="1652"/>
      <c r="T222" s="1652"/>
      <c r="U222" s="1652"/>
      <c r="V222" s="1652"/>
      <c r="W222" s="1652"/>
      <c r="X222" s="1652"/>
      <c r="Y222" s="1652"/>
      <c r="Z222" s="1608"/>
      <c r="AA222" s="1652"/>
      <c r="AB222" s="1652"/>
    </row>
    <row r="223" spans="2:28">
      <c r="B223" s="1652"/>
      <c r="C223" s="1652"/>
      <c r="D223" s="1652"/>
      <c r="E223" s="1652"/>
      <c r="F223" s="1652"/>
      <c r="G223" s="1652"/>
      <c r="H223" s="1652"/>
      <c r="I223" s="1652"/>
      <c r="J223" s="1652"/>
      <c r="K223" s="1652"/>
      <c r="L223" s="1652"/>
      <c r="M223" s="1652"/>
      <c r="N223" s="1652"/>
      <c r="O223" s="1652"/>
      <c r="P223" s="1652"/>
      <c r="Q223" s="1652"/>
      <c r="R223" s="1652"/>
      <c r="S223" s="1652"/>
      <c r="T223" s="1652"/>
      <c r="U223" s="1652"/>
      <c r="V223" s="1652"/>
      <c r="W223" s="1652"/>
      <c r="X223" s="1652"/>
      <c r="Y223" s="1652"/>
      <c r="Z223" s="1608"/>
      <c r="AA223" s="1652"/>
      <c r="AB223" s="1652"/>
    </row>
    <row r="224" spans="2:28">
      <c r="B224" s="1652"/>
      <c r="C224" s="1652"/>
      <c r="D224" s="1652"/>
      <c r="E224" s="1652"/>
      <c r="F224" s="1652"/>
      <c r="G224" s="1652"/>
      <c r="H224" s="1652"/>
      <c r="I224" s="1652"/>
      <c r="J224" s="1652"/>
      <c r="K224" s="1652"/>
      <c r="L224" s="1652"/>
      <c r="M224" s="1652"/>
      <c r="N224" s="1652"/>
      <c r="O224" s="1652"/>
      <c r="P224" s="1652"/>
      <c r="Q224" s="1652"/>
      <c r="R224" s="1652"/>
      <c r="S224" s="1652"/>
      <c r="T224" s="1652"/>
      <c r="U224" s="1652"/>
      <c r="V224" s="1652"/>
      <c r="W224" s="1652"/>
      <c r="X224" s="1652"/>
      <c r="Y224" s="1652"/>
      <c r="Z224" s="1608"/>
      <c r="AA224" s="1652"/>
      <c r="AB224" s="1652"/>
    </row>
    <row r="225" spans="2:28">
      <c r="B225" s="1652"/>
      <c r="C225" s="1652"/>
      <c r="D225" s="1652"/>
      <c r="E225" s="1652"/>
      <c r="F225" s="1652"/>
      <c r="G225" s="1652"/>
      <c r="H225" s="1652"/>
      <c r="I225" s="1652"/>
      <c r="J225" s="1652"/>
      <c r="K225" s="1652"/>
      <c r="L225" s="1652"/>
      <c r="M225" s="1652"/>
      <c r="N225" s="1652"/>
      <c r="O225" s="1652"/>
      <c r="P225" s="1652"/>
      <c r="Q225" s="1652"/>
      <c r="R225" s="1652"/>
      <c r="S225" s="1652"/>
      <c r="T225" s="1652"/>
      <c r="U225" s="1652"/>
      <c r="V225" s="1652"/>
      <c r="W225" s="1652"/>
      <c r="X225" s="1652"/>
      <c r="Y225" s="1652"/>
      <c r="Z225" s="1608"/>
      <c r="AA225" s="1652"/>
      <c r="AB225" s="1652"/>
    </row>
    <row r="226" spans="2:28">
      <c r="B226" s="1652"/>
      <c r="C226" s="1652"/>
      <c r="D226" s="1652"/>
      <c r="E226" s="1652"/>
      <c r="F226" s="1652"/>
      <c r="G226" s="1652"/>
      <c r="H226" s="1652"/>
      <c r="I226" s="1652"/>
      <c r="J226" s="1652"/>
      <c r="K226" s="1652"/>
      <c r="L226" s="1652"/>
      <c r="M226" s="1652"/>
      <c r="N226" s="1652"/>
      <c r="O226" s="1652"/>
      <c r="P226" s="1652"/>
      <c r="Q226" s="1652"/>
      <c r="R226" s="1652"/>
      <c r="S226" s="1652"/>
      <c r="T226" s="1652"/>
      <c r="U226" s="1652"/>
      <c r="V226" s="1652"/>
      <c r="W226" s="1652"/>
      <c r="X226" s="1652"/>
      <c r="Y226" s="1652"/>
      <c r="Z226" s="1608"/>
      <c r="AA226" s="1652"/>
      <c r="AB226" s="1652"/>
    </row>
    <row r="227" spans="2:28">
      <c r="B227" s="1652"/>
      <c r="C227" s="1652"/>
      <c r="D227" s="1652"/>
      <c r="E227" s="1652"/>
      <c r="F227" s="1652"/>
      <c r="G227" s="1652"/>
      <c r="H227" s="1652"/>
      <c r="I227" s="1652"/>
      <c r="J227" s="1652"/>
      <c r="K227" s="1652"/>
      <c r="L227" s="1652"/>
      <c r="M227" s="1652"/>
      <c r="N227" s="1652"/>
      <c r="O227" s="1652"/>
      <c r="P227" s="1652"/>
      <c r="Q227" s="1652"/>
      <c r="R227" s="1652"/>
      <c r="S227" s="1652"/>
      <c r="T227" s="1652"/>
      <c r="U227" s="1652"/>
      <c r="V227" s="1652"/>
      <c r="W227" s="1652"/>
      <c r="X227" s="1652"/>
      <c r="Y227" s="1652"/>
      <c r="Z227" s="1608"/>
      <c r="AA227" s="1652"/>
      <c r="AB227" s="1652"/>
    </row>
    <row r="228" spans="2:28">
      <c r="B228" s="1652"/>
      <c r="C228" s="1652"/>
      <c r="D228" s="1652"/>
      <c r="E228" s="1652"/>
      <c r="F228" s="1652"/>
      <c r="G228" s="1652"/>
      <c r="H228" s="1652"/>
      <c r="I228" s="1652"/>
      <c r="J228" s="1652"/>
      <c r="K228" s="1652"/>
      <c r="L228" s="1652"/>
      <c r="M228" s="1652"/>
      <c r="N228" s="1652"/>
      <c r="O228" s="1652"/>
      <c r="P228" s="1652"/>
      <c r="Q228" s="1652"/>
      <c r="R228" s="1652"/>
      <c r="S228" s="1652"/>
      <c r="T228" s="1652"/>
      <c r="U228" s="1652"/>
      <c r="V228" s="1652"/>
      <c r="W228" s="1652"/>
      <c r="X228" s="1652"/>
      <c r="Y228" s="1652"/>
      <c r="Z228" s="1608"/>
      <c r="AA228" s="1652"/>
      <c r="AB228" s="1652"/>
    </row>
    <row r="229" spans="2:28">
      <c r="B229" s="1652"/>
      <c r="C229" s="1652"/>
      <c r="D229" s="1652"/>
      <c r="E229" s="1652"/>
      <c r="F229" s="1652"/>
      <c r="G229" s="1652"/>
      <c r="H229" s="1652"/>
      <c r="I229" s="1652"/>
      <c r="J229" s="1652"/>
      <c r="K229" s="1652"/>
      <c r="L229" s="1652"/>
      <c r="M229" s="1652"/>
      <c r="N229" s="1652"/>
      <c r="O229" s="1652"/>
      <c r="P229" s="1652"/>
      <c r="Q229" s="1652"/>
      <c r="R229" s="1652"/>
      <c r="S229" s="1652"/>
      <c r="T229" s="1652"/>
      <c r="U229" s="1652"/>
      <c r="V229" s="1652"/>
      <c r="W229" s="1652"/>
      <c r="X229" s="1652"/>
      <c r="Y229" s="1652"/>
      <c r="Z229" s="1608"/>
      <c r="AA229" s="1652"/>
      <c r="AB229" s="1652"/>
    </row>
    <row r="230" spans="2:28">
      <c r="B230" s="1652"/>
      <c r="C230" s="1652"/>
      <c r="D230" s="1652"/>
      <c r="E230" s="1652"/>
      <c r="F230" s="1652"/>
      <c r="G230" s="1652"/>
      <c r="H230" s="1652"/>
      <c r="I230" s="1652"/>
      <c r="J230" s="1652"/>
      <c r="K230" s="1652"/>
      <c r="L230" s="1652"/>
      <c r="M230" s="1652"/>
      <c r="N230" s="1652"/>
      <c r="O230" s="1652"/>
      <c r="P230" s="1652"/>
      <c r="Q230" s="1652"/>
      <c r="R230" s="1652"/>
      <c r="S230" s="1652"/>
      <c r="T230" s="1652"/>
      <c r="U230" s="1652"/>
      <c r="V230" s="1652"/>
      <c r="W230" s="1652"/>
      <c r="X230" s="1652"/>
      <c r="Y230" s="1652"/>
      <c r="Z230" s="1608"/>
      <c r="AA230" s="1652"/>
      <c r="AB230" s="1652"/>
    </row>
    <row r="231" spans="2:28">
      <c r="B231" s="1652"/>
      <c r="C231" s="1652"/>
      <c r="D231" s="1652"/>
      <c r="E231" s="1652"/>
      <c r="F231" s="1652"/>
      <c r="G231" s="1652"/>
      <c r="H231" s="1652"/>
      <c r="I231" s="1652"/>
      <c r="J231" s="1652"/>
      <c r="K231" s="1652"/>
      <c r="L231" s="1652"/>
      <c r="M231" s="1652"/>
      <c r="N231" s="1652"/>
      <c r="O231" s="1652"/>
      <c r="P231" s="1652"/>
      <c r="Q231" s="1652"/>
      <c r="R231" s="1652"/>
      <c r="S231" s="1652"/>
      <c r="T231" s="1652"/>
      <c r="U231" s="1652"/>
      <c r="V231" s="1652"/>
      <c r="W231" s="1652"/>
      <c r="X231" s="1652"/>
      <c r="Y231" s="1652"/>
      <c r="Z231" s="1608"/>
      <c r="AA231" s="1652"/>
      <c r="AB231" s="1652"/>
    </row>
    <row r="232" spans="2:28">
      <c r="B232" s="1652"/>
      <c r="C232" s="1652"/>
      <c r="D232" s="1652"/>
      <c r="E232" s="1652"/>
      <c r="F232" s="1652"/>
      <c r="G232" s="1652"/>
      <c r="H232" s="1652"/>
      <c r="I232" s="1652"/>
      <c r="J232" s="1652"/>
      <c r="K232" s="1652"/>
      <c r="L232" s="1652"/>
      <c r="M232" s="1652"/>
      <c r="N232" s="1652"/>
      <c r="O232" s="1652"/>
      <c r="P232" s="1652"/>
      <c r="Q232" s="1652"/>
      <c r="R232" s="1652"/>
      <c r="S232" s="1652"/>
      <c r="T232" s="1652"/>
      <c r="U232" s="1652"/>
      <c r="V232" s="1652"/>
      <c r="W232" s="1652"/>
      <c r="X232" s="1652"/>
      <c r="Y232" s="1652"/>
      <c r="Z232" s="1608"/>
      <c r="AA232" s="1652"/>
      <c r="AB232" s="1652"/>
    </row>
    <row r="233" spans="2:28">
      <c r="B233" s="1652"/>
      <c r="C233" s="1652"/>
      <c r="D233" s="1652"/>
      <c r="E233" s="1652"/>
      <c r="F233" s="1652"/>
      <c r="G233" s="1652"/>
      <c r="H233" s="1652"/>
      <c r="I233" s="1652"/>
      <c r="J233" s="1652"/>
      <c r="K233" s="1652"/>
      <c r="L233" s="1652"/>
      <c r="M233" s="1652"/>
      <c r="N233" s="1652"/>
      <c r="O233" s="1652"/>
      <c r="P233" s="1652"/>
      <c r="Q233" s="1652"/>
      <c r="R233" s="1652"/>
      <c r="S233" s="1652"/>
      <c r="T233" s="1652"/>
      <c r="U233" s="1652"/>
      <c r="V233" s="1652"/>
      <c r="W233" s="1652"/>
      <c r="X233" s="1652"/>
      <c r="Y233" s="1652"/>
      <c r="Z233" s="1608"/>
      <c r="AA233" s="1652"/>
      <c r="AB233" s="1652"/>
    </row>
    <row r="234" spans="2:28">
      <c r="B234" s="1652"/>
      <c r="C234" s="1652"/>
      <c r="D234" s="1652"/>
      <c r="E234" s="1652"/>
      <c r="F234" s="1652"/>
      <c r="G234" s="1652"/>
      <c r="H234" s="1652"/>
      <c r="I234" s="1652"/>
      <c r="J234" s="1652"/>
      <c r="K234" s="1652"/>
      <c r="L234" s="1652"/>
      <c r="M234" s="1652"/>
      <c r="N234" s="1652"/>
      <c r="O234" s="1652"/>
      <c r="P234" s="1652"/>
      <c r="Q234" s="1652"/>
      <c r="R234" s="1652"/>
      <c r="S234" s="1652"/>
      <c r="T234" s="1652"/>
      <c r="U234" s="1652"/>
      <c r="V234" s="1652"/>
      <c r="W234" s="1652"/>
      <c r="X234" s="1652"/>
      <c r="Y234" s="1652"/>
      <c r="Z234" s="1608"/>
      <c r="AA234" s="1652"/>
      <c r="AB234" s="1652"/>
    </row>
    <row r="235" spans="2:28">
      <c r="B235" s="1652"/>
      <c r="C235" s="1652"/>
      <c r="D235" s="1652"/>
      <c r="E235" s="1652"/>
      <c r="F235" s="1652"/>
      <c r="G235" s="1652"/>
      <c r="H235" s="1652"/>
      <c r="I235" s="1652"/>
      <c r="J235" s="1652"/>
      <c r="K235" s="1652"/>
      <c r="L235" s="1652"/>
      <c r="M235" s="1652"/>
      <c r="N235" s="1652"/>
      <c r="O235" s="1652"/>
      <c r="P235" s="1652"/>
      <c r="Q235" s="1652"/>
      <c r="R235" s="1652"/>
      <c r="S235" s="1652"/>
      <c r="T235" s="1652"/>
      <c r="U235" s="1652"/>
      <c r="V235" s="1652"/>
      <c r="W235" s="1652"/>
      <c r="X235" s="1652"/>
      <c r="Y235" s="1652"/>
      <c r="Z235" s="1608"/>
      <c r="AA235" s="1652"/>
      <c r="AB235" s="1652"/>
    </row>
    <row r="236" spans="2:28">
      <c r="B236" s="1652"/>
      <c r="C236" s="1652"/>
      <c r="D236" s="1652"/>
      <c r="E236" s="1652"/>
      <c r="F236" s="1652"/>
      <c r="G236" s="1652"/>
      <c r="H236" s="1652"/>
      <c r="I236" s="1652"/>
      <c r="J236" s="1652"/>
      <c r="K236" s="1652"/>
      <c r="L236" s="1652"/>
      <c r="M236" s="1652"/>
      <c r="N236" s="1652"/>
      <c r="O236" s="1652"/>
      <c r="P236" s="1652"/>
      <c r="Q236" s="1652"/>
      <c r="R236" s="1652"/>
      <c r="S236" s="1652"/>
      <c r="T236" s="1652"/>
      <c r="U236" s="1652"/>
      <c r="V236" s="1652"/>
      <c r="W236" s="1652"/>
      <c r="X236" s="1652"/>
      <c r="Y236" s="1652"/>
      <c r="Z236" s="1608"/>
      <c r="AA236" s="1652"/>
      <c r="AB236" s="1652"/>
    </row>
    <row r="237" spans="2:28">
      <c r="B237" s="1652"/>
      <c r="C237" s="1652"/>
      <c r="D237" s="1652"/>
      <c r="E237" s="1652"/>
      <c r="F237" s="1652"/>
      <c r="G237" s="1652"/>
      <c r="H237" s="1652"/>
      <c r="I237" s="1652"/>
      <c r="J237" s="1652"/>
      <c r="K237" s="1652"/>
      <c r="L237" s="1652"/>
      <c r="M237" s="1652"/>
      <c r="N237" s="1652"/>
      <c r="O237" s="1652"/>
      <c r="P237" s="1652"/>
      <c r="Q237" s="1652"/>
      <c r="R237" s="1652"/>
      <c r="S237" s="1652"/>
      <c r="T237" s="1652"/>
      <c r="U237" s="1652"/>
      <c r="V237" s="1652"/>
      <c r="W237" s="1652"/>
      <c r="X237" s="1652"/>
      <c r="Y237" s="1652"/>
      <c r="Z237" s="1608"/>
      <c r="AA237" s="1652"/>
      <c r="AB237" s="1652"/>
    </row>
    <row r="238" spans="2:28">
      <c r="B238" s="1652"/>
      <c r="C238" s="1652"/>
      <c r="D238" s="1652"/>
      <c r="E238" s="1652"/>
      <c r="F238" s="1652"/>
      <c r="G238" s="1652"/>
      <c r="H238" s="1652"/>
      <c r="I238" s="1652"/>
      <c r="J238" s="1652"/>
      <c r="K238" s="1652"/>
      <c r="L238" s="1652"/>
      <c r="M238" s="1652"/>
      <c r="N238" s="1652"/>
      <c r="O238" s="1652"/>
      <c r="P238" s="1652"/>
      <c r="Q238" s="1652"/>
      <c r="R238" s="1652"/>
      <c r="S238" s="1652"/>
      <c r="T238" s="1652"/>
      <c r="U238" s="1652"/>
      <c r="V238" s="1652"/>
      <c r="W238" s="1652"/>
      <c r="X238" s="1652"/>
      <c r="Y238" s="1652"/>
      <c r="Z238" s="1608"/>
      <c r="AA238" s="1652"/>
      <c r="AB238" s="1652"/>
    </row>
    <row r="239" spans="2:28">
      <c r="B239" s="1652"/>
      <c r="C239" s="1652"/>
      <c r="D239" s="1652"/>
      <c r="E239" s="1652"/>
      <c r="F239" s="1652"/>
      <c r="G239" s="1652"/>
      <c r="H239" s="1652"/>
      <c r="I239" s="1652"/>
      <c r="J239" s="1652"/>
      <c r="K239" s="1652"/>
      <c r="L239" s="1652"/>
      <c r="M239" s="1652"/>
      <c r="N239" s="1652"/>
      <c r="O239" s="1652"/>
      <c r="P239" s="1652"/>
      <c r="Q239" s="1652"/>
      <c r="R239" s="1652"/>
      <c r="S239" s="1652"/>
      <c r="T239" s="1652"/>
      <c r="U239" s="1652"/>
      <c r="V239" s="1652"/>
      <c r="W239" s="1652"/>
      <c r="X239" s="1652"/>
      <c r="Y239" s="1652"/>
      <c r="Z239" s="1608"/>
      <c r="AA239" s="1652"/>
      <c r="AB239" s="1652"/>
    </row>
    <row r="240" spans="2:28">
      <c r="B240" s="1652"/>
      <c r="C240" s="1652"/>
      <c r="D240" s="1652"/>
      <c r="E240" s="1652"/>
      <c r="F240" s="1652"/>
      <c r="G240" s="1652"/>
      <c r="H240" s="1652"/>
      <c r="I240" s="1652"/>
      <c r="J240" s="1652"/>
      <c r="K240" s="1652"/>
      <c r="L240" s="1652"/>
      <c r="M240" s="1652"/>
      <c r="N240" s="1652"/>
      <c r="O240" s="1652"/>
      <c r="P240" s="1652"/>
      <c r="Q240" s="1652"/>
      <c r="R240" s="1652"/>
      <c r="S240" s="1652"/>
      <c r="T240" s="1652"/>
      <c r="U240" s="1652"/>
      <c r="V240" s="1652"/>
      <c r="W240" s="1652"/>
      <c r="X240" s="1652"/>
      <c r="Y240" s="1652"/>
      <c r="Z240" s="1608"/>
      <c r="AA240" s="1652"/>
      <c r="AB240" s="1652"/>
    </row>
    <row r="241" spans="2:28">
      <c r="B241" s="1652"/>
      <c r="C241" s="1652"/>
      <c r="D241" s="1652"/>
      <c r="E241" s="1652"/>
      <c r="F241" s="1652"/>
      <c r="G241" s="1652"/>
      <c r="H241" s="1652"/>
      <c r="I241" s="1652"/>
      <c r="J241" s="1652"/>
      <c r="K241" s="1652"/>
      <c r="L241" s="1652"/>
      <c r="M241" s="1652"/>
      <c r="N241" s="1652"/>
      <c r="O241" s="1652"/>
      <c r="P241" s="1652"/>
      <c r="Q241" s="1652"/>
      <c r="R241" s="1652"/>
      <c r="S241" s="1652"/>
      <c r="T241" s="1652"/>
      <c r="U241" s="1652"/>
      <c r="V241" s="1652"/>
      <c r="W241" s="1652"/>
      <c r="X241" s="1652"/>
      <c r="Y241" s="1652"/>
      <c r="Z241" s="1608"/>
      <c r="AA241" s="1652"/>
      <c r="AB241" s="1652"/>
    </row>
    <row r="242" spans="2:28">
      <c r="B242" s="1652"/>
      <c r="C242" s="1652"/>
      <c r="D242" s="1652"/>
      <c r="E242" s="1652"/>
      <c r="F242" s="1652"/>
      <c r="G242" s="1652"/>
      <c r="H242" s="1652"/>
      <c r="I242" s="1652"/>
      <c r="J242" s="1652"/>
      <c r="K242" s="1652"/>
      <c r="L242" s="1652"/>
      <c r="M242" s="1652"/>
      <c r="N242" s="1652"/>
      <c r="O242" s="1652"/>
      <c r="P242" s="1652"/>
      <c r="Q242" s="1652"/>
      <c r="R242" s="1652"/>
      <c r="S242" s="1652"/>
      <c r="T242" s="1652"/>
      <c r="U242" s="1652"/>
      <c r="V242" s="1652"/>
      <c r="W242" s="1652"/>
      <c r="X242" s="1652"/>
      <c r="Y242" s="1652"/>
      <c r="Z242" s="1608"/>
      <c r="AA242" s="1652"/>
      <c r="AB242" s="1652"/>
    </row>
    <row r="243" spans="2:28">
      <c r="B243" s="1652"/>
      <c r="C243" s="1652"/>
      <c r="D243" s="1652"/>
      <c r="E243" s="1652"/>
      <c r="F243" s="1652"/>
      <c r="G243" s="1652"/>
      <c r="H243" s="1652"/>
      <c r="I243" s="1652"/>
      <c r="J243" s="1652"/>
      <c r="K243" s="1652"/>
      <c r="L243" s="1652"/>
      <c r="M243" s="1652"/>
      <c r="N243" s="1652"/>
      <c r="O243" s="1652"/>
      <c r="P243" s="1652"/>
      <c r="Q243" s="1652"/>
      <c r="R243" s="1652"/>
      <c r="S243" s="1652"/>
      <c r="T243" s="1652"/>
      <c r="U243" s="1652"/>
      <c r="V243" s="1652"/>
      <c r="W243" s="1652"/>
      <c r="X243" s="1652"/>
      <c r="Y243" s="1652"/>
      <c r="Z243" s="1608"/>
      <c r="AA243" s="1652"/>
      <c r="AB243" s="1652"/>
    </row>
    <row r="244" spans="2:28">
      <c r="B244" s="1652"/>
      <c r="C244" s="1652"/>
      <c r="D244" s="1652"/>
      <c r="E244" s="1652"/>
      <c r="F244" s="1652"/>
      <c r="G244" s="1652"/>
      <c r="H244" s="1652"/>
      <c r="I244" s="1652"/>
      <c r="J244" s="1652"/>
      <c r="K244" s="1652"/>
      <c r="L244" s="1652"/>
      <c r="M244" s="1652"/>
      <c r="N244" s="1652"/>
      <c r="O244" s="1652"/>
      <c r="P244" s="1652"/>
      <c r="Q244" s="1652"/>
      <c r="R244" s="1652"/>
      <c r="S244" s="1652"/>
      <c r="T244" s="1652"/>
      <c r="U244" s="1652"/>
      <c r="V244" s="1652"/>
      <c r="W244" s="1652"/>
      <c r="X244" s="1652"/>
      <c r="Y244" s="1652"/>
      <c r="Z244" s="1608"/>
      <c r="AA244" s="1652"/>
      <c r="AB244" s="1652"/>
    </row>
    <row r="245" spans="2:28">
      <c r="B245" s="1652"/>
      <c r="C245" s="1652"/>
      <c r="D245" s="1652"/>
      <c r="E245" s="1652"/>
      <c r="F245" s="1652"/>
      <c r="G245" s="1652"/>
      <c r="H245" s="1652"/>
      <c r="I245" s="1652"/>
      <c r="J245" s="1652"/>
      <c r="K245" s="1652"/>
      <c r="L245" s="1652"/>
      <c r="M245" s="1652"/>
      <c r="N245" s="1652"/>
      <c r="O245" s="1652"/>
      <c r="P245" s="1652"/>
      <c r="Q245" s="1652"/>
      <c r="R245" s="1652"/>
      <c r="S245" s="1652"/>
      <c r="T245" s="1652"/>
      <c r="U245" s="1652"/>
      <c r="V245" s="1652"/>
      <c r="W245" s="1652"/>
      <c r="X245" s="1652"/>
      <c r="Y245" s="1652"/>
      <c r="Z245" s="1608"/>
      <c r="AA245" s="1652"/>
      <c r="AB245" s="1652"/>
    </row>
    <row r="246" spans="2:28">
      <c r="B246" s="1652"/>
      <c r="C246" s="1652"/>
      <c r="D246" s="1652"/>
      <c r="E246" s="1652"/>
      <c r="F246" s="1652"/>
      <c r="G246" s="1652"/>
      <c r="H246" s="1652"/>
      <c r="I246" s="1652"/>
      <c r="J246" s="1652"/>
      <c r="K246" s="1652"/>
      <c r="L246" s="1652"/>
      <c r="M246" s="1652"/>
      <c r="N246" s="1652"/>
      <c r="O246" s="1652"/>
      <c r="P246" s="1652"/>
      <c r="Q246" s="1652"/>
      <c r="R246" s="1652"/>
      <c r="S246" s="1652"/>
      <c r="T246" s="1652"/>
      <c r="U246" s="1652"/>
      <c r="V246" s="1652"/>
      <c r="W246" s="1652"/>
      <c r="X246" s="1652"/>
      <c r="Y246" s="1652"/>
      <c r="Z246" s="1608"/>
      <c r="AA246" s="1652"/>
      <c r="AB246" s="1652"/>
    </row>
    <row r="247" spans="2:28">
      <c r="B247" s="1652"/>
      <c r="C247" s="1652"/>
      <c r="D247" s="1652"/>
      <c r="E247" s="1652"/>
      <c r="F247" s="1652"/>
      <c r="G247" s="1652"/>
      <c r="H247" s="1652"/>
      <c r="I247" s="1652"/>
      <c r="J247" s="1652"/>
      <c r="K247" s="1652"/>
      <c r="L247" s="1652"/>
      <c r="M247" s="1652"/>
      <c r="N247" s="1652"/>
      <c r="O247" s="1652"/>
      <c r="P247" s="1652"/>
      <c r="Q247" s="1652"/>
      <c r="R247" s="1652"/>
      <c r="S247" s="1652"/>
      <c r="T247" s="1652"/>
      <c r="U247" s="1652"/>
      <c r="V247" s="1652"/>
      <c r="W247" s="1652"/>
      <c r="X247" s="1652"/>
      <c r="Y247" s="1652"/>
      <c r="Z247" s="1608"/>
      <c r="AA247" s="1652"/>
      <c r="AB247" s="1652"/>
    </row>
    <row r="248" spans="2:28">
      <c r="B248" s="1652"/>
      <c r="C248" s="1652"/>
      <c r="D248" s="1652"/>
      <c r="E248" s="1652"/>
      <c r="F248" s="1652"/>
      <c r="G248" s="1652"/>
      <c r="H248" s="1652"/>
      <c r="I248" s="1652"/>
      <c r="J248" s="1652"/>
      <c r="K248" s="1652"/>
      <c r="L248" s="1652"/>
      <c r="M248" s="1652"/>
      <c r="N248" s="1652"/>
      <c r="O248" s="1652"/>
      <c r="P248" s="1652"/>
      <c r="Q248" s="1652"/>
      <c r="R248" s="1652"/>
      <c r="S248" s="1652"/>
      <c r="T248" s="1652"/>
      <c r="U248" s="1652"/>
      <c r="V248" s="1652"/>
      <c r="W248" s="1652"/>
      <c r="X248" s="1652"/>
      <c r="Y248" s="1652"/>
      <c r="Z248" s="1608"/>
      <c r="AA248" s="1652"/>
      <c r="AB248" s="1652"/>
    </row>
    <row r="249" spans="2:28">
      <c r="B249" s="1652"/>
      <c r="C249" s="1652"/>
      <c r="D249" s="1652"/>
      <c r="E249" s="1652"/>
      <c r="F249" s="1652"/>
      <c r="G249" s="1652"/>
      <c r="H249" s="1652"/>
      <c r="I249" s="1652"/>
      <c r="J249" s="1652"/>
      <c r="K249" s="1652"/>
      <c r="L249" s="1652"/>
      <c r="M249" s="1652"/>
      <c r="N249" s="1652"/>
      <c r="O249" s="1652"/>
      <c r="P249" s="1652"/>
      <c r="Q249" s="1652"/>
      <c r="R249" s="1652"/>
      <c r="S249" s="1652"/>
      <c r="T249" s="1652"/>
      <c r="U249" s="1652"/>
      <c r="V249" s="1652"/>
      <c r="W249" s="1652"/>
      <c r="X249" s="1652"/>
      <c r="Y249" s="1652"/>
      <c r="Z249" s="1608"/>
      <c r="AA249" s="1652"/>
      <c r="AB249" s="1652"/>
    </row>
    <row r="250" spans="2:28">
      <c r="B250" s="1652"/>
      <c r="C250" s="1652"/>
      <c r="D250" s="1652"/>
      <c r="E250" s="1652"/>
      <c r="F250" s="1652"/>
      <c r="G250" s="1652"/>
      <c r="H250" s="1652"/>
      <c r="I250" s="1652"/>
      <c r="J250" s="1652"/>
      <c r="K250" s="1652"/>
      <c r="L250" s="1652"/>
      <c r="M250" s="1652"/>
      <c r="N250" s="1652"/>
      <c r="O250" s="1652"/>
      <c r="P250" s="1652"/>
      <c r="Q250" s="1652"/>
      <c r="R250" s="1652"/>
      <c r="S250" s="1652"/>
      <c r="T250" s="1652"/>
      <c r="U250" s="1652"/>
      <c r="V250" s="1652"/>
      <c r="W250" s="1652"/>
      <c r="X250" s="1652"/>
      <c r="Y250" s="1652"/>
      <c r="Z250" s="1608"/>
      <c r="AA250" s="1652"/>
      <c r="AB250" s="1652"/>
    </row>
    <row r="251" spans="2:28">
      <c r="B251" s="1652"/>
      <c r="C251" s="1652"/>
      <c r="D251" s="1652"/>
      <c r="E251" s="1652"/>
      <c r="F251" s="1652"/>
      <c r="G251" s="1652"/>
      <c r="H251" s="1652"/>
      <c r="I251" s="1652"/>
      <c r="J251" s="1652"/>
      <c r="K251" s="1652"/>
      <c r="L251" s="1652"/>
      <c r="M251" s="1652"/>
      <c r="N251" s="1652"/>
      <c r="O251" s="1652"/>
      <c r="P251" s="1652"/>
      <c r="Q251" s="1652"/>
      <c r="R251" s="1652"/>
      <c r="S251" s="1652"/>
      <c r="T251" s="1652"/>
      <c r="U251" s="1652"/>
      <c r="V251" s="1652"/>
      <c r="W251" s="1652"/>
      <c r="X251" s="1652"/>
      <c r="Y251" s="1652"/>
      <c r="Z251" s="1608"/>
      <c r="AA251" s="1652"/>
      <c r="AB251" s="1652"/>
    </row>
    <row r="252" spans="2:28">
      <c r="B252" s="1652"/>
      <c r="C252" s="1652"/>
      <c r="D252" s="1652"/>
      <c r="E252" s="1652"/>
      <c r="F252" s="1652"/>
      <c r="G252" s="1652"/>
      <c r="H252" s="1652"/>
      <c r="I252" s="1652"/>
      <c r="J252" s="1652"/>
      <c r="K252" s="1652"/>
      <c r="L252" s="1652"/>
      <c r="M252" s="1652"/>
      <c r="N252" s="1652"/>
      <c r="O252" s="1652"/>
      <c r="P252" s="1652"/>
      <c r="Q252" s="1652"/>
      <c r="R252" s="1652"/>
      <c r="S252" s="1652"/>
      <c r="T252" s="1652"/>
      <c r="U252" s="1652"/>
      <c r="V252" s="1652"/>
      <c r="W252" s="1652"/>
      <c r="X252" s="1652"/>
      <c r="Y252" s="1652"/>
      <c r="Z252" s="1608"/>
      <c r="AA252" s="1652"/>
      <c r="AB252" s="1652"/>
    </row>
    <row r="253" spans="2:28">
      <c r="B253" s="1652"/>
      <c r="C253" s="1652"/>
      <c r="D253" s="1652"/>
      <c r="E253" s="1652"/>
      <c r="F253" s="1652"/>
      <c r="G253" s="1652"/>
      <c r="H253" s="1652"/>
      <c r="I253" s="1652"/>
      <c r="J253" s="1652"/>
      <c r="K253" s="1652"/>
      <c r="L253" s="1652"/>
      <c r="M253" s="1652"/>
      <c r="N253" s="1652"/>
      <c r="O253" s="1652"/>
      <c r="P253" s="1652"/>
      <c r="Q253" s="1652"/>
      <c r="R253" s="1652"/>
      <c r="S253" s="1652"/>
      <c r="T253" s="1652"/>
      <c r="U253" s="1652"/>
      <c r="V253" s="1652"/>
      <c r="W253" s="1652"/>
      <c r="X253" s="1652"/>
      <c r="Y253" s="1652"/>
      <c r="Z253" s="1608"/>
      <c r="AA253" s="1652"/>
      <c r="AB253" s="1652"/>
    </row>
    <row r="254" spans="2:28">
      <c r="B254" s="1652"/>
      <c r="C254" s="1652"/>
      <c r="D254" s="1652"/>
      <c r="E254" s="1652"/>
      <c r="F254" s="1652"/>
      <c r="G254" s="1652"/>
      <c r="H254" s="1652"/>
      <c r="I254" s="1652"/>
      <c r="J254" s="1652"/>
      <c r="K254" s="1652"/>
      <c r="L254" s="1652"/>
      <c r="M254" s="1652"/>
      <c r="N254" s="1652"/>
      <c r="O254" s="1652"/>
      <c r="P254" s="1652"/>
      <c r="Q254" s="1652"/>
      <c r="R254" s="1652"/>
      <c r="S254" s="1652"/>
      <c r="T254" s="1652"/>
      <c r="U254" s="1652"/>
      <c r="V254" s="1652"/>
      <c r="W254" s="1652"/>
      <c r="X254" s="1652"/>
      <c r="Y254" s="1652"/>
      <c r="Z254" s="1608"/>
      <c r="AA254" s="1652"/>
      <c r="AB254" s="1652"/>
    </row>
    <row r="255" spans="2:28">
      <c r="B255" s="1652"/>
      <c r="C255" s="1652"/>
      <c r="D255" s="1652"/>
      <c r="E255" s="1652"/>
      <c r="F255" s="1652"/>
      <c r="G255" s="1652"/>
      <c r="H255" s="1652"/>
      <c r="I255" s="1652"/>
      <c r="J255" s="1652"/>
      <c r="K255" s="1652"/>
      <c r="L255" s="1652"/>
      <c r="M255" s="1652"/>
      <c r="N255" s="1652"/>
      <c r="O255" s="1652"/>
      <c r="P255" s="1652"/>
      <c r="Q255" s="1652"/>
      <c r="R255" s="1652"/>
      <c r="S255" s="1652"/>
      <c r="T255" s="1652"/>
      <c r="U255" s="1652"/>
      <c r="V255" s="1652"/>
      <c r="W255" s="1652"/>
      <c r="X255" s="1652"/>
      <c r="Y255" s="1652"/>
      <c r="Z255" s="1608"/>
      <c r="AA255" s="1652"/>
      <c r="AB255" s="1652"/>
    </row>
    <row r="256" spans="2:28">
      <c r="B256" s="1652"/>
      <c r="C256" s="1652"/>
      <c r="D256" s="1652"/>
      <c r="E256" s="1652"/>
      <c r="F256" s="1652"/>
      <c r="G256" s="1652"/>
      <c r="H256" s="1652"/>
      <c r="I256" s="1652"/>
      <c r="J256" s="1652"/>
      <c r="K256" s="1652"/>
      <c r="L256" s="1652"/>
      <c r="M256" s="1652"/>
      <c r="N256" s="1652"/>
      <c r="O256" s="1652"/>
      <c r="P256" s="1652"/>
      <c r="Q256" s="1652"/>
      <c r="R256" s="1652"/>
      <c r="S256" s="1652"/>
      <c r="T256" s="1652"/>
      <c r="U256" s="1652"/>
      <c r="V256" s="1652"/>
      <c r="W256" s="1652"/>
      <c r="X256" s="1652"/>
      <c r="Y256" s="1652"/>
      <c r="Z256" s="1608"/>
      <c r="AA256" s="1652"/>
      <c r="AB256" s="1652"/>
    </row>
    <row r="257" spans="2:28">
      <c r="B257" s="1652"/>
      <c r="C257" s="1652"/>
      <c r="D257" s="1652"/>
      <c r="E257" s="1652"/>
      <c r="F257" s="1652"/>
      <c r="G257" s="1652"/>
      <c r="H257" s="1652"/>
      <c r="I257" s="1652"/>
      <c r="J257" s="1652"/>
      <c r="K257" s="1652"/>
      <c r="L257" s="1652"/>
      <c r="M257" s="1652"/>
      <c r="N257" s="1652"/>
      <c r="O257" s="1652"/>
      <c r="P257" s="1652"/>
      <c r="Q257" s="1652"/>
      <c r="R257" s="1652"/>
      <c r="S257" s="1652"/>
      <c r="T257" s="1652"/>
      <c r="U257" s="1652"/>
      <c r="V257" s="1652"/>
      <c r="W257" s="1652"/>
      <c r="X257" s="1652"/>
      <c r="Y257" s="1652"/>
      <c r="Z257" s="1608"/>
      <c r="AA257" s="1652"/>
      <c r="AB257" s="1652"/>
    </row>
    <row r="258" spans="2:28">
      <c r="B258" s="1652"/>
      <c r="C258" s="1652"/>
      <c r="D258" s="1652"/>
      <c r="E258" s="1652"/>
      <c r="F258" s="1652"/>
      <c r="G258" s="1652"/>
      <c r="H258" s="1652"/>
      <c r="I258" s="1652"/>
      <c r="J258" s="1652"/>
      <c r="K258" s="1652"/>
      <c r="L258" s="1652"/>
      <c r="M258" s="1652"/>
      <c r="N258" s="1652"/>
      <c r="O258" s="1652"/>
      <c r="P258" s="1652"/>
      <c r="Q258" s="1652"/>
      <c r="R258" s="1652"/>
      <c r="S258" s="1652"/>
      <c r="T258" s="1652"/>
      <c r="U258" s="1652"/>
      <c r="V258" s="1652"/>
      <c r="W258" s="1652"/>
      <c r="X258" s="1652"/>
      <c r="Y258" s="1652"/>
      <c r="Z258" s="1608"/>
      <c r="AA258" s="1652"/>
      <c r="AB258" s="1652"/>
    </row>
    <row r="259" spans="2:28">
      <c r="B259" s="1652"/>
      <c r="C259" s="1652"/>
      <c r="D259" s="1652"/>
      <c r="E259" s="1652"/>
      <c r="F259" s="1652"/>
      <c r="G259" s="1652"/>
      <c r="H259" s="1652"/>
      <c r="I259" s="1652"/>
      <c r="J259" s="1652"/>
      <c r="K259" s="1652"/>
      <c r="L259" s="1652"/>
      <c r="M259" s="1652"/>
      <c r="N259" s="1652"/>
      <c r="O259" s="1652"/>
      <c r="P259" s="1652"/>
      <c r="Q259" s="1652"/>
      <c r="R259" s="1652"/>
      <c r="S259" s="1652"/>
      <c r="T259" s="1652"/>
      <c r="U259" s="1652"/>
      <c r="V259" s="1652"/>
      <c r="W259" s="1652"/>
      <c r="X259" s="1652"/>
      <c r="Y259" s="1652"/>
      <c r="Z259" s="1608"/>
      <c r="AA259" s="1652"/>
      <c r="AB259" s="1652"/>
    </row>
    <row r="260" spans="2:28">
      <c r="B260" s="1652"/>
      <c r="C260" s="1652"/>
      <c r="D260" s="1652"/>
      <c r="E260" s="1652"/>
      <c r="F260" s="1652"/>
      <c r="G260" s="1652"/>
      <c r="H260" s="1652"/>
      <c r="I260" s="1652"/>
      <c r="J260" s="1652"/>
      <c r="K260" s="1652"/>
      <c r="L260" s="1652"/>
      <c r="M260" s="1652"/>
      <c r="N260" s="1652"/>
      <c r="O260" s="1652"/>
      <c r="P260" s="1652"/>
      <c r="Q260" s="1652"/>
      <c r="R260" s="1652"/>
      <c r="S260" s="1652"/>
      <c r="T260" s="1652"/>
      <c r="U260" s="1652"/>
      <c r="V260" s="1652"/>
      <c r="W260" s="1652"/>
      <c r="X260" s="1652"/>
      <c r="Y260" s="1652"/>
      <c r="Z260" s="1608"/>
      <c r="AA260" s="1652"/>
      <c r="AB260" s="1652"/>
    </row>
    <row r="261" spans="2:28">
      <c r="B261" s="1652"/>
      <c r="C261" s="1652"/>
      <c r="D261" s="1652"/>
      <c r="E261" s="1652"/>
      <c r="F261" s="1652"/>
      <c r="G261" s="1652"/>
      <c r="H261" s="1652"/>
      <c r="I261" s="1652"/>
      <c r="J261" s="1652"/>
      <c r="K261" s="1652"/>
      <c r="L261" s="1652"/>
      <c r="M261" s="1652"/>
      <c r="N261" s="1652"/>
      <c r="O261" s="1652"/>
      <c r="P261" s="1652"/>
      <c r="Q261" s="1652"/>
      <c r="R261" s="1652"/>
      <c r="S261" s="1652"/>
      <c r="T261" s="1652"/>
      <c r="U261" s="1652"/>
      <c r="V261" s="1652"/>
      <c r="W261" s="1652"/>
      <c r="X261" s="1652"/>
      <c r="Y261" s="1652"/>
      <c r="Z261" s="1608"/>
      <c r="AA261" s="1652"/>
      <c r="AB261" s="1652"/>
    </row>
    <row r="262" spans="2:28">
      <c r="B262" s="1652"/>
      <c r="C262" s="1652"/>
      <c r="D262" s="1652"/>
      <c r="E262" s="1652"/>
      <c r="F262" s="1652"/>
      <c r="G262" s="1652"/>
      <c r="H262" s="1652"/>
      <c r="I262" s="1652"/>
      <c r="J262" s="1652"/>
      <c r="K262" s="1652"/>
      <c r="L262" s="1652"/>
      <c r="M262" s="1652"/>
      <c r="N262" s="1652"/>
      <c r="O262" s="1652"/>
      <c r="P262" s="1652"/>
      <c r="Q262" s="1652"/>
      <c r="R262" s="1652"/>
      <c r="S262" s="1652"/>
      <c r="T262" s="1652"/>
      <c r="U262" s="1652"/>
      <c r="V262" s="1652"/>
      <c r="W262" s="1652"/>
      <c r="X262" s="1652"/>
      <c r="Y262" s="1652"/>
      <c r="Z262" s="1608"/>
      <c r="AA262" s="1652"/>
      <c r="AB262" s="1652"/>
    </row>
    <row r="263" spans="2:28">
      <c r="B263" s="1652"/>
      <c r="C263" s="1652"/>
      <c r="D263" s="1652"/>
      <c r="E263" s="1652"/>
      <c r="F263" s="1652"/>
      <c r="G263" s="1652"/>
      <c r="H263" s="1652"/>
      <c r="I263" s="1652"/>
      <c r="J263" s="1652"/>
      <c r="K263" s="1652"/>
      <c r="L263" s="1652"/>
      <c r="M263" s="1652"/>
      <c r="N263" s="1652"/>
      <c r="O263" s="1652"/>
      <c r="P263" s="1652"/>
      <c r="Q263" s="1652"/>
      <c r="R263" s="1652"/>
      <c r="S263" s="1652"/>
      <c r="T263" s="1652"/>
      <c r="U263" s="1652"/>
      <c r="V263" s="1652"/>
      <c r="W263" s="1652"/>
      <c r="X263" s="1652"/>
      <c r="Y263" s="1652"/>
      <c r="Z263" s="1608"/>
      <c r="AA263" s="1652"/>
      <c r="AB263" s="1652"/>
    </row>
    <row r="264" spans="2:28">
      <c r="B264" s="1652"/>
      <c r="C264" s="1652"/>
      <c r="D264" s="1652"/>
      <c r="E264" s="1652"/>
      <c r="F264" s="1652"/>
      <c r="G264" s="1652"/>
      <c r="H264" s="1652"/>
      <c r="I264" s="1652"/>
      <c r="J264" s="1652"/>
      <c r="K264" s="1652"/>
      <c r="L264" s="1652"/>
      <c r="M264" s="1652"/>
      <c r="N264" s="1652"/>
      <c r="O264" s="1652"/>
      <c r="P264" s="1652"/>
      <c r="Q264" s="1652"/>
      <c r="R264" s="1652"/>
      <c r="S264" s="1652"/>
      <c r="T264" s="1652"/>
      <c r="U264" s="1652"/>
      <c r="V264" s="1652"/>
      <c r="W264" s="1652"/>
      <c r="X264" s="1652"/>
      <c r="Y264" s="1652"/>
      <c r="Z264" s="1608"/>
      <c r="AA264" s="1652"/>
      <c r="AB264" s="1652"/>
    </row>
    <row r="265" spans="2:28">
      <c r="B265" s="1652"/>
      <c r="C265" s="1652"/>
      <c r="D265" s="1652"/>
      <c r="E265" s="1652"/>
      <c r="F265" s="1652"/>
      <c r="G265" s="1652"/>
      <c r="H265" s="1652"/>
      <c r="I265" s="1652"/>
      <c r="J265" s="1652"/>
      <c r="K265" s="1652"/>
      <c r="L265" s="1652"/>
      <c r="M265" s="1652"/>
      <c r="N265" s="1652"/>
      <c r="O265" s="1652"/>
      <c r="P265" s="1652"/>
      <c r="Q265" s="1652"/>
      <c r="R265" s="1652"/>
      <c r="S265" s="1652"/>
      <c r="T265" s="1652"/>
      <c r="U265" s="1652"/>
      <c r="V265" s="1652"/>
      <c r="W265" s="1652"/>
      <c r="X265" s="1652"/>
      <c r="Y265" s="1652"/>
      <c r="Z265" s="1608"/>
      <c r="AA265" s="1652"/>
      <c r="AB265" s="1652"/>
    </row>
    <row r="266" spans="2:28">
      <c r="B266" s="1652"/>
      <c r="C266" s="1652"/>
      <c r="D266" s="1652"/>
      <c r="E266" s="1652"/>
      <c r="F266" s="1652"/>
      <c r="G266" s="1652"/>
      <c r="H266" s="1652"/>
      <c r="I266" s="1652"/>
      <c r="J266" s="1652"/>
      <c r="K266" s="1652"/>
      <c r="L266" s="1652"/>
      <c r="M266" s="1652"/>
      <c r="N266" s="1652"/>
      <c r="O266" s="1652"/>
      <c r="P266" s="1652"/>
      <c r="Q266" s="1652"/>
      <c r="R266" s="1652"/>
      <c r="S266" s="1652"/>
      <c r="T266" s="1652"/>
      <c r="U266" s="1652"/>
      <c r="V266" s="1652"/>
      <c r="W266" s="1652"/>
      <c r="X266" s="1652"/>
      <c r="Y266" s="1652"/>
      <c r="Z266" s="1608"/>
      <c r="AA266" s="1652"/>
      <c r="AB266" s="1652"/>
    </row>
    <row r="267" spans="2:28">
      <c r="B267" s="1652"/>
      <c r="C267" s="1652"/>
      <c r="D267" s="1652"/>
      <c r="E267" s="1652"/>
      <c r="F267" s="1652"/>
      <c r="G267" s="1652"/>
      <c r="H267" s="1652"/>
      <c r="I267" s="1652"/>
      <c r="J267" s="1652"/>
      <c r="K267" s="1652"/>
      <c r="L267" s="1652"/>
      <c r="M267" s="1652"/>
      <c r="N267" s="1652"/>
      <c r="O267" s="1652"/>
      <c r="P267" s="1652"/>
      <c r="Q267" s="1652"/>
      <c r="R267" s="1652"/>
      <c r="S267" s="1652"/>
      <c r="T267" s="1652"/>
      <c r="U267" s="1652"/>
      <c r="V267" s="1652"/>
      <c r="W267" s="1652"/>
      <c r="X267" s="1652"/>
      <c r="Y267" s="1652"/>
      <c r="Z267" s="1608"/>
      <c r="AA267" s="1652"/>
      <c r="AB267" s="1652"/>
    </row>
    <row r="268" spans="2:28">
      <c r="B268" s="1652"/>
      <c r="C268" s="1652"/>
      <c r="D268" s="1652"/>
      <c r="E268" s="1652"/>
      <c r="F268" s="1652"/>
      <c r="G268" s="1652"/>
      <c r="H268" s="1652"/>
      <c r="I268" s="1652"/>
      <c r="J268" s="1652"/>
      <c r="K268" s="1652"/>
      <c r="L268" s="1652"/>
      <c r="M268" s="1652"/>
      <c r="N268" s="1652"/>
      <c r="O268" s="1652"/>
      <c r="P268" s="1652"/>
      <c r="Q268" s="1652"/>
      <c r="R268" s="1652"/>
      <c r="S268" s="1652"/>
      <c r="T268" s="1652"/>
      <c r="U268" s="1652"/>
      <c r="V268" s="1652"/>
      <c r="W268" s="1652"/>
      <c r="X268" s="1652"/>
      <c r="Y268" s="1652"/>
      <c r="Z268" s="1608"/>
      <c r="AA268" s="1652"/>
      <c r="AB268" s="1652"/>
    </row>
    <row r="269" spans="2:28">
      <c r="B269" s="1652"/>
      <c r="C269" s="1652"/>
      <c r="D269" s="1652"/>
      <c r="E269" s="1652"/>
      <c r="F269" s="1652"/>
      <c r="G269" s="1652"/>
      <c r="H269" s="1652"/>
      <c r="I269" s="1652"/>
      <c r="J269" s="1652"/>
      <c r="K269" s="1652"/>
      <c r="L269" s="1652"/>
      <c r="M269" s="1652"/>
      <c r="N269" s="1652"/>
      <c r="O269" s="1652"/>
      <c r="P269" s="1652"/>
      <c r="Q269" s="1652"/>
      <c r="R269" s="1652"/>
      <c r="S269" s="1652"/>
      <c r="T269" s="1652"/>
      <c r="U269" s="1652"/>
      <c r="V269" s="1652"/>
      <c r="W269" s="1652"/>
      <c r="X269" s="1652"/>
      <c r="Y269" s="1652"/>
      <c r="Z269" s="1608"/>
      <c r="AA269" s="1652"/>
      <c r="AB269" s="1652"/>
    </row>
    <row r="270" spans="2:28">
      <c r="B270" s="1652"/>
      <c r="C270" s="1652"/>
      <c r="D270" s="1652"/>
      <c r="E270" s="1652"/>
      <c r="F270" s="1652"/>
      <c r="G270" s="1652"/>
      <c r="H270" s="1652"/>
      <c r="I270" s="1652"/>
      <c r="J270" s="1652"/>
      <c r="K270" s="1652"/>
      <c r="L270" s="1652"/>
      <c r="M270" s="1652"/>
      <c r="N270" s="1652"/>
      <c r="O270" s="1652"/>
      <c r="P270" s="1652"/>
      <c r="Q270" s="1652"/>
      <c r="R270" s="1652"/>
      <c r="S270" s="1652"/>
      <c r="T270" s="1652"/>
      <c r="U270" s="1652"/>
      <c r="V270" s="1652"/>
      <c r="W270" s="1652"/>
      <c r="X270" s="1652"/>
      <c r="Y270" s="1652"/>
      <c r="Z270" s="1608"/>
      <c r="AA270" s="1652"/>
      <c r="AB270" s="1652"/>
    </row>
    <row r="271" spans="2:28">
      <c r="B271" s="1652"/>
      <c r="C271" s="1652"/>
      <c r="D271" s="1652"/>
      <c r="E271" s="1652"/>
      <c r="F271" s="1652"/>
      <c r="G271" s="1652"/>
      <c r="H271" s="1652"/>
      <c r="I271" s="1652"/>
      <c r="J271" s="1652"/>
      <c r="K271" s="1652"/>
      <c r="L271" s="1652"/>
      <c r="M271" s="1652"/>
      <c r="N271" s="1652"/>
      <c r="O271" s="1652"/>
      <c r="P271" s="1652"/>
      <c r="Q271" s="1652"/>
      <c r="R271" s="1652"/>
      <c r="S271" s="1652"/>
      <c r="T271" s="1652"/>
      <c r="U271" s="1652"/>
      <c r="V271" s="1652"/>
      <c r="W271" s="1652"/>
      <c r="X271" s="1652"/>
      <c r="Y271" s="1652"/>
      <c r="Z271" s="1608"/>
      <c r="AA271" s="1652"/>
      <c r="AB271" s="1652"/>
    </row>
    <row r="272" spans="2:28">
      <c r="B272" s="1652"/>
      <c r="C272" s="1652"/>
      <c r="D272" s="1652"/>
      <c r="E272" s="1652"/>
      <c r="F272" s="1652"/>
      <c r="G272" s="1652"/>
      <c r="H272" s="1652"/>
      <c r="I272" s="1652"/>
      <c r="J272" s="1652"/>
      <c r="K272" s="1652"/>
      <c r="L272" s="1652"/>
      <c r="M272" s="1652"/>
      <c r="N272" s="1652"/>
      <c r="O272" s="1652"/>
      <c r="P272" s="1652"/>
      <c r="Q272" s="1652"/>
      <c r="R272" s="1652"/>
      <c r="S272" s="1652"/>
      <c r="T272" s="1652"/>
      <c r="U272" s="1652"/>
      <c r="V272" s="1652"/>
      <c r="W272" s="1652"/>
      <c r="X272" s="1652"/>
      <c r="Y272" s="1652"/>
      <c r="Z272" s="1608"/>
      <c r="AA272" s="1652"/>
      <c r="AB272" s="1652"/>
    </row>
    <row r="273" spans="2:28">
      <c r="B273" s="1652"/>
      <c r="C273" s="1652"/>
      <c r="D273" s="1652"/>
      <c r="E273" s="1652"/>
      <c r="F273" s="1652"/>
      <c r="G273" s="1652"/>
      <c r="H273" s="1652"/>
      <c r="I273" s="1652"/>
      <c r="J273" s="1652"/>
      <c r="K273" s="1652"/>
      <c r="L273" s="1652"/>
      <c r="M273" s="1652"/>
      <c r="N273" s="1652"/>
      <c r="O273" s="1652"/>
      <c r="P273" s="1652"/>
      <c r="Q273" s="1652"/>
      <c r="R273" s="1652"/>
      <c r="S273" s="1652"/>
      <c r="T273" s="1652"/>
      <c r="U273" s="1652"/>
      <c r="V273" s="1652"/>
      <c r="W273" s="1652"/>
      <c r="X273" s="1652"/>
      <c r="Y273" s="1652"/>
      <c r="Z273" s="1608"/>
      <c r="AA273" s="1652"/>
      <c r="AB273" s="1652"/>
    </row>
    <row r="274" spans="2:28">
      <c r="B274" s="1652"/>
      <c r="C274" s="1652"/>
      <c r="D274" s="1652"/>
      <c r="E274" s="1652"/>
      <c r="F274" s="1652"/>
      <c r="G274" s="1652"/>
      <c r="H274" s="1652"/>
      <c r="I274" s="1652"/>
      <c r="J274" s="1652"/>
      <c r="K274" s="1652"/>
      <c r="L274" s="1652"/>
      <c r="M274" s="1652"/>
      <c r="N274" s="1652"/>
      <c r="O274" s="1652"/>
      <c r="P274" s="1652"/>
      <c r="Q274" s="1652"/>
      <c r="R274" s="1652"/>
      <c r="S274" s="1652"/>
      <c r="T274" s="1652"/>
      <c r="U274" s="1652"/>
      <c r="V274" s="1652"/>
      <c r="W274" s="1652"/>
      <c r="X274" s="1652"/>
      <c r="Y274" s="1652"/>
      <c r="Z274" s="1608"/>
      <c r="AA274" s="1652"/>
      <c r="AB274" s="1652"/>
    </row>
    <row r="275" spans="2:28">
      <c r="B275" s="1652"/>
      <c r="C275" s="1652"/>
      <c r="D275" s="1652"/>
      <c r="E275" s="1652"/>
      <c r="F275" s="1652"/>
      <c r="G275" s="1652"/>
      <c r="H275" s="1652"/>
      <c r="I275" s="1652"/>
      <c r="J275" s="1652"/>
      <c r="K275" s="1652"/>
      <c r="L275" s="1652"/>
      <c r="M275" s="1652"/>
      <c r="N275" s="1652"/>
      <c r="O275" s="1652"/>
      <c r="P275" s="1652"/>
      <c r="Q275" s="1652"/>
      <c r="R275" s="1652"/>
      <c r="S275" s="1652"/>
      <c r="T275" s="1652"/>
      <c r="U275" s="1652"/>
      <c r="V275" s="1652"/>
      <c r="W275" s="1652"/>
      <c r="X275" s="1652"/>
      <c r="Y275" s="1652"/>
      <c r="Z275" s="1608"/>
      <c r="AA275" s="1652"/>
      <c r="AB275" s="1652"/>
    </row>
    <row r="276" spans="2:28">
      <c r="B276" s="1652"/>
      <c r="C276" s="1652"/>
      <c r="D276" s="1652"/>
      <c r="E276" s="1652"/>
      <c r="F276" s="1652"/>
      <c r="G276" s="1652"/>
      <c r="H276" s="1652"/>
      <c r="I276" s="1652"/>
      <c r="J276" s="1652"/>
      <c r="K276" s="1652"/>
      <c r="L276" s="1652"/>
      <c r="M276" s="1652"/>
      <c r="N276" s="1652"/>
      <c r="O276" s="1652"/>
      <c r="P276" s="1652"/>
      <c r="Q276" s="1652"/>
      <c r="R276" s="1652"/>
      <c r="S276" s="1652"/>
      <c r="T276" s="1652"/>
      <c r="U276" s="1652"/>
      <c r="V276" s="1652"/>
      <c r="W276" s="1652"/>
      <c r="X276" s="1652"/>
      <c r="Y276" s="1652"/>
      <c r="Z276" s="1608"/>
      <c r="AA276" s="1652"/>
      <c r="AB276" s="1652"/>
    </row>
    <row r="277" spans="2:28">
      <c r="B277" s="1652"/>
      <c r="C277" s="1652"/>
      <c r="D277" s="1652"/>
      <c r="E277" s="1652"/>
      <c r="F277" s="1652"/>
      <c r="G277" s="1652"/>
      <c r="H277" s="1652"/>
      <c r="I277" s="1652"/>
      <c r="J277" s="1652"/>
      <c r="K277" s="1652"/>
      <c r="L277" s="1652"/>
      <c r="M277" s="1652"/>
      <c r="N277" s="1652"/>
      <c r="O277" s="1652"/>
      <c r="P277" s="1652"/>
      <c r="Q277" s="1652"/>
      <c r="R277" s="1652"/>
      <c r="S277" s="1652"/>
      <c r="T277" s="1652"/>
      <c r="U277" s="1652"/>
      <c r="V277" s="1652"/>
      <c r="W277" s="1652"/>
      <c r="X277" s="1652"/>
      <c r="Y277" s="1652"/>
      <c r="Z277" s="1608"/>
      <c r="AA277" s="1652"/>
      <c r="AB277" s="1652"/>
    </row>
    <row r="278" spans="2:28">
      <c r="B278" s="1652"/>
      <c r="C278" s="1652"/>
      <c r="D278" s="1652"/>
      <c r="E278" s="1652"/>
      <c r="F278" s="1652"/>
      <c r="G278" s="1652"/>
      <c r="H278" s="1652"/>
      <c r="I278" s="1652"/>
      <c r="J278" s="1652"/>
      <c r="K278" s="1652"/>
      <c r="L278" s="1652"/>
      <c r="M278" s="1652"/>
      <c r="N278" s="1652"/>
      <c r="O278" s="1652"/>
      <c r="P278" s="1652"/>
      <c r="Q278" s="1652"/>
      <c r="R278" s="1652"/>
      <c r="S278" s="1652"/>
      <c r="T278" s="1652"/>
      <c r="U278" s="1652"/>
      <c r="V278" s="1652"/>
      <c r="W278" s="1652"/>
      <c r="X278" s="1652"/>
      <c r="Y278" s="1652"/>
      <c r="Z278" s="1608"/>
      <c r="AA278" s="1652"/>
      <c r="AB278" s="1652"/>
    </row>
    <row r="279" spans="2:28">
      <c r="B279" s="1652"/>
      <c r="C279" s="1652"/>
      <c r="D279" s="1652"/>
      <c r="E279" s="1652"/>
      <c r="F279" s="1652"/>
      <c r="G279" s="1652"/>
      <c r="H279" s="1652"/>
      <c r="I279" s="1652"/>
      <c r="J279" s="1652"/>
      <c r="K279" s="1652"/>
      <c r="L279" s="1652"/>
      <c r="M279" s="1652"/>
      <c r="N279" s="1652"/>
      <c r="O279" s="1652"/>
      <c r="P279" s="1652"/>
      <c r="Q279" s="1652"/>
      <c r="R279" s="1652"/>
      <c r="S279" s="1652"/>
      <c r="T279" s="1652"/>
      <c r="U279" s="1652"/>
      <c r="V279" s="1652"/>
      <c r="W279" s="1652"/>
      <c r="X279" s="1652"/>
      <c r="Y279" s="1652"/>
      <c r="Z279" s="1608"/>
      <c r="AA279" s="1652"/>
      <c r="AB279" s="1652"/>
    </row>
    <row r="280" spans="2:28">
      <c r="B280" s="1652"/>
      <c r="C280" s="1652"/>
      <c r="D280" s="1652"/>
      <c r="E280" s="1652"/>
      <c r="F280" s="1652"/>
      <c r="G280" s="1652"/>
      <c r="H280" s="1652"/>
      <c r="I280" s="1652"/>
      <c r="J280" s="1652"/>
      <c r="K280" s="1652"/>
      <c r="L280" s="1652"/>
      <c r="M280" s="1652"/>
      <c r="N280" s="1652"/>
      <c r="O280" s="1652"/>
      <c r="P280" s="1652"/>
      <c r="Q280" s="1652"/>
      <c r="R280" s="1652"/>
      <c r="S280" s="1652"/>
      <c r="T280" s="1652"/>
      <c r="U280" s="1652"/>
      <c r="V280" s="1652"/>
      <c r="W280" s="1652"/>
      <c r="X280" s="1652"/>
      <c r="Y280" s="1652"/>
      <c r="Z280" s="1608"/>
      <c r="AA280" s="1652"/>
      <c r="AB280" s="1652"/>
    </row>
    <row r="281" spans="2:28">
      <c r="B281" s="1652"/>
      <c r="C281" s="1652"/>
      <c r="D281" s="1652"/>
      <c r="E281" s="1652"/>
      <c r="F281" s="1652"/>
      <c r="G281" s="1652"/>
      <c r="H281" s="1652"/>
      <c r="I281" s="1652"/>
      <c r="J281" s="1652"/>
      <c r="K281" s="1652"/>
      <c r="L281" s="1652"/>
      <c r="M281" s="1652"/>
      <c r="N281" s="1652"/>
      <c r="O281" s="1652"/>
      <c r="P281" s="1652"/>
      <c r="Q281" s="1652"/>
      <c r="R281" s="1652"/>
      <c r="S281" s="1652"/>
      <c r="T281" s="1652"/>
      <c r="U281" s="1652"/>
      <c r="V281" s="1652"/>
      <c r="W281" s="1652"/>
      <c r="X281" s="1652"/>
      <c r="Y281" s="1652"/>
      <c r="Z281" s="1608"/>
      <c r="AA281" s="1652"/>
      <c r="AB281" s="1652"/>
    </row>
    <row r="282" spans="2:28">
      <c r="B282" s="1652"/>
      <c r="C282" s="1652"/>
      <c r="D282" s="1652"/>
      <c r="E282" s="1652"/>
      <c r="F282" s="1652"/>
      <c r="G282" s="1652"/>
      <c r="H282" s="1652"/>
      <c r="I282" s="1652"/>
      <c r="J282" s="1652"/>
      <c r="K282" s="1652"/>
      <c r="L282" s="1652"/>
      <c r="M282" s="1652"/>
      <c r="N282" s="1652"/>
      <c r="O282" s="1652"/>
      <c r="P282" s="1652"/>
      <c r="Q282" s="1652"/>
      <c r="R282" s="1652"/>
      <c r="S282" s="1652"/>
      <c r="T282" s="1652"/>
      <c r="U282" s="1652"/>
      <c r="V282" s="1652"/>
      <c r="W282" s="1652"/>
      <c r="X282" s="1652"/>
      <c r="Y282" s="1652"/>
      <c r="Z282" s="1608"/>
      <c r="AA282" s="1652"/>
      <c r="AB282" s="1652"/>
    </row>
    <row r="283" spans="2:28">
      <c r="B283" s="1652"/>
      <c r="C283" s="1652"/>
      <c r="D283" s="1652"/>
      <c r="E283" s="1652"/>
      <c r="F283" s="1652"/>
      <c r="G283" s="1652"/>
      <c r="H283" s="1652"/>
      <c r="I283" s="1652"/>
      <c r="J283" s="1652"/>
      <c r="K283" s="1652"/>
      <c r="L283" s="1652"/>
      <c r="M283" s="1652"/>
      <c r="N283" s="1652"/>
      <c r="O283" s="1652"/>
      <c r="P283" s="1652"/>
      <c r="Q283" s="1652"/>
      <c r="R283" s="1652"/>
      <c r="S283" s="1652"/>
      <c r="T283" s="1652"/>
      <c r="U283" s="1652"/>
      <c r="V283" s="1652"/>
      <c r="W283" s="1652"/>
      <c r="X283" s="1652"/>
      <c r="Y283" s="1652"/>
      <c r="Z283" s="1608"/>
      <c r="AA283" s="1652"/>
      <c r="AB283" s="1652"/>
    </row>
    <row r="284" spans="2:28">
      <c r="B284" s="1652"/>
      <c r="C284" s="1652"/>
      <c r="D284" s="1652"/>
      <c r="E284" s="1652"/>
      <c r="F284" s="1652"/>
      <c r="G284" s="1652"/>
      <c r="H284" s="1652"/>
      <c r="I284" s="1652"/>
      <c r="J284" s="1652"/>
      <c r="K284" s="1652"/>
      <c r="L284" s="1652"/>
      <c r="M284" s="1652"/>
      <c r="N284" s="1652"/>
      <c r="O284" s="1652"/>
      <c r="P284" s="1652"/>
      <c r="Q284" s="1652"/>
      <c r="R284" s="1652"/>
      <c r="S284" s="1652"/>
      <c r="T284" s="1652"/>
      <c r="U284" s="1652"/>
      <c r="V284" s="1652"/>
      <c r="W284" s="1652"/>
      <c r="X284" s="1652"/>
      <c r="Y284" s="1652"/>
      <c r="Z284" s="1608"/>
      <c r="AA284" s="1652"/>
      <c r="AB284" s="1652"/>
    </row>
    <row r="285" spans="2:28">
      <c r="B285" s="1652"/>
      <c r="C285" s="1652"/>
      <c r="D285" s="1652"/>
      <c r="E285" s="1652"/>
      <c r="F285" s="1652"/>
      <c r="G285" s="1652"/>
      <c r="H285" s="1652"/>
      <c r="I285" s="1652"/>
      <c r="J285" s="1652"/>
      <c r="K285" s="1652"/>
      <c r="L285" s="1652"/>
      <c r="M285" s="1652"/>
      <c r="N285" s="1652"/>
      <c r="O285" s="1652"/>
      <c r="P285" s="1652"/>
      <c r="Q285" s="1652"/>
      <c r="R285" s="1652"/>
      <c r="S285" s="1652"/>
      <c r="T285" s="1652"/>
      <c r="U285" s="1652"/>
      <c r="V285" s="1652"/>
      <c r="W285" s="1652"/>
      <c r="X285" s="1652"/>
      <c r="Y285" s="1652"/>
      <c r="Z285" s="1608"/>
      <c r="AA285" s="1652"/>
      <c r="AB285" s="1652"/>
    </row>
    <row r="286" spans="2:28">
      <c r="B286" s="1652"/>
      <c r="C286" s="1652"/>
      <c r="D286" s="1652"/>
      <c r="E286" s="1652"/>
      <c r="F286" s="1652"/>
      <c r="G286" s="1652"/>
      <c r="H286" s="1652"/>
      <c r="I286" s="1652"/>
      <c r="J286" s="1652"/>
      <c r="K286" s="1652"/>
      <c r="L286" s="1652"/>
      <c r="M286" s="1652"/>
      <c r="N286" s="1652"/>
      <c r="O286" s="1652"/>
      <c r="P286" s="1652"/>
      <c r="Q286" s="1652"/>
      <c r="R286" s="1652"/>
      <c r="S286" s="1652"/>
      <c r="T286" s="1652"/>
      <c r="U286" s="1652"/>
      <c r="V286" s="1652"/>
      <c r="W286" s="1652"/>
      <c r="X286" s="1652"/>
      <c r="Y286" s="1652"/>
      <c r="Z286" s="1608"/>
      <c r="AA286" s="1652"/>
      <c r="AB286" s="1652"/>
    </row>
    <row r="287" spans="2:28">
      <c r="B287" s="1652"/>
      <c r="C287" s="1652"/>
      <c r="D287" s="1652"/>
      <c r="E287" s="1652"/>
      <c r="F287" s="1652"/>
      <c r="G287" s="1652"/>
      <c r="H287" s="1652"/>
      <c r="I287" s="1652"/>
      <c r="J287" s="1652"/>
      <c r="K287" s="1652"/>
      <c r="L287" s="1652"/>
      <c r="M287" s="1652"/>
      <c r="N287" s="1652"/>
      <c r="O287" s="1652"/>
      <c r="P287" s="1652"/>
      <c r="Q287" s="1652"/>
      <c r="R287" s="1652"/>
      <c r="S287" s="1652"/>
      <c r="T287" s="1652"/>
      <c r="U287" s="1652"/>
      <c r="V287" s="1652"/>
      <c r="W287" s="1652"/>
      <c r="X287" s="1652"/>
      <c r="Y287" s="1652"/>
      <c r="Z287" s="1608"/>
      <c r="AA287" s="1652"/>
      <c r="AB287" s="1652"/>
    </row>
    <row r="288" spans="2:28">
      <c r="B288" s="1652"/>
      <c r="C288" s="1652"/>
      <c r="D288" s="1652"/>
      <c r="E288" s="1652"/>
      <c r="F288" s="1652"/>
      <c r="G288" s="1652"/>
      <c r="H288" s="1652"/>
      <c r="I288" s="1652"/>
      <c r="J288" s="1652"/>
      <c r="K288" s="1652"/>
      <c r="L288" s="1652"/>
      <c r="M288" s="1652"/>
      <c r="N288" s="1652"/>
      <c r="O288" s="1652"/>
      <c r="P288" s="1652"/>
      <c r="Q288" s="1652"/>
      <c r="R288" s="1652"/>
      <c r="S288" s="1652"/>
      <c r="T288" s="1652"/>
      <c r="U288" s="1652"/>
      <c r="V288" s="1652"/>
      <c r="W288" s="1652"/>
      <c r="X288" s="1652"/>
      <c r="Y288" s="1652"/>
      <c r="Z288" s="1608"/>
      <c r="AA288" s="1652"/>
      <c r="AB288" s="1652"/>
    </row>
    <row r="289" spans="2:28">
      <c r="B289" s="1652"/>
      <c r="C289" s="1652"/>
      <c r="D289" s="1652"/>
      <c r="E289" s="1652"/>
      <c r="F289" s="1652"/>
      <c r="G289" s="1652"/>
      <c r="H289" s="1652"/>
      <c r="I289" s="1652"/>
      <c r="J289" s="1652"/>
      <c r="K289" s="1652"/>
      <c r="L289" s="1652"/>
      <c r="M289" s="1652"/>
      <c r="N289" s="1652"/>
      <c r="O289" s="1652"/>
      <c r="P289" s="1652"/>
      <c r="Q289" s="1652"/>
      <c r="R289" s="1652"/>
      <c r="S289" s="1652"/>
      <c r="T289" s="1652"/>
      <c r="U289" s="1652"/>
      <c r="V289" s="1652"/>
      <c r="W289" s="1652"/>
      <c r="X289" s="1652"/>
      <c r="Y289" s="1652"/>
      <c r="Z289" s="1608"/>
      <c r="AA289" s="1652"/>
      <c r="AB289" s="1652"/>
    </row>
    <row r="290" spans="2:28">
      <c r="B290" s="1652"/>
      <c r="C290" s="1652"/>
      <c r="D290" s="1652"/>
      <c r="E290" s="1652"/>
      <c r="F290" s="1652"/>
      <c r="G290" s="1652"/>
      <c r="H290" s="1652"/>
      <c r="I290" s="1652"/>
      <c r="J290" s="1652"/>
      <c r="K290" s="1652"/>
      <c r="L290" s="1652"/>
      <c r="M290" s="1652"/>
      <c r="N290" s="1652"/>
      <c r="O290" s="1652"/>
      <c r="P290" s="1652"/>
      <c r="Q290" s="1652"/>
      <c r="R290" s="1652"/>
      <c r="S290" s="1652"/>
      <c r="T290" s="1652"/>
      <c r="U290" s="1652"/>
      <c r="V290" s="1652"/>
      <c r="W290" s="1652"/>
      <c r="X290" s="1652"/>
      <c r="Y290" s="1652"/>
      <c r="Z290" s="1608"/>
      <c r="AA290" s="1652"/>
      <c r="AB290" s="1652"/>
    </row>
    <row r="291" spans="2:28">
      <c r="B291" s="1652"/>
      <c r="C291" s="1652"/>
      <c r="D291" s="1652"/>
      <c r="E291" s="1652"/>
      <c r="F291" s="1652"/>
      <c r="G291" s="1652"/>
      <c r="H291" s="1652"/>
      <c r="I291" s="1652"/>
      <c r="J291" s="1652"/>
      <c r="K291" s="1652"/>
      <c r="L291" s="1652"/>
      <c r="M291" s="1652"/>
      <c r="N291" s="1652"/>
      <c r="O291" s="1652"/>
      <c r="P291" s="1652"/>
      <c r="Q291" s="1652"/>
      <c r="R291" s="1652"/>
      <c r="S291" s="1652"/>
      <c r="T291" s="1652"/>
      <c r="U291" s="1652"/>
      <c r="V291" s="1652"/>
      <c r="W291" s="1652"/>
      <c r="X291" s="1652"/>
      <c r="Y291" s="1652"/>
      <c r="Z291" s="1608"/>
      <c r="AA291" s="1652"/>
      <c r="AB291" s="1652"/>
    </row>
    <row r="292" spans="2:28">
      <c r="B292" s="1652"/>
      <c r="C292" s="1652"/>
      <c r="D292" s="1652"/>
      <c r="E292" s="1652"/>
      <c r="F292" s="1652"/>
      <c r="G292" s="1652"/>
      <c r="H292" s="1652"/>
      <c r="I292" s="1652"/>
      <c r="J292" s="1652"/>
      <c r="K292" s="1652"/>
      <c r="L292" s="1652"/>
      <c r="M292" s="1652"/>
      <c r="N292" s="1652"/>
      <c r="O292" s="1652"/>
      <c r="P292" s="1652"/>
      <c r="Q292" s="1652"/>
      <c r="R292" s="1652"/>
      <c r="S292" s="1652"/>
      <c r="T292" s="1652"/>
      <c r="U292" s="1652"/>
      <c r="V292" s="1652"/>
      <c r="W292" s="1652"/>
      <c r="X292" s="1652"/>
      <c r="Y292" s="1652"/>
      <c r="Z292" s="1608"/>
      <c r="AA292" s="1652"/>
      <c r="AB292" s="1652"/>
    </row>
    <row r="293" spans="2:28">
      <c r="B293" s="1652"/>
      <c r="C293" s="1652"/>
      <c r="D293" s="1652"/>
      <c r="E293" s="1652"/>
      <c r="F293" s="1652"/>
      <c r="G293" s="1652"/>
      <c r="H293" s="1652"/>
      <c r="I293" s="1652"/>
      <c r="J293" s="1652"/>
      <c r="K293" s="1652"/>
      <c r="L293" s="1652"/>
      <c r="M293" s="1652"/>
      <c r="N293" s="1652"/>
      <c r="O293" s="1652"/>
      <c r="P293" s="1652"/>
      <c r="Q293" s="1652"/>
      <c r="R293" s="1652"/>
      <c r="S293" s="1652"/>
      <c r="T293" s="1652"/>
      <c r="U293" s="1652"/>
      <c r="V293" s="1652"/>
      <c r="W293" s="1652"/>
      <c r="X293" s="1652"/>
      <c r="Y293" s="1652"/>
      <c r="Z293" s="1608"/>
      <c r="AA293" s="1652"/>
      <c r="AB293" s="1652"/>
    </row>
    <row r="294" spans="2:28">
      <c r="B294" s="1652"/>
      <c r="C294" s="1652"/>
      <c r="D294" s="1652"/>
      <c r="E294" s="1652"/>
      <c r="F294" s="1652"/>
      <c r="G294" s="1652"/>
      <c r="H294" s="1652"/>
      <c r="I294" s="1652"/>
      <c r="J294" s="1652"/>
      <c r="K294" s="1652"/>
      <c r="L294" s="1652"/>
      <c r="M294" s="1652"/>
      <c r="N294" s="1652"/>
      <c r="O294" s="1652"/>
      <c r="P294" s="1652"/>
      <c r="Q294" s="1652"/>
      <c r="R294" s="1652"/>
      <c r="S294" s="1652"/>
      <c r="T294" s="1652"/>
      <c r="U294" s="1652"/>
      <c r="V294" s="1652"/>
      <c r="W294" s="1652"/>
      <c r="X294" s="1652"/>
      <c r="Y294" s="1652"/>
      <c r="Z294" s="1608"/>
      <c r="AA294" s="1652"/>
      <c r="AB294" s="1652"/>
    </row>
    <row r="295" spans="2:28">
      <c r="B295" s="1652"/>
      <c r="C295" s="1652"/>
      <c r="D295" s="1652"/>
      <c r="E295" s="1652"/>
      <c r="F295" s="1652"/>
      <c r="G295" s="1652"/>
      <c r="H295" s="1652"/>
      <c r="I295" s="1652"/>
      <c r="J295" s="1652"/>
      <c r="K295" s="1652"/>
      <c r="L295" s="1652"/>
      <c r="M295" s="1652"/>
      <c r="N295" s="1652"/>
      <c r="O295" s="1652"/>
      <c r="P295" s="1652"/>
      <c r="Q295" s="1652"/>
      <c r="R295" s="1652"/>
      <c r="S295" s="1652"/>
      <c r="T295" s="1652"/>
      <c r="U295" s="1652"/>
      <c r="V295" s="1652"/>
      <c r="W295" s="1652"/>
      <c r="X295" s="1652"/>
      <c r="Y295" s="1652"/>
      <c r="Z295" s="1608"/>
      <c r="AA295" s="1652"/>
      <c r="AB295" s="1652"/>
    </row>
    <row r="296" spans="2:28">
      <c r="B296" s="1652"/>
      <c r="C296" s="1652"/>
      <c r="D296" s="1652"/>
      <c r="E296" s="1652"/>
      <c r="F296" s="1652"/>
      <c r="G296" s="1652"/>
      <c r="H296" s="1652"/>
      <c r="I296" s="1652"/>
      <c r="J296" s="1652"/>
      <c r="K296" s="1652"/>
      <c r="L296" s="1652"/>
      <c r="M296" s="1652"/>
      <c r="N296" s="1652"/>
      <c r="O296" s="1652"/>
      <c r="P296" s="1652"/>
      <c r="Q296" s="1652"/>
      <c r="R296" s="1652"/>
      <c r="S296" s="1652"/>
      <c r="T296" s="1652"/>
      <c r="U296" s="1652"/>
      <c r="V296" s="1652"/>
      <c r="W296" s="1652"/>
      <c r="X296" s="1652"/>
      <c r="Y296" s="1652"/>
      <c r="Z296" s="1608"/>
      <c r="AA296" s="1652"/>
      <c r="AB296" s="1652"/>
    </row>
    <row r="297" spans="2:28">
      <c r="B297" s="1652"/>
      <c r="C297" s="1652"/>
      <c r="D297" s="1652"/>
      <c r="E297" s="1652"/>
      <c r="F297" s="1652"/>
      <c r="G297" s="1652"/>
      <c r="H297" s="1652"/>
      <c r="I297" s="1652"/>
      <c r="J297" s="1652"/>
      <c r="K297" s="1652"/>
      <c r="L297" s="1652"/>
      <c r="M297" s="1652"/>
      <c r="N297" s="1652"/>
      <c r="O297" s="1652"/>
      <c r="P297" s="1652"/>
      <c r="Q297" s="1652"/>
      <c r="R297" s="1652"/>
      <c r="S297" s="1652"/>
      <c r="T297" s="1652"/>
      <c r="U297" s="1652"/>
      <c r="V297" s="1652"/>
      <c r="W297" s="1652"/>
      <c r="X297" s="1652"/>
      <c r="Y297" s="1652"/>
      <c r="Z297" s="1608"/>
      <c r="AA297" s="1652"/>
      <c r="AB297" s="1652"/>
    </row>
    <row r="298" spans="2:28">
      <c r="B298" s="1652"/>
      <c r="C298" s="1652"/>
      <c r="D298" s="1652"/>
      <c r="E298" s="1652"/>
      <c r="F298" s="1652"/>
      <c r="G298" s="1652"/>
      <c r="H298" s="1652"/>
      <c r="I298" s="1652"/>
      <c r="J298" s="1652"/>
      <c r="K298" s="1652"/>
      <c r="L298" s="1652"/>
      <c r="M298" s="1652"/>
      <c r="N298" s="1652"/>
      <c r="O298" s="1652"/>
      <c r="P298" s="1652"/>
      <c r="Q298" s="1652"/>
      <c r="R298" s="1652"/>
      <c r="S298" s="1652"/>
      <c r="T298" s="1652"/>
      <c r="U298" s="1652"/>
      <c r="V298" s="1652"/>
      <c r="W298" s="1652"/>
      <c r="X298" s="1652"/>
      <c r="Y298" s="1652"/>
      <c r="Z298" s="1608"/>
      <c r="AA298" s="1652"/>
      <c r="AB298" s="1652"/>
    </row>
    <row r="299" spans="2:28">
      <c r="B299" s="1652"/>
      <c r="C299" s="1652"/>
      <c r="D299" s="1652"/>
      <c r="E299" s="1652"/>
      <c r="F299" s="1652"/>
      <c r="G299" s="1652"/>
      <c r="H299" s="1652"/>
      <c r="I299" s="1652"/>
      <c r="J299" s="1652"/>
      <c r="K299" s="1652"/>
      <c r="L299" s="1652"/>
      <c r="M299" s="1652"/>
      <c r="N299" s="1652"/>
      <c r="O299" s="1652"/>
      <c r="P299" s="1652"/>
      <c r="Q299" s="1652"/>
      <c r="R299" s="1652"/>
      <c r="S299" s="1652"/>
      <c r="T299" s="1652"/>
      <c r="U299" s="1652"/>
      <c r="V299" s="1652"/>
      <c r="W299" s="1652"/>
      <c r="X299" s="1652"/>
      <c r="Y299" s="1652"/>
      <c r="Z299" s="1608"/>
      <c r="AA299" s="1652"/>
      <c r="AB299" s="1652"/>
    </row>
    <row r="300" spans="2:28">
      <c r="B300" s="1652"/>
      <c r="C300" s="1652"/>
      <c r="D300" s="1652"/>
      <c r="E300" s="1652"/>
      <c r="F300" s="1652"/>
      <c r="G300" s="1652"/>
      <c r="H300" s="1652"/>
      <c r="I300" s="1652"/>
      <c r="J300" s="1652"/>
      <c r="K300" s="1652"/>
      <c r="L300" s="1652"/>
      <c r="M300" s="1652"/>
      <c r="N300" s="1652"/>
      <c r="O300" s="1652"/>
      <c r="P300" s="1652"/>
      <c r="Q300" s="1652"/>
      <c r="R300" s="1652"/>
      <c r="S300" s="1652"/>
      <c r="T300" s="1652"/>
      <c r="U300" s="1652"/>
      <c r="V300" s="1652"/>
      <c r="W300" s="1652"/>
      <c r="X300" s="1652"/>
      <c r="Y300" s="1652"/>
      <c r="Z300" s="1608"/>
      <c r="AA300" s="1652"/>
      <c r="AB300" s="1652"/>
    </row>
    <row r="301" spans="2:28">
      <c r="B301" s="1652"/>
      <c r="C301" s="1652"/>
      <c r="D301" s="1652"/>
      <c r="E301" s="1652"/>
      <c r="F301" s="1652"/>
      <c r="G301" s="1652"/>
      <c r="H301" s="1652"/>
      <c r="I301" s="1652"/>
      <c r="J301" s="1652"/>
      <c r="K301" s="1652"/>
      <c r="L301" s="1652"/>
      <c r="M301" s="1652"/>
      <c r="N301" s="1652"/>
      <c r="O301" s="1652"/>
      <c r="P301" s="1652"/>
      <c r="Q301" s="1652"/>
      <c r="R301" s="1652"/>
      <c r="S301" s="1652"/>
      <c r="T301" s="1652"/>
      <c r="U301" s="1652"/>
      <c r="V301" s="1652"/>
      <c r="W301" s="1652"/>
      <c r="X301" s="1652"/>
      <c r="Y301" s="1652"/>
      <c r="Z301" s="1608"/>
      <c r="AA301" s="1652"/>
      <c r="AB301" s="1652"/>
    </row>
    <row r="302" spans="2:28">
      <c r="B302" s="1652"/>
      <c r="C302" s="1652"/>
      <c r="D302" s="1652"/>
      <c r="E302" s="1652"/>
      <c r="F302" s="1652"/>
      <c r="G302" s="1652"/>
      <c r="H302" s="1652"/>
      <c r="I302" s="1652"/>
      <c r="J302" s="1652"/>
      <c r="K302" s="1652"/>
      <c r="L302" s="1652"/>
      <c r="M302" s="1652"/>
      <c r="N302" s="1652"/>
      <c r="O302" s="1652"/>
      <c r="P302" s="1652"/>
      <c r="Q302" s="1652"/>
      <c r="R302" s="1652"/>
      <c r="S302" s="1652"/>
      <c r="T302" s="1652"/>
      <c r="U302" s="1652"/>
      <c r="V302" s="1652"/>
      <c r="W302" s="1652"/>
      <c r="X302" s="1652"/>
      <c r="Y302" s="1652"/>
      <c r="Z302" s="1608"/>
      <c r="AA302" s="1652"/>
      <c r="AB302" s="1652"/>
    </row>
    <row r="303" spans="2:28">
      <c r="B303" s="1652"/>
      <c r="C303" s="1652"/>
      <c r="D303" s="1652"/>
      <c r="E303" s="1652"/>
      <c r="F303" s="1652"/>
      <c r="G303" s="1652"/>
      <c r="H303" s="1652"/>
      <c r="I303" s="1652"/>
      <c r="J303" s="1652"/>
      <c r="K303" s="1652"/>
      <c r="L303" s="1652"/>
      <c r="M303" s="1652"/>
      <c r="N303" s="1652"/>
      <c r="O303" s="1652"/>
      <c r="P303" s="1652"/>
      <c r="Q303" s="1652"/>
      <c r="R303" s="1652"/>
      <c r="S303" s="1652"/>
      <c r="T303" s="1652"/>
      <c r="U303" s="1652"/>
      <c r="V303" s="1652"/>
      <c r="W303" s="1652"/>
      <c r="X303" s="1652"/>
      <c r="Y303" s="1652"/>
      <c r="Z303" s="1608"/>
      <c r="AA303" s="1652"/>
      <c r="AB303" s="1652"/>
    </row>
    <row r="304" spans="2:28">
      <c r="B304" s="1652"/>
      <c r="C304" s="1652"/>
      <c r="D304" s="1652"/>
      <c r="E304" s="1652"/>
      <c r="F304" s="1652"/>
      <c r="G304" s="1652"/>
      <c r="H304" s="1652"/>
      <c r="I304" s="1652"/>
      <c r="J304" s="1652"/>
      <c r="K304" s="1652"/>
      <c r="L304" s="1652"/>
      <c r="M304" s="1652"/>
      <c r="N304" s="1652"/>
      <c r="O304" s="1652"/>
      <c r="P304" s="1652"/>
      <c r="Q304" s="1652"/>
      <c r="R304" s="1652"/>
      <c r="S304" s="1652"/>
      <c r="T304" s="1652"/>
      <c r="U304" s="1652"/>
      <c r="V304" s="1652"/>
      <c r="W304" s="1652"/>
      <c r="X304" s="1652"/>
      <c r="Y304" s="1652"/>
      <c r="Z304" s="1608"/>
      <c r="AA304" s="1652"/>
      <c r="AB304" s="1652"/>
    </row>
    <row r="305" spans="2:28">
      <c r="B305" s="1652"/>
      <c r="C305" s="1652"/>
      <c r="D305" s="1652"/>
      <c r="E305" s="1652"/>
      <c r="F305" s="1652"/>
      <c r="G305" s="1652"/>
      <c r="H305" s="1652"/>
      <c r="I305" s="1652"/>
      <c r="J305" s="1652"/>
      <c r="K305" s="1652"/>
      <c r="L305" s="1652"/>
      <c r="M305" s="1652"/>
      <c r="N305" s="1652"/>
      <c r="O305" s="1652"/>
      <c r="P305" s="1652"/>
      <c r="Q305" s="1652"/>
      <c r="R305" s="1652"/>
      <c r="S305" s="1652"/>
      <c r="T305" s="1652"/>
      <c r="U305" s="1652"/>
      <c r="V305" s="1652"/>
      <c r="W305" s="1652"/>
      <c r="X305" s="1652"/>
      <c r="Y305" s="1652"/>
      <c r="Z305" s="1608"/>
      <c r="AA305" s="1652"/>
      <c r="AB305" s="1652"/>
    </row>
    <row r="306" spans="2:28">
      <c r="B306" s="1652"/>
      <c r="C306" s="1652"/>
      <c r="D306" s="1652"/>
      <c r="E306" s="1652"/>
      <c r="F306" s="1652"/>
      <c r="G306" s="1652"/>
      <c r="H306" s="1652"/>
      <c r="I306" s="1652"/>
      <c r="J306" s="1652"/>
      <c r="K306" s="1652"/>
      <c r="L306" s="1652"/>
      <c r="M306" s="1652"/>
      <c r="N306" s="1652"/>
      <c r="O306" s="1652"/>
      <c r="P306" s="1652"/>
      <c r="Q306" s="1652"/>
      <c r="R306" s="1652"/>
      <c r="S306" s="1652"/>
      <c r="T306" s="1652"/>
      <c r="U306" s="1652"/>
      <c r="V306" s="1652"/>
      <c r="W306" s="1652"/>
      <c r="X306" s="1652"/>
      <c r="Y306" s="1652"/>
      <c r="Z306" s="1608"/>
      <c r="AA306" s="1652"/>
      <c r="AB306" s="1652"/>
    </row>
    <row r="307" spans="2:28">
      <c r="B307" s="1652"/>
      <c r="C307" s="1652"/>
      <c r="D307" s="1652"/>
      <c r="E307" s="1652"/>
      <c r="F307" s="1652"/>
      <c r="G307" s="1652"/>
      <c r="H307" s="1652"/>
      <c r="I307" s="1652"/>
      <c r="J307" s="1652"/>
      <c r="K307" s="1652"/>
      <c r="L307" s="1652"/>
      <c r="M307" s="1652"/>
      <c r="N307" s="1652"/>
      <c r="O307" s="1652"/>
      <c r="P307" s="1652"/>
      <c r="Q307" s="1652"/>
      <c r="R307" s="1652"/>
      <c r="S307" s="1652"/>
      <c r="T307" s="1652"/>
      <c r="U307" s="1652"/>
      <c r="V307" s="1652"/>
      <c r="W307" s="1652"/>
      <c r="X307" s="1652"/>
      <c r="Y307" s="1652"/>
      <c r="Z307" s="1608"/>
      <c r="AA307" s="1652"/>
      <c r="AB307" s="1652"/>
    </row>
    <row r="308" spans="2:28">
      <c r="B308" s="1652"/>
      <c r="C308" s="1652"/>
      <c r="D308" s="1652"/>
      <c r="E308" s="1652"/>
      <c r="F308" s="1652"/>
      <c r="G308" s="1652"/>
      <c r="H308" s="1652"/>
      <c r="I308" s="1652"/>
      <c r="J308" s="1652"/>
      <c r="K308" s="1652"/>
      <c r="L308" s="1652"/>
      <c r="M308" s="1652"/>
      <c r="N308" s="1652"/>
      <c r="O308" s="1652"/>
      <c r="P308" s="1652"/>
      <c r="Q308" s="1652"/>
      <c r="R308" s="1652"/>
      <c r="S308" s="1652"/>
      <c r="T308" s="1652"/>
      <c r="U308" s="1652"/>
      <c r="V308" s="1652"/>
      <c r="W308" s="1652"/>
      <c r="X308" s="1652"/>
      <c r="Y308" s="1652"/>
      <c r="Z308" s="1608"/>
      <c r="AA308" s="1652"/>
      <c r="AB308" s="1652"/>
    </row>
    <row r="309" spans="2:28">
      <c r="B309" s="1652"/>
      <c r="C309" s="1652"/>
      <c r="D309" s="1652"/>
      <c r="E309" s="1652"/>
      <c r="F309" s="1652"/>
      <c r="G309" s="1652"/>
      <c r="H309" s="1652"/>
      <c r="I309" s="1652"/>
      <c r="J309" s="1652"/>
      <c r="K309" s="1652"/>
      <c r="L309" s="1652"/>
      <c r="M309" s="1652"/>
      <c r="N309" s="1652"/>
      <c r="O309" s="1652"/>
      <c r="P309" s="1652"/>
      <c r="Q309" s="1652"/>
      <c r="R309" s="1652"/>
      <c r="S309" s="1652"/>
      <c r="T309" s="1652"/>
      <c r="U309" s="1652"/>
      <c r="V309" s="1652"/>
      <c r="W309" s="1652"/>
      <c r="X309" s="1652"/>
      <c r="Y309" s="1652"/>
      <c r="Z309" s="1608"/>
      <c r="AA309" s="1652"/>
      <c r="AB309" s="1652"/>
    </row>
    <row r="310" spans="2:28">
      <c r="B310" s="1652"/>
      <c r="C310" s="1652"/>
      <c r="D310" s="1652"/>
      <c r="E310" s="1652"/>
      <c r="F310" s="1652"/>
      <c r="G310" s="1652"/>
      <c r="H310" s="1652"/>
      <c r="I310" s="1652"/>
      <c r="J310" s="1652"/>
      <c r="K310" s="1652"/>
      <c r="L310" s="1652"/>
      <c r="M310" s="1652"/>
      <c r="N310" s="1652"/>
      <c r="O310" s="1652"/>
      <c r="P310" s="1652"/>
      <c r="Q310" s="1652"/>
      <c r="R310" s="1652"/>
      <c r="S310" s="1652"/>
      <c r="T310" s="1652"/>
      <c r="U310" s="1652"/>
      <c r="V310" s="1652"/>
      <c r="W310" s="1652"/>
      <c r="X310" s="1652"/>
      <c r="Y310" s="1652"/>
      <c r="Z310" s="1608"/>
      <c r="AA310" s="1652"/>
      <c r="AB310" s="1652"/>
    </row>
    <row r="311" spans="2:28">
      <c r="B311" s="1652"/>
      <c r="C311" s="1652"/>
      <c r="D311" s="1652"/>
      <c r="E311" s="1652"/>
      <c r="F311" s="1652"/>
      <c r="G311" s="1652"/>
      <c r="H311" s="1652"/>
      <c r="I311" s="1652"/>
      <c r="J311" s="1652"/>
      <c r="K311" s="1652"/>
      <c r="L311" s="1652"/>
      <c r="M311" s="1652"/>
      <c r="N311" s="1652"/>
      <c r="O311" s="1652"/>
      <c r="P311" s="1652"/>
      <c r="Q311" s="1652"/>
      <c r="R311" s="1652"/>
      <c r="S311" s="1652"/>
      <c r="T311" s="1652"/>
      <c r="U311" s="1652"/>
      <c r="V311" s="1652"/>
      <c r="W311" s="1652"/>
      <c r="X311" s="1652"/>
      <c r="Y311" s="1652"/>
      <c r="Z311" s="1608"/>
      <c r="AA311" s="1652"/>
      <c r="AB311" s="1652"/>
    </row>
    <row r="312" spans="2:28">
      <c r="B312" s="1652"/>
      <c r="C312" s="1652"/>
      <c r="D312" s="1652"/>
      <c r="E312" s="1652"/>
      <c r="F312" s="1652"/>
      <c r="G312" s="1652"/>
      <c r="H312" s="1652"/>
      <c r="I312" s="1652"/>
      <c r="J312" s="1652"/>
      <c r="K312" s="1652"/>
      <c r="L312" s="1652"/>
      <c r="M312" s="1652"/>
      <c r="N312" s="1652"/>
      <c r="O312" s="1652"/>
      <c r="P312" s="1652"/>
      <c r="Q312" s="1652"/>
      <c r="R312" s="1652"/>
      <c r="S312" s="1652"/>
      <c r="T312" s="1652"/>
      <c r="U312" s="1652"/>
      <c r="V312" s="1652"/>
      <c r="W312" s="1652"/>
      <c r="X312" s="1652"/>
      <c r="Y312" s="1652"/>
      <c r="Z312" s="1608"/>
      <c r="AA312" s="1652"/>
      <c r="AB312" s="1652"/>
    </row>
    <row r="313" spans="2:28">
      <c r="B313" s="1652"/>
      <c r="C313" s="1652"/>
      <c r="D313" s="1652"/>
      <c r="E313" s="1652"/>
      <c r="F313" s="1652"/>
      <c r="G313" s="1652"/>
      <c r="H313" s="1652"/>
      <c r="I313" s="1652"/>
      <c r="J313" s="1652"/>
      <c r="K313" s="1652"/>
      <c r="L313" s="1652"/>
      <c r="M313" s="1652"/>
      <c r="N313" s="1652"/>
      <c r="O313" s="1652"/>
      <c r="P313" s="1652"/>
      <c r="Q313" s="1652"/>
      <c r="R313" s="1652"/>
      <c r="S313" s="1652"/>
      <c r="T313" s="1652"/>
      <c r="U313" s="1652"/>
      <c r="V313" s="1652"/>
      <c r="W313" s="1652"/>
      <c r="X313" s="1652"/>
      <c r="Y313" s="1652"/>
      <c r="Z313" s="1608"/>
      <c r="AA313" s="1652"/>
      <c r="AB313" s="1652"/>
    </row>
    <row r="314" spans="2:28">
      <c r="B314" s="1652"/>
      <c r="C314" s="1652"/>
      <c r="D314" s="1652"/>
      <c r="E314" s="1652"/>
      <c r="F314" s="1652"/>
      <c r="G314" s="1652"/>
      <c r="H314" s="1652"/>
      <c r="I314" s="1652"/>
      <c r="J314" s="1652"/>
      <c r="K314" s="1652"/>
      <c r="L314" s="1652"/>
      <c r="M314" s="1652"/>
      <c r="N314" s="1652"/>
      <c r="O314" s="1652"/>
      <c r="P314" s="1652"/>
      <c r="Q314" s="1652"/>
      <c r="R314" s="1652"/>
      <c r="S314" s="1652"/>
      <c r="T314" s="1652"/>
      <c r="U314" s="1652"/>
      <c r="V314" s="1652"/>
      <c r="W314" s="1652"/>
      <c r="X314" s="1652"/>
      <c r="Y314" s="1652"/>
      <c r="Z314" s="1608"/>
      <c r="AA314" s="1652"/>
      <c r="AB314" s="1652"/>
    </row>
    <row r="315" spans="2:28">
      <c r="B315" s="1652"/>
      <c r="C315" s="1652"/>
      <c r="D315" s="1652"/>
      <c r="E315" s="1652"/>
      <c r="F315" s="1652"/>
      <c r="G315" s="1652"/>
      <c r="H315" s="1652"/>
      <c r="I315" s="1652"/>
      <c r="J315" s="1652"/>
      <c r="K315" s="1652"/>
      <c r="L315" s="1652"/>
      <c r="M315" s="1652"/>
      <c r="N315" s="1652"/>
      <c r="O315" s="1652"/>
      <c r="P315" s="1652"/>
      <c r="Q315" s="1652"/>
      <c r="R315" s="1652"/>
      <c r="S315" s="1652"/>
      <c r="T315" s="1652"/>
      <c r="U315" s="1652"/>
      <c r="V315" s="1652"/>
      <c r="W315" s="1652"/>
      <c r="X315" s="1652"/>
      <c r="Y315" s="1652"/>
      <c r="Z315" s="1608"/>
      <c r="AA315" s="1652"/>
      <c r="AB315" s="1652"/>
    </row>
    <row r="316" spans="2:28">
      <c r="B316" s="1652"/>
      <c r="C316" s="1652"/>
      <c r="D316" s="1652"/>
      <c r="E316" s="1652"/>
      <c r="F316" s="1652"/>
      <c r="G316" s="1652"/>
      <c r="H316" s="1652"/>
      <c r="I316" s="1652"/>
      <c r="J316" s="1652"/>
      <c r="K316" s="1652"/>
      <c r="L316" s="1652"/>
      <c r="M316" s="1652"/>
      <c r="N316" s="1652"/>
      <c r="O316" s="1652"/>
      <c r="P316" s="1652"/>
      <c r="Q316" s="1652"/>
      <c r="R316" s="1652"/>
      <c r="S316" s="1652"/>
      <c r="T316" s="1652"/>
      <c r="U316" s="1652"/>
      <c r="V316" s="1652"/>
      <c r="W316" s="1652"/>
      <c r="X316" s="1652"/>
      <c r="Y316" s="1652"/>
      <c r="Z316" s="1608"/>
      <c r="AA316" s="1652"/>
      <c r="AB316" s="1652"/>
    </row>
    <row r="317" spans="2:28">
      <c r="B317" s="1652"/>
      <c r="C317" s="1652"/>
      <c r="D317" s="1652"/>
      <c r="E317" s="1652"/>
      <c r="F317" s="1652"/>
      <c r="G317" s="1652"/>
      <c r="H317" s="1652"/>
      <c r="I317" s="1652"/>
      <c r="J317" s="1652"/>
      <c r="K317" s="1652"/>
      <c r="L317" s="1652"/>
      <c r="M317" s="1652"/>
      <c r="N317" s="1652"/>
      <c r="O317" s="1652"/>
      <c r="P317" s="1652"/>
      <c r="Q317" s="1652"/>
      <c r="R317" s="1652"/>
      <c r="S317" s="1652"/>
      <c r="T317" s="1652"/>
      <c r="U317" s="1652"/>
      <c r="V317" s="1652"/>
      <c r="W317" s="1652"/>
      <c r="X317" s="1652"/>
      <c r="Y317" s="1652"/>
      <c r="Z317" s="1608"/>
      <c r="AA317" s="1652"/>
      <c r="AB317" s="1652"/>
    </row>
    <row r="318" spans="2:28">
      <c r="B318" s="1652"/>
      <c r="C318" s="1652"/>
      <c r="D318" s="1652"/>
      <c r="E318" s="1652"/>
      <c r="F318" s="1652"/>
      <c r="G318" s="1652"/>
      <c r="H318" s="1652"/>
      <c r="I318" s="1652"/>
      <c r="J318" s="1652"/>
      <c r="K318" s="1652"/>
      <c r="L318" s="1652"/>
      <c r="M318" s="1652"/>
      <c r="N318" s="1652"/>
      <c r="O318" s="1652"/>
      <c r="P318" s="1652"/>
      <c r="Q318" s="1652"/>
      <c r="R318" s="1652"/>
      <c r="S318" s="1652"/>
      <c r="T318" s="1652"/>
      <c r="U318" s="1652"/>
      <c r="V318" s="1652"/>
      <c r="W318" s="1652"/>
      <c r="X318" s="1652"/>
      <c r="Y318" s="1652"/>
      <c r="Z318" s="1608"/>
      <c r="AA318" s="1652"/>
      <c r="AB318" s="1652"/>
    </row>
    <row r="319" spans="2:28">
      <c r="B319" s="1652"/>
      <c r="C319" s="1652"/>
      <c r="D319" s="1652"/>
      <c r="E319" s="1652"/>
      <c r="F319" s="1652"/>
      <c r="G319" s="1652"/>
      <c r="H319" s="1652"/>
      <c r="I319" s="1652"/>
      <c r="J319" s="1652"/>
      <c r="K319" s="1652"/>
      <c r="L319" s="1652"/>
      <c r="M319" s="1652"/>
      <c r="N319" s="1652"/>
      <c r="O319" s="1652"/>
      <c r="P319" s="1652"/>
      <c r="Q319" s="1652"/>
      <c r="R319" s="1652"/>
      <c r="S319" s="1652"/>
      <c r="T319" s="1652"/>
      <c r="U319" s="1652"/>
      <c r="V319" s="1652"/>
      <c r="W319" s="1652"/>
      <c r="X319" s="1652"/>
      <c r="Y319" s="1652"/>
      <c r="Z319" s="1608"/>
      <c r="AA319" s="1652"/>
      <c r="AB319" s="1652"/>
    </row>
    <row r="320" spans="2:28">
      <c r="B320" s="1652"/>
      <c r="C320" s="1652"/>
      <c r="D320" s="1652"/>
      <c r="E320" s="1652"/>
      <c r="F320" s="1652"/>
      <c r="G320" s="1652"/>
      <c r="H320" s="1652"/>
      <c r="I320" s="1652"/>
      <c r="J320" s="1652"/>
      <c r="K320" s="1652"/>
      <c r="L320" s="1652"/>
      <c r="M320" s="1652"/>
      <c r="N320" s="1652"/>
      <c r="O320" s="1652"/>
      <c r="P320" s="1652"/>
      <c r="Q320" s="1652"/>
      <c r="R320" s="1652"/>
      <c r="S320" s="1652"/>
      <c r="T320" s="1652"/>
      <c r="U320" s="1652"/>
      <c r="V320" s="1652"/>
      <c r="W320" s="1652"/>
      <c r="X320" s="1652"/>
      <c r="Y320" s="1652"/>
      <c r="Z320" s="1608"/>
      <c r="AA320" s="1652"/>
      <c r="AB320" s="1652"/>
    </row>
    <row r="321" spans="2:28">
      <c r="B321" s="1652"/>
      <c r="C321" s="1652"/>
      <c r="D321" s="1652"/>
      <c r="E321" s="1652"/>
      <c r="F321" s="1652"/>
      <c r="G321" s="1652"/>
      <c r="H321" s="1652"/>
      <c r="I321" s="1652"/>
      <c r="J321" s="1652"/>
      <c r="K321" s="1652"/>
      <c r="L321" s="1652"/>
      <c r="M321" s="1652"/>
      <c r="N321" s="1652"/>
      <c r="O321" s="1652"/>
      <c r="P321" s="1652"/>
      <c r="Q321" s="1652"/>
      <c r="R321" s="1652"/>
      <c r="S321" s="1652"/>
      <c r="T321" s="1652"/>
      <c r="U321" s="1652"/>
      <c r="V321" s="1652"/>
      <c r="W321" s="1652"/>
      <c r="X321" s="1652"/>
      <c r="Y321" s="1652"/>
      <c r="Z321" s="1608"/>
      <c r="AA321" s="1652"/>
      <c r="AB321" s="1652"/>
    </row>
    <row r="322" spans="2:28">
      <c r="B322" s="1652"/>
      <c r="C322" s="1652"/>
      <c r="D322" s="1652"/>
      <c r="E322" s="1652"/>
      <c r="F322" s="1652"/>
      <c r="G322" s="1652"/>
      <c r="H322" s="1652"/>
      <c r="I322" s="1652"/>
      <c r="J322" s="1652"/>
      <c r="K322" s="1652"/>
      <c r="L322" s="1652"/>
      <c r="M322" s="1652"/>
      <c r="N322" s="1652"/>
      <c r="O322" s="1652"/>
      <c r="P322" s="1652"/>
      <c r="Q322" s="1652"/>
      <c r="R322" s="1652"/>
      <c r="S322" s="1652"/>
      <c r="T322" s="1652"/>
      <c r="U322" s="1652"/>
      <c r="V322" s="1652"/>
      <c r="W322" s="1652"/>
      <c r="X322" s="1652"/>
      <c r="Y322" s="1652"/>
      <c r="Z322" s="1608"/>
      <c r="AA322" s="1652"/>
      <c r="AB322" s="1652"/>
    </row>
    <row r="323" spans="2:28">
      <c r="B323" s="1652"/>
      <c r="C323" s="1652"/>
      <c r="D323" s="1652"/>
      <c r="E323" s="1652"/>
      <c r="F323" s="1652"/>
      <c r="G323" s="1652"/>
      <c r="H323" s="1652"/>
      <c r="I323" s="1652"/>
      <c r="J323" s="1652"/>
      <c r="K323" s="1652"/>
      <c r="L323" s="1652"/>
      <c r="M323" s="1652"/>
      <c r="N323" s="1652"/>
      <c r="O323" s="1652"/>
      <c r="P323" s="1652"/>
      <c r="Q323" s="1652"/>
      <c r="R323" s="1652"/>
      <c r="S323" s="1652"/>
      <c r="T323" s="1652"/>
      <c r="U323" s="1652"/>
      <c r="V323" s="1652"/>
      <c r="W323" s="1652"/>
      <c r="X323" s="1652"/>
      <c r="Y323" s="1652"/>
      <c r="Z323" s="1608"/>
      <c r="AA323" s="1652"/>
      <c r="AB323" s="1652"/>
    </row>
    <row r="324" spans="2:28">
      <c r="B324" s="1652"/>
      <c r="C324" s="1652"/>
      <c r="D324" s="1652"/>
      <c r="E324" s="1652"/>
      <c r="F324" s="1652"/>
      <c r="G324" s="1652"/>
      <c r="H324" s="1652"/>
      <c r="I324" s="1652"/>
      <c r="J324" s="1652"/>
      <c r="K324" s="1652"/>
      <c r="L324" s="1652"/>
      <c r="M324" s="1652"/>
      <c r="N324" s="1652"/>
      <c r="O324" s="1652"/>
      <c r="P324" s="1652"/>
      <c r="Q324" s="1652"/>
      <c r="R324" s="1652"/>
      <c r="S324" s="1652"/>
      <c r="T324" s="1652"/>
      <c r="U324" s="1652"/>
      <c r="V324" s="1652"/>
      <c r="W324" s="1652"/>
      <c r="X324" s="1652"/>
      <c r="Y324" s="1652"/>
      <c r="Z324" s="1608"/>
      <c r="AA324" s="1652"/>
      <c r="AB324" s="1652"/>
    </row>
    <row r="325" spans="2:28">
      <c r="B325" s="1652"/>
      <c r="C325" s="1652"/>
      <c r="D325" s="1652"/>
      <c r="E325" s="1652"/>
      <c r="F325" s="1652"/>
      <c r="G325" s="1652"/>
      <c r="H325" s="1652"/>
      <c r="I325" s="1652"/>
      <c r="J325" s="1652"/>
      <c r="K325" s="1652"/>
      <c r="L325" s="1652"/>
      <c r="M325" s="1652"/>
      <c r="N325" s="1652"/>
      <c r="O325" s="1652"/>
      <c r="P325" s="1652"/>
      <c r="Q325" s="1652"/>
      <c r="R325" s="1652"/>
      <c r="S325" s="1652"/>
      <c r="T325" s="1652"/>
      <c r="U325" s="1652"/>
      <c r="V325" s="1652"/>
      <c r="W325" s="1652"/>
      <c r="X325" s="1652"/>
      <c r="Y325" s="1652"/>
      <c r="Z325" s="1608"/>
      <c r="AA325" s="1652"/>
      <c r="AB325" s="1652"/>
    </row>
    <row r="326" spans="2:28">
      <c r="B326" s="1652"/>
      <c r="C326" s="1652"/>
      <c r="D326" s="1652"/>
      <c r="E326" s="1652"/>
      <c r="F326" s="1652"/>
      <c r="G326" s="1652"/>
      <c r="H326" s="1652"/>
      <c r="I326" s="1652"/>
      <c r="J326" s="1652"/>
      <c r="K326" s="1652"/>
      <c r="L326" s="1652"/>
      <c r="M326" s="1652"/>
      <c r="N326" s="1652"/>
      <c r="O326" s="1652"/>
      <c r="P326" s="1652"/>
      <c r="Q326" s="1652"/>
      <c r="R326" s="1652"/>
      <c r="S326" s="1652"/>
      <c r="T326" s="1652"/>
      <c r="U326" s="1652"/>
      <c r="V326" s="1652"/>
      <c r="W326" s="1652"/>
      <c r="X326" s="1652"/>
      <c r="Y326" s="1652"/>
      <c r="Z326" s="1608"/>
      <c r="AA326" s="1652"/>
      <c r="AB326" s="1652"/>
    </row>
    <row r="327" spans="2:28">
      <c r="B327" s="1652"/>
      <c r="C327" s="1652"/>
      <c r="D327" s="1652"/>
      <c r="E327" s="1652"/>
      <c r="F327" s="1652"/>
      <c r="G327" s="1652"/>
      <c r="H327" s="1652"/>
      <c r="I327" s="1652"/>
      <c r="J327" s="1652"/>
      <c r="K327" s="1652"/>
      <c r="L327" s="1652"/>
      <c r="M327" s="1652"/>
      <c r="N327" s="1652"/>
      <c r="O327" s="1652"/>
      <c r="P327" s="1652"/>
      <c r="Q327" s="1652"/>
      <c r="R327" s="1652"/>
      <c r="S327" s="1652"/>
      <c r="T327" s="1652"/>
      <c r="U327" s="1652"/>
      <c r="V327" s="1652"/>
      <c r="W327" s="1652"/>
      <c r="X327" s="1652"/>
      <c r="Y327" s="1652"/>
      <c r="Z327" s="1608"/>
      <c r="AA327" s="1652"/>
      <c r="AB327" s="1652"/>
    </row>
    <row r="328" spans="2:28">
      <c r="B328" s="1652"/>
      <c r="C328" s="1652"/>
      <c r="D328" s="1652"/>
      <c r="E328" s="1652"/>
      <c r="F328" s="1652"/>
      <c r="G328" s="1652"/>
      <c r="H328" s="1652"/>
      <c r="I328" s="1652"/>
      <c r="J328" s="1652"/>
      <c r="K328" s="1652"/>
      <c r="L328" s="1652"/>
      <c r="M328" s="1652"/>
      <c r="N328" s="1652"/>
      <c r="O328" s="1652"/>
      <c r="P328" s="1652"/>
      <c r="Q328" s="1652"/>
      <c r="R328" s="1652"/>
      <c r="S328" s="1652"/>
      <c r="T328" s="1652"/>
      <c r="U328" s="1652"/>
      <c r="V328" s="1652"/>
      <c r="W328" s="1652"/>
      <c r="X328" s="1652"/>
      <c r="Y328" s="1652"/>
      <c r="Z328" s="1608"/>
      <c r="AA328" s="1652"/>
      <c r="AB328" s="1652"/>
    </row>
    <row r="329" spans="2:28">
      <c r="B329" s="1652"/>
      <c r="C329" s="1652"/>
      <c r="D329" s="1652"/>
      <c r="E329" s="1652"/>
      <c r="F329" s="1652"/>
      <c r="G329" s="1652"/>
      <c r="H329" s="1652"/>
      <c r="I329" s="1652"/>
      <c r="J329" s="1652"/>
      <c r="K329" s="1652"/>
      <c r="L329" s="1652"/>
      <c r="M329" s="1652"/>
      <c r="N329" s="1652"/>
      <c r="O329" s="1652"/>
      <c r="P329" s="1652"/>
      <c r="Q329" s="1652"/>
      <c r="R329" s="1652"/>
      <c r="S329" s="1652"/>
      <c r="T329" s="1652"/>
      <c r="U329" s="1652"/>
      <c r="V329" s="1652"/>
      <c r="W329" s="1652"/>
      <c r="X329" s="1652"/>
      <c r="Y329" s="1652"/>
      <c r="Z329" s="1608"/>
      <c r="AA329" s="1652"/>
      <c r="AB329" s="1652"/>
    </row>
    <row r="330" spans="2:28">
      <c r="B330" s="1652"/>
      <c r="C330" s="1652"/>
      <c r="D330" s="1652"/>
      <c r="E330" s="1652"/>
      <c r="F330" s="1652"/>
      <c r="G330" s="1652"/>
      <c r="H330" s="1652"/>
      <c r="I330" s="1652"/>
      <c r="J330" s="1652"/>
      <c r="K330" s="1652"/>
      <c r="L330" s="1652"/>
      <c r="M330" s="1652"/>
      <c r="N330" s="1652"/>
      <c r="O330" s="1652"/>
      <c r="P330" s="1652"/>
      <c r="Q330" s="1652"/>
      <c r="R330" s="1652"/>
      <c r="S330" s="1652"/>
      <c r="T330" s="1652"/>
      <c r="U330" s="1652"/>
      <c r="V330" s="1652"/>
      <c r="W330" s="1652"/>
      <c r="X330" s="1652"/>
      <c r="Y330" s="1652"/>
      <c r="Z330" s="1608"/>
      <c r="AA330" s="1652"/>
      <c r="AB330" s="1652"/>
    </row>
    <row r="331" spans="2:28">
      <c r="B331" s="1652"/>
      <c r="C331" s="1652"/>
      <c r="D331" s="1652"/>
      <c r="E331" s="1652"/>
      <c r="F331" s="1652"/>
      <c r="G331" s="1652"/>
      <c r="H331" s="1652"/>
      <c r="I331" s="1652"/>
      <c r="J331" s="1652"/>
      <c r="K331" s="1652"/>
      <c r="L331" s="1652"/>
      <c r="M331" s="1652"/>
      <c r="N331" s="1652"/>
      <c r="O331" s="1652"/>
      <c r="P331" s="1652"/>
      <c r="Q331" s="1652"/>
      <c r="R331" s="1652"/>
      <c r="S331" s="1652"/>
      <c r="T331" s="1652"/>
      <c r="U331" s="1652"/>
      <c r="V331" s="1652"/>
      <c r="W331" s="1652"/>
      <c r="X331" s="1652"/>
      <c r="Y331" s="1652"/>
      <c r="Z331" s="1608"/>
      <c r="AA331" s="1652"/>
      <c r="AB331" s="1652"/>
    </row>
    <row r="332" spans="2:28">
      <c r="B332" s="1652"/>
      <c r="C332" s="1652"/>
      <c r="D332" s="1652"/>
      <c r="E332" s="1652"/>
      <c r="F332" s="1652"/>
      <c r="G332" s="1652"/>
      <c r="H332" s="1652"/>
      <c r="I332" s="1652"/>
      <c r="J332" s="1652"/>
      <c r="K332" s="1652"/>
      <c r="L332" s="1652"/>
      <c r="M332" s="1652"/>
      <c r="N332" s="1652"/>
      <c r="O332" s="1652"/>
      <c r="P332" s="1652"/>
      <c r="Q332" s="1652"/>
      <c r="R332" s="1652"/>
      <c r="S332" s="1652"/>
      <c r="T332" s="1652"/>
      <c r="U332" s="1652"/>
      <c r="V332" s="1652"/>
      <c r="W332" s="1652"/>
      <c r="X332" s="1652"/>
      <c r="Y332" s="1652"/>
      <c r="Z332" s="1608"/>
      <c r="AA332" s="1652"/>
      <c r="AB332" s="1652"/>
    </row>
    <row r="333" spans="2:28">
      <c r="B333" s="1652"/>
      <c r="C333" s="1652"/>
      <c r="D333" s="1652"/>
      <c r="E333" s="1652"/>
      <c r="F333" s="1652"/>
      <c r="G333" s="1652"/>
      <c r="H333" s="1652"/>
      <c r="I333" s="1652"/>
      <c r="J333" s="1652"/>
      <c r="K333" s="1652"/>
      <c r="L333" s="1652"/>
      <c r="M333" s="1652"/>
      <c r="N333" s="1652"/>
      <c r="O333" s="1652"/>
      <c r="P333" s="1652"/>
      <c r="Q333" s="1652"/>
      <c r="R333" s="1652"/>
      <c r="S333" s="1652"/>
      <c r="T333" s="1652"/>
      <c r="U333" s="1652"/>
      <c r="V333" s="1652"/>
      <c r="W333" s="1652"/>
      <c r="X333" s="1652"/>
      <c r="Y333" s="1652"/>
      <c r="Z333" s="1608"/>
      <c r="AA333" s="1652"/>
      <c r="AB333" s="1652"/>
    </row>
    <row r="334" spans="2:28">
      <c r="B334" s="1652"/>
      <c r="C334" s="1652"/>
      <c r="D334" s="1652"/>
      <c r="E334" s="1652"/>
      <c r="F334" s="1652"/>
      <c r="G334" s="1652"/>
      <c r="H334" s="1652"/>
      <c r="I334" s="1652"/>
      <c r="J334" s="1652"/>
      <c r="K334" s="1652"/>
      <c r="L334" s="1652"/>
      <c r="M334" s="1652"/>
      <c r="N334" s="1652"/>
      <c r="O334" s="1652"/>
      <c r="P334" s="1652"/>
      <c r="Q334" s="1652"/>
      <c r="R334" s="1652"/>
      <c r="S334" s="1652"/>
      <c r="T334" s="1652"/>
      <c r="U334" s="1652"/>
      <c r="V334" s="1652"/>
      <c r="W334" s="1652"/>
      <c r="X334" s="1652"/>
      <c r="Y334" s="1652"/>
      <c r="Z334" s="1608"/>
      <c r="AA334" s="1652"/>
      <c r="AB334" s="1652"/>
    </row>
    <row r="335" spans="2:28">
      <c r="B335" s="1652"/>
      <c r="C335" s="1652"/>
      <c r="D335" s="1652"/>
      <c r="E335" s="1652"/>
      <c r="F335" s="1652"/>
      <c r="G335" s="1652"/>
      <c r="H335" s="1652"/>
      <c r="I335" s="1652"/>
      <c r="J335" s="1652"/>
      <c r="K335" s="1652"/>
      <c r="L335" s="1652"/>
      <c r="M335" s="1652"/>
      <c r="N335" s="1652"/>
      <c r="O335" s="1652"/>
      <c r="P335" s="1652"/>
      <c r="Q335" s="1652"/>
      <c r="R335" s="1652"/>
      <c r="S335" s="1652"/>
      <c r="T335" s="1652"/>
      <c r="U335" s="1652"/>
      <c r="V335" s="1652"/>
      <c r="W335" s="1652"/>
      <c r="X335" s="1652"/>
      <c r="Y335" s="1652"/>
      <c r="Z335" s="1608"/>
      <c r="AA335" s="1652"/>
      <c r="AB335" s="1652"/>
    </row>
    <row r="336" spans="2:28">
      <c r="B336" s="1652"/>
      <c r="C336" s="1652"/>
      <c r="D336" s="1652"/>
      <c r="E336" s="1652"/>
      <c r="F336" s="1652"/>
      <c r="G336" s="1652"/>
      <c r="H336" s="1652"/>
      <c r="I336" s="1652"/>
      <c r="J336" s="1652"/>
      <c r="K336" s="1652"/>
      <c r="L336" s="1652"/>
      <c r="M336" s="1652"/>
      <c r="N336" s="1652"/>
      <c r="O336" s="1652"/>
      <c r="P336" s="1652"/>
      <c r="Q336" s="1652"/>
      <c r="R336" s="1652"/>
      <c r="S336" s="1652"/>
      <c r="T336" s="1652"/>
      <c r="U336" s="1652"/>
      <c r="V336" s="1652"/>
      <c r="W336" s="1652"/>
      <c r="X336" s="1652"/>
      <c r="Y336" s="1652"/>
      <c r="Z336" s="1608"/>
      <c r="AA336" s="1652"/>
      <c r="AB336" s="1652"/>
    </row>
    <row r="337" spans="2:28">
      <c r="B337" s="1652"/>
      <c r="C337" s="1652"/>
      <c r="D337" s="1652"/>
      <c r="E337" s="1652"/>
      <c r="F337" s="1652"/>
      <c r="G337" s="1652"/>
      <c r="H337" s="1652"/>
      <c r="I337" s="1652"/>
      <c r="J337" s="1652"/>
      <c r="K337" s="1652"/>
      <c r="L337" s="1652"/>
      <c r="M337" s="1652"/>
      <c r="N337" s="1652"/>
      <c r="O337" s="1652"/>
      <c r="P337" s="1652"/>
      <c r="Q337" s="1652"/>
      <c r="R337" s="1652"/>
      <c r="S337" s="1652"/>
      <c r="T337" s="1652"/>
      <c r="U337" s="1652"/>
      <c r="V337" s="1652"/>
      <c r="W337" s="1652"/>
      <c r="X337" s="1652"/>
      <c r="Y337" s="1652"/>
      <c r="Z337" s="1608"/>
      <c r="AA337" s="1652"/>
      <c r="AB337" s="1652"/>
    </row>
    <row r="338" spans="2:28">
      <c r="B338" s="1652"/>
      <c r="C338" s="1652"/>
      <c r="D338" s="1652"/>
      <c r="E338" s="1652"/>
      <c r="F338" s="1652"/>
      <c r="G338" s="1652"/>
      <c r="H338" s="1652"/>
      <c r="I338" s="1652"/>
      <c r="J338" s="1652"/>
      <c r="K338" s="1652"/>
      <c r="L338" s="1652"/>
      <c r="M338" s="1652"/>
      <c r="N338" s="1652"/>
      <c r="O338" s="1652"/>
      <c r="P338" s="1652"/>
      <c r="Q338" s="1652"/>
      <c r="R338" s="1652"/>
      <c r="S338" s="1652"/>
      <c r="T338" s="1652"/>
      <c r="U338" s="1652"/>
      <c r="V338" s="1652"/>
      <c r="W338" s="1652"/>
      <c r="X338" s="1652"/>
      <c r="Y338" s="1652"/>
      <c r="Z338" s="1608"/>
      <c r="AA338" s="1652"/>
      <c r="AB338" s="1652"/>
    </row>
    <row r="339" spans="2:28">
      <c r="B339" s="1652"/>
      <c r="C339" s="1652"/>
      <c r="D339" s="1652"/>
      <c r="E339" s="1652"/>
      <c r="F339" s="1652"/>
      <c r="G339" s="1652"/>
      <c r="H339" s="1652"/>
      <c r="I339" s="1652"/>
      <c r="J339" s="1652"/>
      <c r="K339" s="1652"/>
      <c r="L339" s="1652"/>
      <c r="M339" s="1652"/>
      <c r="N339" s="1652"/>
      <c r="O339" s="1652"/>
      <c r="P339" s="1652"/>
      <c r="Q339" s="1652"/>
      <c r="R339" s="1652"/>
      <c r="S339" s="1652"/>
      <c r="T339" s="1652"/>
      <c r="U339" s="1652"/>
      <c r="V339" s="1652"/>
      <c r="W339" s="1652"/>
      <c r="X339" s="1652"/>
      <c r="Y339" s="1652"/>
      <c r="Z339" s="1608"/>
      <c r="AA339" s="1652"/>
      <c r="AB339" s="1652"/>
    </row>
    <row r="340" spans="2:28">
      <c r="B340" s="1652"/>
      <c r="C340" s="1652"/>
      <c r="D340" s="1652"/>
      <c r="E340" s="1652"/>
      <c r="F340" s="1652"/>
      <c r="G340" s="1652"/>
      <c r="H340" s="1652"/>
      <c r="I340" s="1652"/>
      <c r="J340" s="1652"/>
      <c r="K340" s="1652"/>
      <c r="L340" s="1652"/>
      <c r="M340" s="1652"/>
      <c r="N340" s="1652"/>
      <c r="O340" s="1652"/>
      <c r="P340" s="1652"/>
      <c r="Q340" s="1652"/>
      <c r="R340" s="1652"/>
      <c r="S340" s="1652"/>
      <c r="T340" s="1652"/>
      <c r="U340" s="1652"/>
      <c r="V340" s="1652"/>
      <c r="W340" s="1652"/>
      <c r="X340" s="1652"/>
      <c r="Y340" s="1652"/>
      <c r="Z340" s="1608"/>
      <c r="AA340" s="1652"/>
      <c r="AB340" s="1652"/>
    </row>
    <row r="341" spans="2:28">
      <c r="B341" s="1652"/>
      <c r="C341" s="1652"/>
      <c r="D341" s="1652"/>
      <c r="E341" s="1652"/>
      <c r="F341" s="1652"/>
      <c r="G341" s="1652"/>
      <c r="H341" s="1652"/>
      <c r="I341" s="1652"/>
      <c r="J341" s="1652"/>
      <c r="K341" s="1652"/>
      <c r="L341" s="1652"/>
      <c r="M341" s="1652"/>
      <c r="N341" s="1652"/>
      <c r="O341" s="1652"/>
      <c r="P341" s="1652"/>
      <c r="Q341" s="1652"/>
      <c r="R341" s="1652"/>
      <c r="S341" s="1652"/>
      <c r="T341" s="1652"/>
      <c r="U341" s="1652"/>
      <c r="V341" s="1652"/>
      <c r="W341" s="1652"/>
      <c r="X341" s="1652"/>
      <c r="Y341" s="1652"/>
      <c r="Z341" s="1608"/>
      <c r="AA341" s="1652"/>
      <c r="AB341" s="1652"/>
    </row>
    <row r="342" spans="2:28">
      <c r="B342" s="1652"/>
      <c r="C342" s="1652"/>
      <c r="D342" s="1652"/>
      <c r="E342" s="1652"/>
      <c r="F342" s="1652"/>
      <c r="G342" s="1652"/>
      <c r="H342" s="1652"/>
      <c r="I342" s="1652"/>
      <c r="J342" s="1652"/>
      <c r="K342" s="1652"/>
      <c r="L342" s="1652"/>
      <c r="M342" s="1652"/>
      <c r="N342" s="1652"/>
      <c r="O342" s="1652"/>
      <c r="P342" s="1652"/>
      <c r="Q342" s="1652"/>
      <c r="R342" s="1652"/>
      <c r="S342" s="1652"/>
      <c r="T342" s="1652"/>
      <c r="U342" s="1652"/>
      <c r="V342" s="1652"/>
      <c r="W342" s="1652"/>
      <c r="X342" s="1652"/>
      <c r="Y342" s="1652"/>
      <c r="Z342" s="1608"/>
      <c r="AA342" s="1652"/>
      <c r="AB342" s="1652"/>
    </row>
    <row r="343" spans="2:28">
      <c r="B343" s="1652"/>
      <c r="C343" s="1652"/>
      <c r="D343" s="1652"/>
      <c r="E343" s="1652"/>
      <c r="F343" s="1652"/>
      <c r="G343" s="1652"/>
      <c r="H343" s="1652"/>
      <c r="I343" s="1652"/>
      <c r="J343" s="1652"/>
      <c r="K343" s="1652"/>
      <c r="L343" s="1652"/>
      <c r="M343" s="1652"/>
      <c r="N343" s="1652"/>
      <c r="O343" s="1652"/>
      <c r="P343" s="1652"/>
      <c r="Q343" s="1652"/>
      <c r="R343" s="1652"/>
      <c r="S343" s="1652"/>
      <c r="T343" s="1652"/>
      <c r="U343" s="1652"/>
      <c r="V343" s="1652"/>
      <c r="W343" s="1652"/>
      <c r="X343" s="1652"/>
      <c r="Y343" s="1652"/>
      <c r="Z343" s="1608"/>
      <c r="AA343" s="1652"/>
      <c r="AB343" s="1652"/>
    </row>
    <row r="344" spans="2:28">
      <c r="B344" s="1652"/>
      <c r="C344" s="1652"/>
      <c r="D344" s="1652"/>
      <c r="E344" s="1652"/>
      <c r="F344" s="1652"/>
      <c r="G344" s="1652"/>
      <c r="H344" s="1652"/>
      <c r="I344" s="1652"/>
      <c r="J344" s="1652"/>
      <c r="K344" s="1652"/>
      <c r="L344" s="1652"/>
      <c r="M344" s="1652"/>
      <c r="N344" s="1652"/>
      <c r="O344" s="1652"/>
      <c r="P344" s="1652"/>
      <c r="Q344" s="1652"/>
      <c r="R344" s="1652"/>
      <c r="S344" s="1652"/>
      <c r="T344" s="1652"/>
      <c r="U344" s="1652"/>
      <c r="V344" s="1652"/>
      <c r="W344" s="1652"/>
      <c r="X344" s="1652"/>
      <c r="Y344" s="1652"/>
      <c r="Z344" s="1608"/>
      <c r="AA344" s="1652"/>
      <c r="AB344" s="1652"/>
    </row>
    <row r="345" spans="2:28">
      <c r="B345" s="1652"/>
      <c r="C345" s="1652"/>
      <c r="D345" s="1652"/>
      <c r="E345" s="1652"/>
      <c r="F345" s="1652"/>
      <c r="G345" s="1652"/>
      <c r="H345" s="1652"/>
      <c r="I345" s="1652"/>
      <c r="J345" s="1652"/>
      <c r="K345" s="1652"/>
      <c r="L345" s="1652"/>
      <c r="M345" s="1652"/>
      <c r="N345" s="1652"/>
      <c r="O345" s="1652"/>
      <c r="P345" s="1652"/>
      <c r="Q345" s="1652"/>
      <c r="R345" s="1652"/>
      <c r="S345" s="1652"/>
      <c r="T345" s="1652"/>
      <c r="U345" s="1652"/>
      <c r="V345" s="1652"/>
      <c r="W345" s="1652"/>
      <c r="X345" s="1652"/>
      <c r="Y345" s="1652"/>
      <c r="Z345" s="1608"/>
      <c r="AA345" s="1652"/>
      <c r="AB345" s="1652"/>
    </row>
    <row r="346" spans="2:28">
      <c r="B346" s="1652"/>
      <c r="C346" s="1652"/>
      <c r="D346" s="1652"/>
      <c r="E346" s="1652"/>
      <c r="F346" s="1652"/>
      <c r="G346" s="1652"/>
      <c r="H346" s="1652"/>
      <c r="I346" s="1652"/>
      <c r="J346" s="1652"/>
      <c r="K346" s="1652"/>
      <c r="L346" s="1652"/>
      <c r="M346" s="1652"/>
      <c r="N346" s="1652"/>
      <c r="O346" s="1652"/>
      <c r="P346" s="1652"/>
      <c r="Q346" s="1652"/>
      <c r="R346" s="1652"/>
      <c r="S346" s="1652"/>
      <c r="T346" s="1652"/>
      <c r="U346" s="1652"/>
      <c r="V346" s="1652"/>
      <c r="W346" s="1652"/>
      <c r="X346" s="1652"/>
      <c r="Y346" s="1652"/>
      <c r="Z346" s="1608"/>
      <c r="AA346" s="1652"/>
      <c r="AB346" s="1652"/>
    </row>
    <row r="347" spans="2:28">
      <c r="B347" s="1652"/>
      <c r="C347" s="1652"/>
      <c r="D347" s="1652"/>
      <c r="E347" s="1652"/>
      <c r="F347" s="1652"/>
      <c r="G347" s="1652"/>
      <c r="H347" s="1652"/>
      <c r="I347" s="1652"/>
      <c r="J347" s="1652"/>
      <c r="K347" s="1652"/>
      <c r="L347" s="1652"/>
      <c r="M347" s="1652"/>
      <c r="N347" s="1652"/>
      <c r="O347" s="1652"/>
      <c r="P347" s="1652"/>
      <c r="Q347" s="1652"/>
      <c r="R347" s="1652"/>
      <c r="S347" s="1652"/>
      <c r="T347" s="1652"/>
      <c r="U347" s="1652"/>
      <c r="V347" s="1652"/>
      <c r="W347" s="1652"/>
      <c r="X347" s="1652"/>
      <c r="Y347" s="1652"/>
      <c r="Z347" s="1608"/>
      <c r="AA347" s="1652"/>
      <c r="AB347" s="1652"/>
    </row>
    <row r="348" spans="2:28">
      <c r="B348" s="1652"/>
      <c r="C348" s="1652"/>
      <c r="D348" s="1652"/>
      <c r="E348" s="1652"/>
      <c r="F348" s="1652"/>
      <c r="G348" s="1652"/>
      <c r="H348" s="1652"/>
      <c r="I348" s="1652"/>
      <c r="J348" s="1652"/>
      <c r="K348" s="1652"/>
      <c r="L348" s="1652"/>
      <c r="M348" s="1652"/>
      <c r="N348" s="1652"/>
      <c r="O348" s="1652"/>
      <c r="P348" s="1652"/>
      <c r="Q348" s="1652"/>
      <c r="R348" s="1652"/>
      <c r="S348" s="1652"/>
      <c r="T348" s="1652"/>
      <c r="U348" s="1652"/>
      <c r="V348" s="1652"/>
      <c r="W348" s="1652"/>
      <c r="X348" s="1652"/>
      <c r="Y348" s="1652"/>
      <c r="Z348" s="1608"/>
      <c r="AA348" s="1652"/>
      <c r="AB348" s="1652"/>
    </row>
    <row r="349" spans="2:28">
      <c r="B349" s="1652"/>
      <c r="C349" s="1652"/>
      <c r="D349" s="1652"/>
      <c r="E349" s="1652"/>
      <c r="F349" s="1652"/>
      <c r="G349" s="1652"/>
      <c r="H349" s="1652"/>
      <c r="I349" s="1652"/>
      <c r="J349" s="1652"/>
      <c r="K349" s="1652"/>
      <c r="L349" s="1652"/>
      <c r="M349" s="1652"/>
      <c r="N349" s="1652"/>
      <c r="O349" s="1652"/>
      <c r="P349" s="1652"/>
      <c r="Q349" s="1652"/>
      <c r="R349" s="1652"/>
      <c r="S349" s="1652"/>
      <c r="T349" s="1652"/>
      <c r="U349" s="1652"/>
      <c r="V349" s="1652"/>
      <c r="W349" s="1652"/>
      <c r="X349" s="1652"/>
      <c r="Y349" s="1652"/>
      <c r="Z349" s="1608"/>
      <c r="AA349" s="1652"/>
      <c r="AB349" s="1652"/>
    </row>
    <row r="350" spans="2:28">
      <c r="B350" s="1652"/>
      <c r="C350" s="1652"/>
      <c r="D350" s="1652"/>
      <c r="E350" s="1652"/>
      <c r="F350" s="1652"/>
      <c r="G350" s="1652"/>
      <c r="H350" s="1652"/>
      <c r="I350" s="1652"/>
      <c r="J350" s="1652"/>
      <c r="K350" s="1652"/>
      <c r="L350" s="1652"/>
      <c r="M350" s="1652"/>
      <c r="N350" s="1652"/>
      <c r="O350" s="1652"/>
      <c r="P350" s="1652"/>
      <c r="Q350" s="1652"/>
      <c r="R350" s="1652"/>
      <c r="S350" s="1652"/>
      <c r="T350" s="1652"/>
      <c r="U350" s="1652"/>
      <c r="V350" s="1652"/>
      <c r="W350" s="1652"/>
      <c r="X350" s="1652"/>
      <c r="Y350" s="1652"/>
      <c r="Z350" s="1608"/>
      <c r="AA350" s="1652"/>
      <c r="AB350" s="1652"/>
    </row>
    <row r="351" spans="2:28">
      <c r="B351" s="1652"/>
      <c r="C351" s="1652"/>
      <c r="D351" s="1652"/>
      <c r="E351" s="1652"/>
      <c r="F351" s="1652"/>
      <c r="G351" s="1652"/>
      <c r="H351" s="1652"/>
      <c r="I351" s="1652"/>
      <c r="J351" s="1652"/>
      <c r="K351" s="1652"/>
      <c r="L351" s="1652"/>
      <c r="M351" s="1652"/>
      <c r="N351" s="1652"/>
      <c r="O351" s="1652"/>
      <c r="P351" s="1652"/>
      <c r="Q351" s="1652"/>
      <c r="R351" s="1652"/>
      <c r="S351" s="1652"/>
      <c r="T351" s="1652"/>
      <c r="U351" s="1652"/>
      <c r="V351" s="1652"/>
      <c r="W351" s="1652"/>
      <c r="X351" s="1652"/>
      <c r="Y351" s="1652"/>
      <c r="Z351" s="1608"/>
      <c r="AA351" s="1652"/>
      <c r="AB351" s="1652"/>
    </row>
    <row r="352" spans="2:28">
      <c r="B352" s="1652"/>
      <c r="C352" s="1652"/>
      <c r="D352" s="1652"/>
      <c r="E352" s="1652"/>
      <c r="F352" s="1652"/>
      <c r="G352" s="1652"/>
      <c r="H352" s="1652"/>
      <c r="I352" s="1652"/>
      <c r="J352" s="1652"/>
      <c r="K352" s="1652"/>
      <c r="L352" s="1652"/>
      <c r="M352" s="1652"/>
      <c r="N352" s="1652"/>
      <c r="O352" s="1652"/>
      <c r="P352" s="1652"/>
      <c r="Q352" s="1652"/>
      <c r="R352" s="1652"/>
      <c r="S352" s="1652"/>
      <c r="T352" s="1652"/>
      <c r="U352" s="1652"/>
      <c r="V352" s="1652"/>
      <c r="W352" s="1652"/>
      <c r="X352" s="1652"/>
      <c r="Y352" s="1652"/>
      <c r="Z352" s="1608"/>
      <c r="AA352" s="1652"/>
      <c r="AB352" s="1652"/>
    </row>
    <row r="353" spans="2:28">
      <c r="B353" s="1652"/>
      <c r="C353" s="1652"/>
      <c r="D353" s="1652"/>
      <c r="E353" s="1652"/>
      <c r="F353" s="1652"/>
      <c r="G353" s="1652"/>
      <c r="H353" s="1652"/>
      <c r="I353" s="1652"/>
      <c r="J353" s="1652"/>
      <c r="K353" s="1652"/>
      <c r="L353" s="1652"/>
      <c r="M353" s="1652"/>
      <c r="N353" s="1652"/>
      <c r="O353" s="1652"/>
      <c r="P353" s="1652"/>
      <c r="Q353" s="1652"/>
      <c r="R353" s="1652"/>
      <c r="S353" s="1652"/>
      <c r="T353" s="1652"/>
      <c r="U353" s="1652"/>
      <c r="V353" s="1652"/>
      <c r="W353" s="1652"/>
      <c r="X353" s="1652"/>
      <c r="Y353" s="1652"/>
      <c r="Z353" s="1608"/>
      <c r="AA353" s="1652"/>
      <c r="AB353" s="1652"/>
    </row>
    <row r="354" spans="2:28">
      <c r="B354" s="1652"/>
      <c r="C354" s="1652"/>
      <c r="D354" s="1652"/>
      <c r="E354" s="1652"/>
      <c r="F354" s="1652"/>
      <c r="G354" s="1652"/>
      <c r="H354" s="1652"/>
      <c r="I354" s="1652"/>
      <c r="J354" s="1652"/>
      <c r="K354" s="1652"/>
      <c r="L354" s="1652"/>
      <c r="M354" s="1652"/>
      <c r="N354" s="1652"/>
      <c r="O354" s="1652"/>
      <c r="P354" s="1652"/>
      <c r="Q354" s="1652"/>
      <c r="R354" s="1652"/>
      <c r="S354" s="1652"/>
      <c r="T354" s="1652"/>
      <c r="U354" s="1652"/>
      <c r="V354" s="1652"/>
      <c r="W354" s="1652"/>
      <c r="X354" s="1652"/>
      <c r="Y354" s="1652"/>
      <c r="Z354" s="1608"/>
      <c r="AA354" s="1652"/>
      <c r="AB354" s="1652"/>
    </row>
    <row r="355" spans="2:28">
      <c r="B355" s="1652"/>
      <c r="C355" s="1652"/>
      <c r="D355" s="1652"/>
      <c r="E355" s="1652"/>
      <c r="F355" s="1652"/>
      <c r="G355" s="1652"/>
      <c r="H355" s="1652"/>
      <c r="I355" s="1652"/>
      <c r="J355" s="1652"/>
      <c r="K355" s="1652"/>
      <c r="L355" s="1652"/>
      <c r="M355" s="1652"/>
      <c r="N355" s="1652"/>
      <c r="O355" s="1652"/>
      <c r="P355" s="1652"/>
      <c r="Q355" s="1652"/>
      <c r="R355" s="1652"/>
      <c r="S355" s="1652"/>
      <c r="T355" s="1652"/>
      <c r="U355" s="1652"/>
      <c r="V355" s="1652"/>
      <c r="W355" s="1652"/>
      <c r="X355" s="1652"/>
      <c r="Y355" s="1652"/>
      <c r="Z355" s="1608"/>
      <c r="AA355" s="1652"/>
      <c r="AB355" s="1652"/>
    </row>
    <row r="356" spans="2:28">
      <c r="B356" s="1652"/>
      <c r="C356" s="1652"/>
      <c r="D356" s="1652"/>
      <c r="E356" s="1652"/>
      <c r="F356" s="1652"/>
      <c r="G356" s="1652"/>
      <c r="H356" s="1652"/>
      <c r="I356" s="1652"/>
      <c r="J356" s="1652"/>
      <c r="K356" s="1652"/>
      <c r="L356" s="1652"/>
      <c r="M356" s="1652"/>
      <c r="N356" s="1652"/>
      <c r="O356" s="1652"/>
      <c r="P356" s="1652"/>
      <c r="Q356" s="1652"/>
      <c r="R356" s="1652"/>
      <c r="S356" s="1652"/>
      <c r="T356" s="1652"/>
      <c r="U356" s="1652"/>
      <c r="V356" s="1652"/>
      <c r="W356" s="1652"/>
      <c r="X356" s="1652"/>
      <c r="Y356" s="1652"/>
      <c r="Z356" s="1608"/>
      <c r="AA356" s="1652"/>
      <c r="AB356" s="1652"/>
    </row>
    <row r="357" spans="2:28">
      <c r="B357" s="1652"/>
      <c r="C357" s="1652"/>
      <c r="D357" s="1652"/>
      <c r="E357" s="1652"/>
      <c r="F357" s="1652"/>
      <c r="G357" s="1652"/>
      <c r="H357" s="1652"/>
      <c r="I357" s="1652"/>
      <c r="J357" s="1652"/>
      <c r="K357" s="1652"/>
      <c r="L357" s="1652"/>
      <c r="M357" s="1652"/>
      <c r="N357" s="1652"/>
      <c r="O357" s="1652"/>
      <c r="P357" s="1652"/>
      <c r="Q357" s="1652"/>
      <c r="R357" s="1652"/>
      <c r="S357" s="1652"/>
      <c r="T357" s="1652"/>
      <c r="U357" s="1652"/>
      <c r="V357" s="1652"/>
      <c r="W357" s="1652"/>
      <c r="X357" s="1652"/>
      <c r="Y357" s="1652"/>
      <c r="Z357" s="1608"/>
      <c r="AA357" s="1652"/>
      <c r="AB357" s="1652"/>
    </row>
    <row r="358" spans="2:28">
      <c r="B358" s="1652"/>
      <c r="C358" s="1652"/>
      <c r="D358" s="1652"/>
      <c r="E358" s="1652"/>
      <c r="F358" s="1652"/>
      <c r="G358" s="1652"/>
      <c r="H358" s="1652"/>
      <c r="I358" s="1652"/>
      <c r="J358" s="1652"/>
      <c r="K358" s="1652"/>
      <c r="L358" s="1652"/>
      <c r="M358" s="1652"/>
      <c r="N358" s="1652"/>
      <c r="O358" s="1652"/>
      <c r="P358" s="1652"/>
      <c r="Q358" s="1652"/>
      <c r="R358" s="1652"/>
      <c r="S358" s="1652"/>
      <c r="T358" s="1652"/>
      <c r="U358" s="1652"/>
      <c r="V358" s="1652"/>
      <c r="W358" s="1652"/>
      <c r="X358" s="1652"/>
      <c r="Y358" s="1652"/>
      <c r="Z358" s="1608"/>
      <c r="AA358" s="1652"/>
      <c r="AB358" s="1652"/>
    </row>
    <row r="359" spans="2:28">
      <c r="B359" s="1652"/>
      <c r="C359" s="1652"/>
      <c r="D359" s="1652"/>
      <c r="E359" s="1652"/>
      <c r="F359" s="1652"/>
      <c r="G359" s="1652"/>
      <c r="H359" s="1652"/>
      <c r="I359" s="1652"/>
      <c r="J359" s="1652"/>
      <c r="K359" s="1652"/>
      <c r="L359" s="1652"/>
      <c r="M359" s="1652"/>
      <c r="N359" s="1652"/>
      <c r="O359" s="1652"/>
      <c r="P359" s="1652"/>
      <c r="Q359" s="1652"/>
      <c r="R359" s="1652"/>
      <c r="S359" s="1652"/>
      <c r="T359" s="1652"/>
      <c r="U359" s="1652"/>
      <c r="V359" s="1652"/>
      <c r="W359" s="1652"/>
      <c r="X359" s="1652"/>
      <c r="Y359" s="1652"/>
      <c r="Z359" s="1608"/>
      <c r="AA359" s="1652"/>
      <c r="AB359" s="1652"/>
    </row>
    <row r="360" spans="2:28">
      <c r="B360" s="1652"/>
      <c r="C360" s="1652"/>
      <c r="D360" s="1652"/>
      <c r="E360" s="1652"/>
      <c r="F360" s="1652"/>
      <c r="G360" s="1652"/>
      <c r="H360" s="1652"/>
      <c r="I360" s="1652"/>
      <c r="J360" s="1652"/>
      <c r="K360" s="1652"/>
      <c r="L360" s="1652"/>
      <c r="M360" s="1652"/>
      <c r="N360" s="1652"/>
      <c r="O360" s="1652"/>
      <c r="P360" s="1652"/>
      <c r="Q360" s="1652"/>
      <c r="R360" s="1652"/>
      <c r="S360" s="1652"/>
      <c r="T360" s="1652"/>
      <c r="U360" s="1652"/>
      <c r="V360" s="1652"/>
      <c r="W360" s="1652"/>
      <c r="X360" s="1652"/>
      <c r="Y360" s="1652"/>
      <c r="Z360" s="1608"/>
      <c r="AA360" s="1652"/>
      <c r="AB360" s="1652"/>
    </row>
    <row r="361" spans="2:28">
      <c r="B361" s="1652"/>
      <c r="C361" s="1652"/>
      <c r="D361" s="1652"/>
      <c r="E361" s="1652"/>
      <c r="F361" s="1652"/>
      <c r="G361" s="1652"/>
      <c r="H361" s="1652"/>
      <c r="I361" s="1652"/>
      <c r="J361" s="1652"/>
      <c r="K361" s="1652"/>
      <c r="L361" s="1652"/>
      <c r="M361" s="1652"/>
      <c r="N361" s="1652"/>
      <c r="O361" s="1652"/>
      <c r="P361" s="1652"/>
      <c r="Q361" s="1652"/>
      <c r="R361" s="1652"/>
      <c r="S361" s="1652"/>
      <c r="T361" s="1652"/>
      <c r="U361" s="1652"/>
      <c r="V361" s="1652"/>
      <c r="W361" s="1652"/>
      <c r="X361" s="1652"/>
      <c r="Y361" s="1652"/>
      <c r="Z361" s="1608"/>
      <c r="AA361" s="1652"/>
      <c r="AB361" s="1652"/>
    </row>
    <row r="362" spans="2:28">
      <c r="B362" s="1652"/>
      <c r="C362" s="1652"/>
      <c r="D362" s="1652"/>
      <c r="E362" s="1652"/>
      <c r="F362" s="1652"/>
      <c r="G362" s="1652"/>
      <c r="H362" s="1652"/>
      <c r="I362" s="1652"/>
      <c r="J362" s="1652"/>
      <c r="K362" s="1652"/>
      <c r="L362" s="1652"/>
      <c r="M362" s="1652"/>
      <c r="N362" s="1652"/>
      <c r="O362" s="1652"/>
      <c r="P362" s="1652"/>
      <c r="Q362" s="1652"/>
      <c r="R362" s="1652"/>
      <c r="S362" s="1652"/>
      <c r="T362" s="1652"/>
      <c r="U362" s="1652"/>
      <c r="V362" s="1652"/>
      <c r="W362" s="1652"/>
      <c r="X362" s="1652"/>
      <c r="Y362" s="1652"/>
      <c r="Z362" s="1608"/>
      <c r="AA362" s="1652"/>
      <c r="AB362" s="1652"/>
    </row>
    <row r="363" spans="2:28">
      <c r="B363" s="1652"/>
      <c r="C363" s="1652"/>
      <c r="D363" s="1652"/>
      <c r="E363" s="1652"/>
      <c r="F363" s="1652"/>
      <c r="G363" s="1652"/>
      <c r="H363" s="1652"/>
      <c r="I363" s="1652"/>
      <c r="J363" s="1652"/>
      <c r="K363" s="1652"/>
      <c r="L363" s="1652"/>
      <c r="M363" s="1652"/>
      <c r="N363" s="1652"/>
      <c r="O363" s="1652"/>
      <c r="P363" s="1652"/>
      <c r="Q363" s="1652"/>
      <c r="R363" s="1652"/>
      <c r="S363" s="1652"/>
      <c r="T363" s="1652"/>
      <c r="U363" s="1652"/>
      <c r="V363" s="1652"/>
      <c r="W363" s="1652"/>
      <c r="X363" s="1652"/>
      <c r="Y363" s="1652"/>
      <c r="Z363" s="1608"/>
      <c r="AA363" s="1652"/>
      <c r="AB363" s="1652"/>
    </row>
    <row r="364" spans="2:28">
      <c r="B364" s="1652"/>
      <c r="C364" s="1652"/>
      <c r="D364" s="1652"/>
      <c r="E364" s="1652"/>
      <c r="F364" s="1652"/>
      <c r="G364" s="1652"/>
      <c r="H364" s="1652"/>
      <c r="I364" s="1652"/>
      <c r="J364" s="1652"/>
      <c r="K364" s="1652"/>
      <c r="L364" s="1652"/>
      <c r="M364" s="1652"/>
      <c r="N364" s="1652"/>
      <c r="O364" s="1652"/>
      <c r="P364" s="1652"/>
      <c r="Q364" s="1652"/>
      <c r="R364" s="1652"/>
      <c r="S364" s="1652"/>
      <c r="T364" s="1652"/>
      <c r="U364" s="1652"/>
      <c r="V364" s="1652"/>
      <c r="W364" s="1652"/>
      <c r="X364" s="1652"/>
      <c r="Y364" s="1652"/>
      <c r="Z364" s="1608"/>
      <c r="AA364" s="1652"/>
      <c r="AB364" s="1652"/>
    </row>
    <row r="365" spans="2:28">
      <c r="B365" s="1652"/>
      <c r="C365" s="1652"/>
      <c r="D365" s="1652"/>
      <c r="E365" s="1652"/>
      <c r="F365" s="1652"/>
      <c r="G365" s="1652"/>
      <c r="H365" s="1652"/>
      <c r="I365" s="1652"/>
      <c r="J365" s="1652"/>
      <c r="K365" s="1652"/>
      <c r="L365" s="1652"/>
      <c r="M365" s="1652"/>
      <c r="N365" s="1652"/>
      <c r="O365" s="1652"/>
      <c r="P365" s="1652"/>
      <c r="Q365" s="1652"/>
      <c r="R365" s="1652"/>
      <c r="S365" s="1652"/>
      <c r="T365" s="1652"/>
      <c r="U365" s="1652"/>
      <c r="V365" s="1652"/>
      <c r="W365" s="1652"/>
      <c r="X365" s="1652"/>
      <c r="Y365" s="1652"/>
      <c r="Z365" s="1608"/>
      <c r="AA365" s="1652"/>
      <c r="AB365" s="1652"/>
    </row>
    <row r="366" spans="2:28">
      <c r="B366" s="1652"/>
      <c r="C366" s="1652"/>
      <c r="D366" s="1652"/>
      <c r="E366" s="1652"/>
      <c r="F366" s="1652"/>
      <c r="G366" s="1652"/>
      <c r="H366" s="1652"/>
      <c r="I366" s="1652"/>
      <c r="J366" s="1652"/>
      <c r="K366" s="1652"/>
      <c r="L366" s="1652"/>
      <c r="M366" s="1652"/>
      <c r="N366" s="1652"/>
      <c r="O366" s="1652"/>
      <c r="P366" s="1652"/>
      <c r="Q366" s="1652"/>
      <c r="R366" s="1652"/>
      <c r="S366" s="1652"/>
      <c r="T366" s="1652"/>
      <c r="U366" s="1652"/>
      <c r="V366" s="1652"/>
      <c r="W366" s="1652"/>
      <c r="X366" s="1652"/>
      <c r="Y366" s="1652"/>
      <c r="Z366" s="1608"/>
      <c r="AA366" s="1652"/>
      <c r="AB366" s="1652"/>
    </row>
    <row r="367" spans="2:28">
      <c r="B367" s="1652"/>
      <c r="C367" s="1652"/>
      <c r="D367" s="1652"/>
      <c r="E367" s="1652"/>
      <c r="F367" s="1652"/>
      <c r="G367" s="1652"/>
      <c r="H367" s="1652"/>
      <c r="I367" s="1652"/>
      <c r="J367" s="1652"/>
      <c r="K367" s="1652"/>
      <c r="L367" s="1652"/>
      <c r="M367" s="1652"/>
      <c r="N367" s="1652"/>
      <c r="O367" s="1652"/>
      <c r="P367" s="1652"/>
      <c r="Q367" s="1652"/>
      <c r="R367" s="1652"/>
      <c r="S367" s="1652"/>
      <c r="T367" s="1652"/>
      <c r="U367" s="1652"/>
      <c r="V367" s="1652"/>
      <c r="W367" s="1652"/>
      <c r="X367" s="1652"/>
      <c r="Y367" s="1652"/>
      <c r="Z367" s="1608"/>
      <c r="AA367" s="1652"/>
      <c r="AB367" s="1652"/>
    </row>
    <row r="368" spans="2:28">
      <c r="B368" s="1652"/>
      <c r="C368" s="1652"/>
      <c r="D368" s="1652"/>
      <c r="E368" s="1652"/>
      <c r="F368" s="1652"/>
      <c r="G368" s="1652"/>
      <c r="H368" s="1652"/>
      <c r="I368" s="1652"/>
      <c r="J368" s="1652"/>
      <c r="K368" s="1652"/>
      <c r="L368" s="1652"/>
      <c r="M368" s="1652"/>
      <c r="N368" s="1652"/>
      <c r="O368" s="1652"/>
      <c r="P368" s="1652"/>
      <c r="Q368" s="1652"/>
      <c r="R368" s="1652"/>
      <c r="S368" s="1652"/>
      <c r="T368" s="1652"/>
      <c r="U368" s="1652"/>
      <c r="V368" s="1652"/>
      <c r="W368" s="1652"/>
      <c r="X368" s="1652"/>
      <c r="Y368" s="1652"/>
      <c r="Z368" s="1608"/>
      <c r="AA368" s="1652"/>
      <c r="AB368" s="1652"/>
    </row>
    <row r="369" spans="2:28">
      <c r="B369" s="1652"/>
      <c r="C369" s="1652"/>
      <c r="D369" s="1652"/>
      <c r="E369" s="1652"/>
      <c r="F369" s="1652"/>
      <c r="G369" s="1652"/>
      <c r="H369" s="1652"/>
      <c r="I369" s="1652"/>
      <c r="J369" s="1652"/>
      <c r="K369" s="1652"/>
      <c r="L369" s="1652"/>
      <c r="M369" s="1652"/>
      <c r="N369" s="1652"/>
      <c r="O369" s="1652"/>
      <c r="P369" s="1652"/>
      <c r="Q369" s="1652"/>
      <c r="R369" s="1652"/>
      <c r="S369" s="1652"/>
      <c r="T369" s="1652"/>
      <c r="U369" s="1652"/>
      <c r="V369" s="1652"/>
      <c r="W369" s="1652"/>
      <c r="X369" s="1652"/>
      <c r="Y369" s="1652"/>
      <c r="Z369" s="1608"/>
      <c r="AA369" s="1652"/>
      <c r="AB369" s="1652"/>
    </row>
    <row r="370" spans="2:28">
      <c r="B370" s="1652"/>
      <c r="C370" s="1652"/>
      <c r="D370" s="1652"/>
      <c r="E370" s="1652"/>
      <c r="F370" s="1652"/>
      <c r="G370" s="1652"/>
      <c r="H370" s="1652"/>
      <c r="I370" s="1652"/>
      <c r="J370" s="1652"/>
      <c r="K370" s="1652"/>
      <c r="L370" s="1652"/>
      <c r="M370" s="1652"/>
      <c r="N370" s="1652"/>
      <c r="O370" s="1652"/>
      <c r="P370" s="1652"/>
      <c r="Q370" s="1652"/>
      <c r="R370" s="1652"/>
      <c r="S370" s="1652"/>
      <c r="T370" s="1652"/>
      <c r="U370" s="1652"/>
      <c r="V370" s="1652"/>
      <c r="W370" s="1652"/>
      <c r="X370" s="1652"/>
      <c r="Y370" s="1652"/>
      <c r="Z370" s="1608"/>
      <c r="AA370" s="1652"/>
      <c r="AB370" s="1652"/>
    </row>
    <row r="371" spans="2:28">
      <c r="B371" s="1652"/>
      <c r="C371" s="1652"/>
      <c r="D371" s="1652"/>
      <c r="E371" s="1652"/>
      <c r="F371" s="1652"/>
      <c r="G371" s="1652"/>
      <c r="H371" s="1652"/>
      <c r="I371" s="1652"/>
      <c r="J371" s="1652"/>
      <c r="K371" s="1652"/>
      <c r="L371" s="1652"/>
      <c r="M371" s="1652"/>
      <c r="N371" s="1652"/>
      <c r="O371" s="1652"/>
      <c r="P371" s="1652"/>
      <c r="Q371" s="1652"/>
      <c r="R371" s="1652"/>
      <c r="S371" s="1652"/>
      <c r="T371" s="1652"/>
      <c r="U371" s="1652"/>
      <c r="V371" s="1652"/>
      <c r="W371" s="1652"/>
      <c r="X371" s="1652"/>
      <c r="Y371" s="1652"/>
      <c r="Z371" s="1608"/>
      <c r="AA371" s="1652"/>
      <c r="AB371" s="1652"/>
    </row>
    <row r="372" spans="2:28">
      <c r="B372" s="1652"/>
      <c r="C372" s="1652"/>
      <c r="D372" s="1652"/>
      <c r="E372" s="1652"/>
      <c r="F372" s="1652"/>
      <c r="G372" s="1652"/>
      <c r="H372" s="1652"/>
      <c r="I372" s="1652"/>
      <c r="J372" s="1652"/>
      <c r="K372" s="1652"/>
      <c r="L372" s="1652"/>
      <c r="M372" s="1652"/>
      <c r="N372" s="1652"/>
      <c r="O372" s="1652"/>
      <c r="P372" s="1652"/>
      <c r="Q372" s="1652"/>
      <c r="R372" s="1652"/>
      <c r="S372" s="1652"/>
      <c r="T372" s="1652"/>
      <c r="U372" s="1652"/>
      <c r="V372" s="1652"/>
      <c r="W372" s="1652"/>
      <c r="X372" s="1652"/>
      <c r="Y372" s="1652"/>
      <c r="Z372" s="1608"/>
      <c r="AA372" s="1652"/>
      <c r="AB372" s="1652"/>
    </row>
    <row r="373" spans="2:28">
      <c r="B373" s="1652"/>
      <c r="C373" s="1652"/>
      <c r="D373" s="1652"/>
      <c r="E373" s="1652"/>
      <c r="F373" s="1652"/>
      <c r="G373" s="1652"/>
      <c r="H373" s="1652"/>
      <c r="I373" s="1652"/>
      <c r="J373" s="1652"/>
      <c r="K373" s="1652"/>
      <c r="L373" s="1652"/>
      <c r="M373" s="1652"/>
      <c r="N373" s="1652"/>
      <c r="O373" s="1652"/>
      <c r="P373" s="1652"/>
      <c r="Q373" s="1652"/>
      <c r="R373" s="1652"/>
      <c r="S373" s="1652"/>
      <c r="T373" s="1652"/>
      <c r="U373" s="1652"/>
      <c r="V373" s="1652"/>
      <c r="W373" s="1652"/>
      <c r="X373" s="1652"/>
      <c r="Y373" s="1652"/>
      <c r="Z373" s="1608"/>
      <c r="AA373" s="1652"/>
      <c r="AB373" s="1652"/>
    </row>
    <row r="374" spans="2:28">
      <c r="B374" s="1652"/>
      <c r="C374" s="1652"/>
      <c r="D374" s="1652"/>
      <c r="E374" s="1652"/>
      <c r="F374" s="1652"/>
      <c r="G374" s="1652"/>
      <c r="H374" s="1652"/>
      <c r="I374" s="1652"/>
      <c r="J374" s="1652"/>
      <c r="K374" s="1652"/>
      <c r="L374" s="1652"/>
      <c r="M374" s="1652"/>
      <c r="N374" s="1652"/>
      <c r="O374" s="1652"/>
      <c r="P374" s="1652"/>
      <c r="Q374" s="1652"/>
      <c r="R374" s="1652"/>
      <c r="S374" s="1652"/>
      <c r="T374" s="1652"/>
      <c r="U374" s="1652"/>
      <c r="V374" s="1652"/>
      <c r="W374" s="1652"/>
      <c r="X374" s="1652"/>
      <c r="Y374" s="1652"/>
      <c r="Z374" s="1608"/>
      <c r="AA374" s="1652"/>
      <c r="AB374" s="1652"/>
    </row>
    <row r="375" spans="2:28">
      <c r="B375" s="1652"/>
      <c r="C375" s="1652"/>
      <c r="D375" s="1652"/>
      <c r="E375" s="1652"/>
      <c r="F375" s="1652"/>
      <c r="G375" s="1652"/>
      <c r="H375" s="1652"/>
      <c r="I375" s="1652"/>
      <c r="J375" s="1652"/>
      <c r="K375" s="1652"/>
      <c r="L375" s="1652"/>
      <c r="M375" s="1652"/>
      <c r="N375" s="1652"/>
      <c r="O375" s="1652"/>
      <c r="P375" s="1652"/>
      <c r="Q375" s="1652"/>
      <c r="R375" s="1652"/>
      <c r="S375" s="1652"/>
      <c r="T375" s="1652"/>
      <c r="U375" s="1652"/>
      <c r="V375" s="1652"/>
      <c r="W375" s="1652"/>
      <c r="X375" s="1652"/>
      <c r="Y375" s="1652"/>
      <c r="Z375" s="1608"/>
      <c r="AA375" s="1652"/>
      <c r="AB375" s="1652"/>
    </row>
    <row r="376" spans="2:28">
      <c r="B376" s="1652"/>
      <c r="C376" s="1652"/>
      <c r="D376" s="1652"/>
      <c r="E376" s="1652"/>
      <c r="F376" s="1652"/>
      <c r="G376" s="1652"/>
      <c r="H376" s="1652"/>
      <c r="I376" s="1652"/>
      <c r="J376" s="1652"/>
      <c r="K376" s="1652"/>
      <c r="L376" s="1652"/>
      <c r="M376" s="1652"/>
      <c r="N376" s="1652"/>
      <c r="O376" s="1652"/>
      <c r="P376" s="1652"/>
      <c r="Q376" s="1652"/>
      <c r="R376" s="1652"/>
      <c r="S376" s="1652"/>
      <c r="T376" s="1652"/>
      <c r="U376" s="1652"/>
      <c r="V376" s="1652"/>
      <c r="W376" s="1652"/>
      <c r="X376" s="1652"/>
      <c r="Y376" s="1652"/>
      <c r="Z376" s="1608"/>
      <c r="AA376" s="1652"/>
      <c r="AB376" s="1652"/>
    </row>
    <row r="377" spans="2:28">
      <c r="B377" s="1652"/>
      <c r="C377" s="1652"/>
      <c r="D377" s="1652"/>
      <c r="E377" s="1652"/>
      <c r="F377" s="1652"/>
      <c r="G377" s="1652"/>
      <c r="H377" s="1652"/>
      <c r="I377" s="1652"/>
      <c r="J377" s="1652"/>
      <c r="K377" s="1652"/>
      <c r="L377" s="1652"/>
      <c r="M377" s="1652"/>
      <c r="N377" s="1652"/>
      <c r="O377" s="1652"/>
      <c r="P377" s="1652"/>
      <c r="Q377" s="1652"/>
      <c r="R377" s="1652"/>
      <c r="S377" s="1652"/>
      <c r="T377" s="1652"/>
      <c r="U377" s="1652"/>
      <c r="V377" s="1652"/>
      <c r="W377" s="1652"/>
      <c r="X377" s="1652"/>
      <c r="Y377" s="1652"/>
      <c r="Z377" s="1608"/>
      <c r="AA377" s="1652"/>
      <c r="AB377" s="1652"/>
    </row>
    <row r="378" spans="2:28">
      <c r="B378" s="1652"/>
      <c r="C378" s="1652"/>
      <c r="D378" s="1652"/>
      <c r="E378" s="1652"/>
      <c r="F378" s="1652"/>
      <c r="G378" s="1652"/>
      <c r="H378" s="1652"/>
      <c r="I378" s="1652"/>
      <c r="J378" s="1652"/>
      <c r="K378" s="1652"/>
      <c r="L378" s="1652"/>
      <c r="M378" s="1652"/>
      <c r="N378" s="1652"/>
      <c r="O378" s="1652"/>
      <c r="P378" s="1652"/>
      <c r="Q378" s="1652"/>
      <c r="R378" s="1652"/>
      <c r="S378" s="1652"/>
      <c r="T378" s="1652"/>
      <c r="U378" s="1652"/>
      <c r="V378" s="1652"/>
      <c r="W378" s="1652"/>
      <c r="X378" s="1652"/>
      <c r="Y378" s="1652"/>
      <c r="Z378" s="1608"/>
      <c r="AA378" s="1652"/>
      <c r="AB378" s="1652"/>
    </row>
  </sheetData>
  <phoneticPr fontId="17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tabColor rgb="FFFFFF00"/>
    <pageSetUpPr fitToPage="1"/>
  </sheetPr>
  <dimension ref="A1:BA104"/>
  <sheetViews>
    <sheetView showGridLines="0" zoomScale="85" zoomScaleNormal="85" zoomScaleSheetLayoutView="70" workbookViewId="0">
      <selection activeCell="B1" sqref="B1"/>
    </sheetView>
  </sheetViews>
  <sheetFormatPr defaultColWidth="11" defaultRowHeight="14"/>
  <cols>
    <col min="1" max="1" width="1.6328125" style="344" customWidth="1"/>
    <col min="2" max="2" width="28.36328125" style="344" customWidth="1"/>
    <col min="3" max="3" width="17.90625" style="345" customWidth="1"/>
    <col min="4" max="7" width="17.90625" style="344" customWidth="1"/>
    <col min="8" max="10" width="17.90625" style="345" customWidth="1"/>
    <col min="11" max="11" width="17.90625" style="344" customWidth="1"/>
    <col min="12" max="12" width="17.90625" style="345" customWidth="1"/>
    <col min="13" max="13" width="2.08984375" style="344" customWidth="1"/>
    <col min="14" max="15" width="11" style="344"/>
    <col min="16" max="16" width="12.90625" style="344" bestFit="1" customWidth="1"/>
    <col min="17" max="17" width="11.6328125" style="344" bestFit="1" customWidth="1"/>
    <col min="18" max="18" width="11.08984375" style="344" bestFit="1" customWidth="1"/>
    <col min="19" max="21" width="12.90625" style="344" bestFit="1" customWidth="1"/>
    <col min="22" max="22" width="11.08984375" style="344" bestFit="1" customWidth="1"/>
    <col min="23" max="24" width="12.90625" style="344" bestFit="1" customWidth="1"/>
    <col min="25" max="25" width="11.6328125" style="344" bestFit="1" customWidth="1"/>
    <col min="26" max="27" width="12.90625" style="344" bestFit="1" customWidth="1"/>
    <col min="28" max="28" width="11.6328125" style="344" bestFit="1" customWidth="1"/>
    <col min="29" max="31" width="11" style="344"/>
    <col min="32" max="53" width="11" style="1120"/>
    <col min="54" max="207" width="11" style="344"/>
    <col min="208" max="208" width="1.6328125" style="344" customWidth="1"/>
    <col min="209" max="209" width="17.7265625" style="344" customWidth="1"/>
    <col min="210" max="210" width="11.26953125" style="344" customWidth="1"/>
    <col min="211" max="229" width="8.36328125" style="344" customWidth="1"/>
    <col min="230" max="230" width="9.453125" style="344" customWidth="1"/>
    <col min="231" max="231" width="10.36328125" style="344" customWidth="1"/>
    <col min="232" max="232" width="10.7265625" style="344" bestFit="1" customWidth="1"/>
    <col min="233" max="233" width="9.453125" style="344" bestFit="1" customWidth="1"/>
    <col min="234" max="234" width="10.36328125" style="344" customWidth="1"/>
    <col min="235" max="235" width="8" style="344" bestFit="1" customWidth="1"/>
    <col min="236" max="236" width="15.7265625" style="344" bestFit="1" customWidth="1"/>
    <col min="237" max="237" width="1.6328125" style="344" customWidth="1"/>
    <col min="238" max="238" width="5.36328125" style="344" customWidth="1"/>
    <col min="239" max="463" width="11" style="344"/>
    <col min="464" max="464" width="1.6328125" style="344" customWidth="1"/>
    <col min="465" max="465" width="17.7265625" style="344" customWidth="1"/>
    <col min="466" max="466" width="11.26953125" style="344" customWidth="1"/>
    <col min="467" max="485" width="8.36328125" style="344" customWidth="1"/>
    <col min="486" max="486" width="9.453125" style="344" customWidth="1"/>
    <col min="487" max="487" width="10.36328125" style="344" customWidth="1"/>
    <col min="488" max="488" width="10.7265625" style="344" bestFit="1" customWidth="1"/>
    <col min="489" max="489" width="9.453125" style="344" bestFit="1" customWidth="1"/>
    <col min="490" max="490" width="10.36328125" style="344" customWidth="1"/>
    <col min="491" max="491" width="8" style="344" bestFit="1" customWidth="1"/>
    <col min="492" max="492" width="15.7265625" style="344" bestFit="1" customWidth="1"/>
    <col min="493" max="493" width="1.6328125" style="344" customWidth="1"/>
    <col min="494" max="494" width="5.36328125" style="344" customWidth="1"/>
    <col min="495" max="719" width="11" style="344"/>
    <col min="720" max="720" width="1.6328125" style="344" customWidth="1"/>
    <col min="721" max="721" width="17.7265625" style="344" customWidth="1"/>
    <col min="722" max="722" width="11.26953125" style="344" customWidth="1"/>
    <col min="723" max="741" width="8.36328125" style="344" customWidth="1"/>
    <col min="742" max="742" width="9.453125" style="344" customWidth="1"/>
    <col min="743" max="743" width="10.36328125" style="344" customWidth="1"/>
    <col min="744" max="744" width="10.7265625" style="344" bestFit="1" customWidth="1"/>
    <col min="745" max="745" width="9.453125" style="344" bestFit="1" customWidth="1"/>
    <col min="746" max="746" width="10.36328125" style="344" customWidth="1"/>
    <col min="747" max="747" width="8" style="344" bestFit="1" customWidth="1"/>
    <col min="748" max="748" width="15.7265625" style="344" bestFit="1" customWidth="1"/>
    <col min="749" max="749" width="1.6328125" style="344" customWidth="1"/>
    <col min="750" max="750" width="5.36328125" style="344" customWidth="1"/>
    <col min="751" max="975" width="11" style="344"/>
    <col min="976" max="976" width="1.6328125" style="344" customWidth="1"/>
    <col min="977" max="977" width="17.7265625" style="344" customWidth="1"/>
    <col min="978" max="978" width="11.26953125" style="344" customWidth="1"/>
    <col min="979" max="997" width="8.36328125" style="344" customWidth="1"/>
    <col min="998" max="998" width="9.453125" style="344" customWidth="1"/>
    <col min="999" max="999" width="10.36328125" style="344" customWidth="1"/>
    <col min="1000" max="1000" width="10.7265625" style="344" bestFit="1" customWidth="1"/>
    <col min="1001" max="1001" width="9.453125" style="344" bestFit="1" customWidth="1"/>
    <col min="1002" max="1002" width="10.36328125" style="344" customWidth="1"/>
    <col min="1003" max="1003" width="8" style="344" bestFit="1" customWidth="1"/>
    <col min="1004" max="1004" width="15.7265625" style="344" bestFit="1" customWidth="1"/>
    <col min="1005" max="1005" width="1.6328125" style="344" customWidth="1"/>
    <col min="1006" max="1006" width="5.36328125" style="344" customWidth="1"/>
    <col min="1007" max="1231" width="11" style="344"/>
    <col min="1232" max="1232" width="1.6328125" style="344" customWidth="1"/>
    <col min="1233" max="1233" width="17.7265625" style="344" customWidth="1"/>
    <col min="1234" max="1234" width="11.26953125" style="344" customWidth="1"/>
    <col min="1235" max="1253" width="8.36328125" style="344" customWidth="1"/>
    <col min="1254" max="1254" width="9.453125" style="344" customWidth="1"/>
    <col min="1255" max="1255" width="10.36328125" style="344" customWidth="1"/>
    <col min="1256" max="1256" width="10.7265625" style="344" bestFit="1" customWidth="1"/>
    <col min="1257" max="1257" width="9.453125" style="344" bestFit="1" customWidth="1"/>
    <col min="1258" max="1258" width="10.36328125" style="344" customWidth="1"/>
    <col min="1259" max="1259" width="8" style="344" bestFit="1" customWidth="1"/>
    <col min="1260" max="1260" width="15.7265625" style="344" bestFit="1" customWidth="1"/>
    <col min="1261" max="1261" width="1.6328125" style="344" customWidth="1"/>
    <col min="1262" max="1262" width="5.36328125" style="344" customWidth="1"/>
    <col min="1263" max="1487" width="11" style="344"/>
    <col min="1488" max="1488" width="1.6328125" style="344" customWidth="1"/>
    <col min="1489" max="1489" width="17.7265625" style="344" customWidth="1"/>
    <col min="1490" max="1490" width="11.26953125" style="344" customWidth="1"/>
    <col min="1491" max="1509" width="8.36328125" style="344" customWidth="1"/>
    <col min="1510" max="1510" width="9.453125" style="344" customWidth="1"/>
    <col min="1511" max="1511" width="10.36328125" style="344" customWidth="1"/>
    <col min="1512" max="1512" width="10.7265625" style="344" bestFit="1" customWidth="1"/>
    <col min="1513" max="1513" width="9.453125" style="344" bestFit="1" customWidth="1"/>
    <col min="1514" max="1514" width="10.36328125" style="344" customWidth="1"/>
    <col min="1515" max="1515" width="8" style="344" bestFit="1" customWidth="1"/>
    <col min="1516" max="1516" width="15.7265625" style="344" bestFit="1" customWidth="1"/>
    <col min="1517" max="1517" width="1.6328125" style="344" customWidth="1"/>
    <col min="1518" max="1518" width="5.36328125" style="344" customWidth="1"/>
    <col min="1519" max="1743" width="11" style="344"/>
    <col min="1744" max="1744" width="1.6328125" style="344" customWidth="1"/>
    <col min="1745" max="1745" width="17.7265625" style="344" customWidth="1"/>
    <col min="1746" max="1746" width="11.26953125" style="344" customWidth="1"/>
    <col min="1747" max="1765" width="8.36328125" style="344" customWidth="1"/>
    <col min="1766" max="1766" width="9.453125" style="344" customWidth="1"/>
    <col min="1767" max="1767" width="10.36328125" style="344" customWidth="1"/>
    <col min="1768" max="1768" width="10.7265625" style="344" bestFit="1" customWidth="1"/>
    <col min="1769" max="1769" width="9.453125" style="344" bestFit="1" customWidth="1"/>
    <col min="1770" max="1770" width="10.36328125" style="344" customWidth="1"/>
    <col min="1771" max="1771" width="8" style="344" bestFit="1" customWidth="1"/>
    <col min="1772" max="1772" width="15.7265625" style="344" bestFit="1" customWidth="1"/>
    <col min="1773" max="1773" width="1.6328125" style="344" customWidth="1"/>
    <col min="1774" max="1774" width="5.36328125" style="344" customWidth="1"/>
    <col min="1775" max="1999" width="11" style="344"/>
    <col min="2000" max="2000" width="1.6328125" style="344" customWidth="1"/>
    <col min="2001" max="2001" width="17.7265625" style="344" customWidth="1"/>
    <col min="2002" max="2002" width="11.26953125" style="344" customWidth="1"/>
    <col min="2003" max="2021" width="8.36328125" style="344" customWidth="1"/>
    <col min="2022" max="2022" width="9.453125" style="344" customWidth="1"/>
    <col min="2023" max="2023" width="10.36328125" style="344" customWidth="1"/>
    <col min="2024" max="2024" width="10.7265625" style="344" bestFit="1" customWidth="1"/>
    <col min="2025" max="2025" width="9.453125" style="344" bestFit="1" customWidth="1"/>
    <col min="2026" max="2026" width="10.36328125" style="344" customWidth="1"/>
    <col min="2027" max="2027" width="8" style="344" bestFit="1" customWidth="1"/>
    <col min="2028" max="2028" width="15.7265625" style="344" bestFit="1" customWidth="1"/>
    <col min="2029" max="2029" width="1.6328125" style="344" customWidth="1"/>
    <col min="2030" max="2030" width="5.36328125" style="344" customWidth="1"/>
    <col min="2031" max="2255" width="11" style="344"/>
    <col min="2256" max="2256" width="1.6328125" style="344" customWidth="1"/>
    <col min="2257" max="2257" width="17.7265625" style="344" customWidth="1"/>
    <col min="2258" max="2258" width="11.26953125" style="344" customWidth="1"/>
    <col min="2259" max="2277" width="8.36328125" style="344" customWidth="1"/>
    <col min="2278" max="2278" width="9.453125" style="344" customWidth="1"/>
    <col min="2279" max="2279" width="10.36328125" style="344" customWidth="1"/>
    <col min="2280" max="2280" width="10.7265625" style="344" bestFit="1" customWidth="1"/>
    <col min="2281" max="2281" width="9.453125" style="344" bestFit="1" customWidth="1"/>
    <col min="2282" max="2282" width="10.36328125" style="344" customWidth="1"/>
    <col min="2283" max="2283" width="8" style="344" bestFit="1" customWidth="1"/>
    <col min="2284" max="2284" width="15.7265625" style="344" bestFit="1" customWidth="1"/>
    <col min="2285" max="2285" width="1.6328125" style="344" customWidth="1"/>
    <col min="2286" max="2286" width="5.36328125" style="344" customWidth="1"/>
    <col min="2287" max="2511" width="11" style="344"/>
    <col min="2512" max="2512" width="1.6328125" style="344" customWidth="1"/>
    <col min="2513" max="2513" width="17.7265625" style="344" customWidth="1"/>
    <col min="2514" max="2514" width="11.26953125" style="344" customWidth="1"/>
    <col min="2515" max="2533" width="8.36328125" style="344" customWidth="1"/>
    <col min="2534" max="2534" width="9.453125" style="344" customWidth="1"/>
    <col min="2535" max="2535" width="10.36328125" style="344" customWidth="1"/>
    <col min="2536" max="2536" width="10.7265625" style="344" bestFit="1" customWidth="1"/>
    <col min="2537" max="2537" width="9.453125" style="344" bestFit="1" customWidth="1"/>
    <col min="2538" max="2538" width="10.36328125" style="344" customWidth="1"/>
    <col min="2539" max="2539" width="8" style="344" bestFit="1" customWidth="1"/>
    <col min="2540" max="2540" width="15.7265625" style="344" bestFit="1" customWidth="1"/>
    <col min="2541" max="2541" width="1.6328125" style="344" customWidth="1"/>
    <col min="2542" max="2542" width="5.36328125" style="344" customWidth="1"/>
    <col min="2543" max="2767" width="11" style="344"/>
    <col min="2768" max="2768" width="1.6328125" style="344" customWidth="1"/>
    <col min="2769" max="2769" width="17.7265625" style="344" customWidth="1"/>
    <col min="2770" max="2770" width="11.26953125" style="344" customWidth="1"/>
    <col min="2771" max="2789" width="8.36328125" style="344" customWidth="1"/>
    <col min="2790" max="2790" width="9.453125" style="344" customWidth="1"/>
    <col min="2791" max="2791" width="10.36328125" style="344" customWidth="1"/>
    <col min="2792" max="2792" width="10.7265625" style="344" bestFit="1" customWidth="1"/>
    <col min="2793" max="2793" width="9.453125" style="344" bestFit="1" customWidth="1"/>
    <col min="2794" max="2794" width="10.36328125" style="344" customWidth="1"/>
    <col min="2795" max="2795" width="8" style="344" bestFit="1" customWidth="1"/>
    <col min="2796" max="2796" width="15.7265625" style="344" bestFit="1" customWidth="1"/>
    <col min="2797" max="2797" width="1.6328125" style="344" customWidth="1"/>
    <col min="2798" max="2798" width="5.36328125" style="344" customWidth="1"/>
    <col min="2799" max="3023" width="11" style="344"/>
    <col min="3024" max="3024" width="1.6328125" style="344" customWidth="1"/>
    <col min="3025" max="3025" width="17.7265625" style="344" customWidth="1"/>
    <col min="3026" max="3026" width="11.26953125" style="344" customWidth="1"/>
    <col min="3027" max="3045" width="8.36328125" style="344" customWidth="1"/>
    <col min="3046" max="3046" width="9.453125" style="344" customWidth="1"/>
    <col min="3047" max="3047" width="10.36328125" style="344" customWidth="1"/>
    <col min="3048" max="3048" width="10.7265625" style="344" bestFit="1" customWidth="1"/>
    <col min="3049" max="3049" width="9.453125" style="344" bestFit="1" customWidth="1"/>
    <col min="3050" max="3050" width="10.36328125" style="344" customWidth="1"/>
    <col min="3051" max="3051" width="8" style="344" bestFit="1" customWidth="1"/>
    <col min="3052" max="3052" width="15.7265625" style="344" bestFit="1" customWidth="1"/>
    <col min="3053" max="3053" width="1.6328125" style="344" customWidth="1"/>
    <col min="3054" max="3054" width="5.36328125" style="344" customWidth="1"/>
    <col min="3055" max="3279" width="11" style="344"/>
    <col min="3280" max="3280" width="1.6328125" style="344" customWidth="1"/>
    <col min="3281" max="3281" width="17.7265625" style="344" customWidth="1"/>
    <col min="3282" max="3282" width="11.26953125" style="344" customWidth="1"/>
    <col min="3283" max="3301" width="8.36328125" style="344" customWidth="1"/>
    <col min="3302" max="3302" width="9.453125" style="344" customWidth="1"/>
    <col min="3303" max="3303" width="10.36328125" style="344" customWidth="1"/>
    <col min="3304" max="3304" width="10.7265625" style="344" bestFit="1" customWidth="1"/>
    <col min="3305" max="3305" width="9.453125" style="344" bestFit="1" customWidth="1"/>
    <col min="3306" max="3306" width="10.36328125" style="344" customWidth="1"/>
    <col min="3307" max="3307" width="8" style="344" bestFit="1" customWidth="1"/>
    <col min="3308" max="3308" width="15.7265625" style="344" bestFit="1" customWidth="1"/>
    <col min="3309" max="3309" width="1.6328125" style="344" customWidth="1"/>
    <col min="3310" max="3310" width="5.36328125" style="344" customWidth="1"/>
    <col min="3311" max="3535" width="11" style="344"/>
    <col min="3536" max="3536" width="1.6328125" style="344" customWidth="1"/>
    <col min="3537" max="3537" width="17.7265625" style="344" customWidth="1"/>
    <col min="3538" max="3538" width="11.26953125" style="344" customWidth="1"/>
    <col min="3539" max="3557" width="8.36328125" style="344" customWidth="1"/>
    <col min="3558" max="3558" width="9.453125" style="344" customWidth="1"/>
    <col min="3559" max="3559" width="10.36328125" style="344" customWidth="1"/>
    <col min="3560" max="3560" width="10.7265625" style="344" bestFit="1" customWidth="1"/>
    <col min="3561" max="3561" width="9.453125" style="344" bestFit="1" customWidth="1"/>
    <col min="3562" max="3562" width="10.36328125" style="344" customWidth="1"/>
    <col min="3563" max="3563" width="8" style="344" bestFit="1" customWidth="1"/>
    <col min="3564" max="3564" width="15.7265625" style="344" bestFit="1" customWidth="1"/>
    <col min="3565" max="3565" width="1.6328125" style="344" customWidth="1"/>
    <col min="3566" max="3566" width="5.36328125" style="344" customWidth="1"/>
    <col min="3567" max="3791" width="11" style="344"/>
    <col min="3792" max="3792" width="1.6328125" style="344" customWidth="1"/>
    <col min="3793" max="3793" width="17.7265625" style="344" customWidth="1"/>
    <col min="3794" max="3794" width="11.26953125" style="344" customWidth="1"/>
    <col min="3795" max="3813" width="8.36328125" style="344" customWidth="1"/>
    <col min="3814" max="3814" width="9.453125" style="344" customWidth="1"/>
    <col min="3815" max="3815" width="10.36328125" style="344" customWidth="1"/>
    <col min="3816" max="3816" width="10.7265625" style="344" bestFit="1" customWidth="1"/>
    <col min="3817" max="3817" width="9.453125" style="344" bestFit="1" customWidth="1"/>
    <col min="3818" max="3818" width="10.36328125" style="344" customWidth="1"/>
    <col min="3819" max="3819" width="8" style="344" bestFit="1" customWidth="1"/>
    <col min="3820" max="3820" width="15.7265625" style="344" bestFit="1" customWidth="1"/>
    <col min="3821" max="3821" width="1.6328125" style="344" customWidth="1"/>
    <col min="3822" max="3822" width="5.36328125" style="344" customWidth="1"/>
    <col min="3823" max="4047" width="11" style="344"/>
    <col min="4048" max="4048" width="1.6328125" style="344" customWidth="1"/>
    <col min="4049" max="4049" width="17.7265625" style="344" customWidth="1"/>
    <col min="4050" max="4050" width="11.26953125" style="344" customWidth="1"/>
    <col min="4051" max="4069" width="8.36328125" style="344" customWidth="1"/>
    <col min="4070" max="4070" width="9.453125" style="344" customWidth="1"/>
    <col min="4071" max="4071" width="10.36328125" style="344" customWidth="1"/>
    <col min="4072" max="4072" width="10.7265625" style="344" bestFit="1" customWidth="1"/>
    <col min="4073" max="4073" width="9.453125" style="344" bestFit="1" customWidth="1"/>
    <col min="4074" max="4074" width="10.36328125" style="344" customWidth="1"/>
    <col min="4075" max="4075" width="8" style="344" bestFit="1" customWidth="1"/>
    <col min="4076" max="4076" width="15.7265625" style="344" bestFit="1" customWidth="1"/>
    <col min="4077" max="4077" width="1.6328125" style="344" customWidth="1"/>
    <col min="4078" max="4078" width="5.36328125" style="344" customWidth="1"/>
    <col min="4079" max="4303" width="11" style="344"/>
    <col min="4304" max="4304" width="1.6328125" style="344" customWidth="1"/>
    <col min="4305" max="4305" width="17.7265625" style="344" customWidth="1"/>
    <col min="4306" max="4306" width="11.26953125" style="344" customWidth="1"/>
    <col min="4307" max="4325" width="8.36328125" style="344" customWidth="1"/>
    <col min="4326" max="4326" width="9.453125" style="344" customWidth="1"/>
    <col min="4327" max="4327" width="10.36328125" style="344" customWidth="1"/>
    <col min="4328" max="4328" width="10.7265625" style="344" bestFit="1" customWidth="1"/>
    <col min="4329" max="4329" width="9.453125" style="344" bestFit="1" customWidth="1"/>
    <col min="4330" max="4330" width="10.36328125" style="344" customWidth="1"/>
    <col min="4331" max="4331" width="8" style="344" bestFit="1" customWidth="1"/>
    <col min="4332" max="4332" width="15.7265625" style="344" bestFit="1" customWidth="1"/>
    <col min="4333" max="4333" width="1.6328125" style="344" customWidth="1"/>
    <col min="4334" max="4334" width="5.36328125" style="344" customWidth="1"/>
    <col min="4335" max="4559" width="11" style="344"/>
    <col min="4560" max="4560" width="1.6328125" style="344" customWidth="1"/>
    <col min="4561" max="4561" width="17.7265625" style="344" customWidth="1"/>
    <col min="4562" max="4562" width="11.26953125" style="344" customWidth="1"/>
    <col min="4563" max="4581" width="8.36328125" style="344" customWidth="1"/>
    <col min="4582" max="4582" width="9.453125" style="344" customWidth="1"/>
    <col min="4583" max="4583" width="10.36328125" style="344" customWidth="1"/>
    <col min="4584" max="4584" width="10.7265625" style="344" bestFit="1" customWidth="1"/>
    <col min="4585" max="4585" width="9.453125" style="344" bestFit="1" customWidth="1"/>
    <col min="4586" max="4586" width="10.36328125" style="344" customWidth="1"/>
    <col min="4587" max="4587" width="8" style="344" bestFit="1" customWidth="1"/>
    <col min="4588" max="4588" width="15.7265625" style="344" bestFit="1" customWidth="1"/>
    <col min="4589" max="4589" width="1.6328125" style="344" customWidth="1"/>
    <col min="4590" max="4590" width="5.36328125" style="344" customWidth="1"/>
    <col min="4591" max="4815" width="11" style="344"/>
    <col min="4816" max="4816" width="1.6328125" style="344" customWidth="1"/>
    <col min="4817" max="4817" width="17.7265625" style="344" customWidth="1"/>
    <col min="4818" max="4818" width="11.26953125" style="344" customWidth="1"/>
    <col min="4819" max="4837" width="8.36328125" style="344" customWidth="1"/>
    <col min="4838" max="4838" width="9.453125" style="344" customWidth="1"/>
    <col min="4839" max="4839" width="10.36328125" style="344" customWidth="1"/>
    <col min="4840" max="4840" width="10.7265625" style="344" bestFit="1" customWidth="1"/>
    <col min="4841" max="4841" width="9.453125" style="344" bestFit="1" customWidth="1"/>
    <col min="4842" max="4842" width="10.36328125" style="344" customWidth="1"/>
    <col min="4843" max="4843" width="8" style="344" bestFit="1" customWidth="1"/>
    <col min="4844" max="4844" width="15.7265625" style="344" bestFit="1" customWidth="1"/>
    <col min="4845" max="4845" width="1.6328125" style="344" customWidth="1"/>
    <col min="4846" max="4846" width="5.36328125" style="344" customWidth="1"/>
    <col min="4847" max="5071" width="11" style="344"/>
    <col min="5072" max="5072" width="1.6328125" style="344" customWidth="1"/>
    <col min="5073" max="5073" width="17.7265625" style="344" customWidth="1"/>
    <col min="5074" max="5074" width="11.26953125" style="344" customWidth="1"/>
    <col min="5075" max="5093" width="8.36328125" style="344" customWidth="1"/>
    <col min="5094" max="5094" width="9.453125" style="344" customWidth="1"/>
    <col min="5095" max="5095" width="10.36328125" style="344" customWidth="1"/>
    <col min="5096" max="5096" width="10.7265625" style="344" bestFit="1" customWidth="1"/>
    <col min="5097" max="5097" width="9.453125" style="344" bestFit="1" customWidth="1"/>
    <col min="5098" max="5098" width="10.36328125" style="344" customWidth="1"/>
    <col min="5099" max="5099" width="8" style="344" bestFit="1" customWidth="1"/>
    <col min="5100" max="5100" width="15.7265625" style="344" bestFit="1" customWidth="1"/>
    <col min="5101" max="5101" width="1.6328125" style="344" customWidth="1"/>
    <col min="5102" max="5102" width="5.36328125" style="344" customWidth="1"/>
    <col min="5103" max="5327" width="11" style="344"/>
    <col min="5328" max="5328" width="1.6328125" style="344" customWidth="1"/>
    <col min="5329" max="5329" width="17.7265625" style="344" customWidth="1"/>
    <col min="5330" max="5330" width="11.26953125" style="344" customWidth="1"/>
    <col min="5331" max="5349" width="8.36328125" style="344" customWidth="1"/>
    <col min="5350" max="5350" width="9.453125" style="344" customWidth="1"/>
    <col min="5351" max="5351" width="10.36328125" style="344" customWidth="1"/>
    <col min="5352" max="5352" width="10.7265625" style="344" bestFit="1" customWidth="1"/>
    <col min="5353" max="5353" width="9.453125" style="344" bestFit="1" customWidth="1"/>
    <col min="5354" max="5354" width="10.36328125" style="344" customWidth="1"/>
    <col min="5355" max="5355" width="8" style="344" bestFit="1" customWidth="1"/>
    <col min="5356" max="5356" width="15.7265625" style="344" bestFit="1" customWidth="1"/>
    <col min="5357" max="5357" width="1.6328125" style="344" customWidth="1"/>
    <col min="5358" max="5358" width="5.36328125" style="344" customWidth="1"/>
    <col min="5359" max="5583" width="11" style="344"/>
    <col min="5584" max="5584" width="1.6328125" style="344" customWidth="1"/>
    <col min="5585" max="5585" width="17.7265625" style="344" customWidth="1"/>
    <col min="5586" max="5586" width="11.26953125" style="344" customWidth="1"/>
    <col min="5587" max="5605" width="8.36328125" style="344" customWidth="1"/>
    <col min="5606" max="5606" width="9.453125" style="344" customWidth="1"/>
    <col min="5607" max="5607" width="10.36328125" style="344" customWidth="1"/>
    <col min="5608" max="5608" width="10.7265625" style="344" bestFit="1" customWidth="1"/>
    <col min="5609" max="5609" width="9.453125" style="344" bestFit="1" customWidth="1"/>
    <col min="5610" max="5610" width="10.36328125" style="344" customWidth="1"/>
    <col min="5611" max="5611" width="8" style="344" bestFit="1" customWidth="1"/>
    <col min="5612" max="5612" width="15.7265625" style="344" bestFit="1" customWidth="1"/>
    <col min="5613" max="5613" width="1.6328125" style="344" customWidth="1"/>
    <col min="5614" max="5614" width="5.36328125" style="344" customWidth="1"/>
    <col min="5615" max="5839" width="11" style="344"/>
    <col min="5840" max="5840" width="1.6328125" style="344" customWidth="1"/>
    <col min="5841" max="5841" width="17.7265625" style="344" customWidth="1"/>
    <col min="5842" max="5842" width="11.26953125" style="344" customWidth="1"/>
    <col min="5843" max="5861" width="8.36328125" style="344" customWidth="1"/>
    <col min="5862" max="5862" width="9.453125" style="344" customWidth="1"/>
    <col min="5863" max="5863" width="10.36328125" style="344" customWidth="1"/>
    <col min="5864" max="5864" width="10.7265625" style="344" bestFit="1" customWidth="1"/>
    <col min="5865" max="5865" width="9.453125" style="344" bestFit="1" customWidth="1"/>
    <col min="5866" max="5866" width="10.36328125" style="344" customWidth="1"/>
    <col min="5867" max="5867" width="8" style="344" bestFit="1" customWidth="1"/>
    <col min="5868" max="5868" width="15.7265625" style="344" bestFit="1" customWidth="1"/>
    <col min="5869" max="5869" width="1.6328125" style="344" customWidth="1"/>
    <col min="5870" max="5870" width="5.36328125" style="344" customWidth="1"/>
    <col min="5871" max="6095" width="11" style="344"/>
    <col min="6096" max="6096" width="1.6328125" style="344" customWidth="1"/>
    <col min="6097" max="6097" width="17.7265625" style="344" customWidth="1"/>
    <col min="6098" max="6098" width="11.26953125" style="344" customWidth="1"/>
    <col min="6099" max="6117" width="8.36328125" style="344" customWidth="1"/>
    <col min="6118" max="6118" width="9.453125" style="344" customWidth="1"/>
    <col min="6119" max="6119" width="10.36328125" style="344" customWidth="1"/>
    <col min="6120" max="6120" width="10.7265625" style="344" bestFit="1" customWidth="1"/>
    <col min="6121" max="6121" width="9.453125" style="344" bestFit="1" customWidth="1"/>
    <col min="6122" max="6122" width="10.36328125" style="344" customWidth="1"/>
    <col min="6123" max="6123" width="8" style="344" bestFit="1" customWidth="1"/>
    <col min="6124" max="6124" width="15.7265625" style="344" bestFit="1" customWidth="1"/>
    <col min="6125" max="6125" width="1.6328125" style="344" customWidth="1"/>
    <col min="6126" max="6126" width="5.36328125" style="344" customWidth="1"/>
    <col min="6127" max="6351" width="11" style="344"/>
    <col min="6352" max="6352" width="1.6328125" style="344" customWidth="1"/>
    <col min="6353" max="6353" width="17.7265625" style="344" customWidth="1"/>
    <col min="6354" max="6354" width="11.26953125" style="344" customWidth="1"/>
    <col min="6355" max="6373" width="8.36328125" style="344" customWidth="1"/>
    <col min="6374" max="6374" width="9.453125" style="344" customWidth="1"/>
    <col min="6375" max="6375" width="10.36328125" style="344" customWidth="1"/>
    <col min="6376" max="6376" width="10.7265625" style="344" bestFit="1" customWidth="1"/>
    <col min="6377" max="6377" width="9.453125" style="344" bestFit="1" customWidth="1"/>
    <col min="6378" max="6378" width="10.36328125" style="344" customWidth="1"/>
    <col min="6379" max="6379" width="8" style="344" bestFit="1" customWidth="1"/>
    <col min="6380" max="6380" width="15.7265625" style="344" bestFit="1" customWidth="1"/>
    <col min="6381" max="6381" width="1.6328125" style="344" customWidth="1"/>
    <col min="6382" max="6382" width="5.36328125" style="344" customWidth="1"/>
    <col min="6383" max="6607" width="11" style="344"/>
    <col min="6608" max="6608" width="1.6328125" style="344" customWidth="1"/>
    <col min="6609" max="6609" width="17.7265625" style="344" customWidth="1"/>
    <col min="6610" max="6610" width="11.26953125" style="344" customWidth="1"/>
    <col min="6611" max="6629" width="8.36328125" style="344" customWidth="1"/>
    <col min="6630" max="6630" width="9.453125" style="344" customWidth="1"/>
    <col min="6631" max="6631" width="10.36328125" style="344" customWidth="1"/>
    <col min="6632" max="6632" width="10.7265625" style="344" bestFit="1" customWidth="1"/>
    <col min="6633" max="6633" width="9.453125" style="344" bestFit="1" customWidth="1"/>
    <col min="6634" max="6634" width="10.36328125" style="344" customWidth="1"/>
    <col min="6635" max="6635" width="8" style="344" bestFit="1" customWidth="1"/>
    <col min="6636" max="6636" width="15.7265625" style="344" bestFit="1" customWidth="1"/>
    <col min="6637" max="6637" width="1.6328125" style="344" customWidth="1"/>
    <col min="6638" max="6638" width="5.36328125" style="344" customWidth="1"/>
    <col min="6639" max="6863" width="11" style="344"/>
    <col min="6864" max="6864" width="1.6328125" style="344" customWidth="1"/>
    <col min="6865" max="6865" width="17.7265625" style="344" customWidth="1"/>
    <col min="6866" max="6866" width="11.26953125" style="344" customWidth="1"/>
    <col min="6867" max="6885" width="8.36328125" style="344" customWidth="1"/>
    <col min="6886" max="6886" width="9.453125" style="344" customWidth="1"/>
    <col min="6887" max="6887" width="10.36328125" style="344" customWidth="1"/>
    <col min="6888" max="6888" width="10.7265625" style="344" bestFit="1" customWidth="1"/>
    <col min="6889" max="6889" width="9.453125" style="344" bestFit="1" customWidth="1"/>
    <col min="6890" max="6890" width="10.36328125" style="344" customWidth="1"/>
    <col min="6891" max="6891" width="8" style="344" bestFit="1" customWidth="1"/>
    <col min="6892" max="6892" width="15.7265625" style="344" bestFit="1" customWidth="1"/>
    <col min="6893" max="6893" width="1.6328125" style="344" customWidth="1"/>
    <col min="6894" max="6894" width="5.36328125" style="344" customWidth="1"/>
    <col min="6895" max="7119" width="11" style="344"/>
    <col min="7120" max="7120" width="1.6328125" style="344" customWidth="1"/>
    <col min="7121" max="7121" width="17.7265625" style="344" customWidth="1"/>
    <col min="7122" max="7122" width="11.26953125" style="344" customWidth="1"/>
    <col min="7123" max="7141" width="8.36328125" style="344" customWidth="1"/>
    <col min="7142" max="7142" width="9.453125" style="344" customWidth="1"/>
    <col min="7143" max="7143" width="10.36328125" style="344" customWidth="1"/>
    <col min="7144" max="7144" width="10.7265625" style="344" bestFit="1" customWidth="1"/>
    <col min="7145" max="7145" width="9.453125" style="344" bestFit="1" customWidth="1"/>
    <col min="7146" max="7146" width="10.36328125" style="344" customWidth="1"/>
    <col min="7147" max="7147" width="8" style="344" bestFit="1" customWidth="1"/>
    <col min="7148" max="7148" width="15.7265625" style="344" bestFit="1" customWidth="1"/>
    <col min="7149" max="7149" width="1.6328125" style="344" customWidth="1"/>
    <col min="7150" max="7150" width="5.36328125" style="344" customWidth="1"/>
    <col min="7151" max="7375" width="11" style="344"/>
    <col min="7376" max="7376" width="1.6328125" style="344" customWidth="1"/>
    <col min="7377" max="7377" width="17.7265625" style="344" customWidth="1"/>
    <col min="7378" max="7378" width="11.26953125" style="344" customWidth="1"/>
    <col min="7379" max="7397" width="8.36328125" style="344" customWidth="1"/>
    <col min="7398" max="7398" width="9.453125" style="344" customWidth="1"/>
    <col min="7399" max="7399" width="10.36328125" style="344" customWidth="1"/>
    <col min="7400" max="7400" width="10.7265625" style="344" bestFit="1" customWidth="1"/>
    <col min="7401" max="7401" width="9.453125" style="344" bestFit="1" customWidth="1"/>
    <col min="7402" max="7402" width="10.36328125" style="344" customWidth="1"/>
    <col min="7403" max="7403" width="8" style="344" bestFit="1" customWidth="1"/>
    <col min="7404" max="7404" width="15.7265625" style="344" bestFit="1" customWidth="1"/>
    <col min="7405" max="7405" width="1.6328125" style="344" customWidth="1"/>
    <col min="7406" max="7406" width="5.36328125" style="344" customWidth="1"/>
    <col min="7407" max="7631" width="11" style="344"/>
    <col min="7632" max="7632" width="1.6328125" style="344" customWidth="1"/>
    <col min="7633" max="7633" width="17.7265625" style="344" customWidth="1"/>
    <col min="7634" max="7634" width="11.26953125" style="344" customWidth="1"/>
    <col min="7635" max="7653" width="8.36328125" style="344" customWidth="1"/>
    <col min="7654" max="7654" width="9.453125" style="344" customWidth="1"/>
    <col min="7655" max="7655" width="10.36328125" style="344" customWidth="1"/>
    <col min="7656" max="7656" width="10.7265625" style="344" bestFit="1" customWidth="1"/>
    <col min="7657" max="7657" width="9.453125" style="344" bestFit="1" customWidth="1"/>
    <col min="7658" max="7658" width="10.36328125" style="344" customWidth="1"/>
    <col min="7659" max="7659" width="8" style="344" bestFit="1" customWidth="1"/>
    <col min="7660" max="7660" width="15.7265625" style="344" bestFit="1" customWidth="1"/>
    <col min="7661" max="7661" width="1.6328125" style="344" customWidth="1"/>
    <col min="7662" max="7662" width="5.36328125" style="344" customWidth="1"/>
    <col min="7663" max="7887" width="11" style="344"/>
    <col min="7888" max="7888" width="1.6328125" style="344" customWidth="1"/>
    <col min="7889" max="7889" width="17.7265625" style="344" customWidth="1"/>
    <col min="7890" max="7890" width="11.26953125" style="344" customWidth="1"/>
    <col min="7891" max="7909" width="8.36328125" style="344" customWidth="1"/>
    <col min="7910" max="7910" width="9.453125" style="344" customWidth="1"/>
    <col min="7911" max="7911" width="10.36328125" style="344" customWidth="1"/>
    <col min="7912" max="7912" width="10.7265625" style="344" bestFit="1" customWidth="1"/>
    <col min="7913" max="7913" width="9.453125" style="344" bestFit="1" customWidth="1"/>
    <col min="7914" max="7914" width="10.36328125" style="344" customWidth="1"/>
    <col min="7915" max="7915" width="8" style="344" bestFit="1" customWidth="1"/>
    <col min="7916" max="7916" width="15.7265625" style="344" bestFit="1" customWidth="1"/>
    <col min="7917" max="7917" width="1.6328125" style="344" customWidth="1"/>
    <col min="7918" max="7918" width="5.36328125" style="344" customWidth="1"/>
    <col min="7919" max="8143" width="11" style="344"/>
    <col min="8144" max="8144" width="1.6328125" style="344" customWidth="1"/>
    <col min="8145" max="8145" width="17.7265625" style="344" customWidth="1"/>
    <col min="8146" max="8146" width="11.26953125" style="344" customWidth="1"/>
    <col min="8147" max="8165" width="8.36328125" style="344" customWidth="1"/>
    <col min="8166" max="8166" width="9.453125" style="344" customWidth="1"/>
    <col min="8167" max="8167" width="10.36328125" style="344" customWidth="1"/>
    <col min="8168" max="8168" width="10.7265625" style="344" bestFit="1" customWidth="1"/>
    <col min="8169" max="8169" width="9.453125" style="344" bestFit="1" customWidth="1"/>
    <col min="8170" max="8170" width="10.36328125" style="344" customWidth="1"/>
    <col min="8171" max="8171" width="8" style="344" bestFit="1" customWidth="1"/>
    <col min="8172" max="8172" width="15.7265625" style="344" bestFit="1" customWidth="1"/>
    <col min="8173" max="8173" width="1.6328125" style="344" customWidth="1"/>
    <col min="8174" max="8174" width="5.36328125" style="344" customWidth="1"/>
    <col min="8175" max="8399" width="11" style="344"/>
    <col min="8400" max="8400" width="1.6328125" style="344" customWidth="1"/>
    <col min="8401" max="8401" width="17.7265625" style="344" customWidth="1"/>
    <col min="8402" max="8402" width="11.26953125" style="344" customWidth="1"/>
    <col min="8403" max="8421" width="8.36328125" style="344" customWidth="1"/>
    <col min="8422" max="8422" width="9.453125" style="344" customWidth="1"/>
    <col min="8423" max="8423" width="10.36328125" style="344" customWidth="1"/>
    <col min="8424" max="8424" width="10.7265625" style="344" bestFit="1" customWidth="1"/>
    <col min="8425" max="8425" width="9.453125" style="344" bestFit="1" customWidth="1"/>
    <col min="8426" max="8426" width="10.36328125" style="344" customWidth="1"/>
    <col min="8427" max="8427" width="8" style="344" bestFit="1" customWidth="1"/>
    <col min="8428" max="8428" width="15.7265625" style="344" bestFit="1" customWidth="1"/>
    <col min="8429" max="8429" width="1.6328125" style="344" customWidth="1"/>
    <col min="8430" max="8430" width="5.36328125" style="344" customWidth="1"/>
    <col min="8431" max="8655" width="11" style="344"/>
    <col min="8656" max="8656" width="1.6328125" style="344" customWidth="1"/>
    <col min="8657" max="8657" width="17.7265625" style="344" customWidth="1"/>
    <col min="8658" max="8658" width="11.26953125" style="344" customWidth="1"/>
    <col min="8659" max="8677" width="8.36328125" style="344" customWidth="1"/>
    <col min="8678" max="8678" width="9.453125" style="344" customWidth="1"/>
    <col min="8679" max="8679" width="10.36328125" style="344" customWidth="1"/>
    <col min="8680" max="8680" width="10.7265625" style="344" bestFit="1" customWidth="1"/>
    <col min="8681" max="8681" width="9.453125" style="344" bestFit="1" customWidth="1"/>
    <col min="8682" max="8682" width="10.36328125" style="344" customWidth="1"/>
    <col min="8683" max="8683" width="8" style="344" bestFit="1" customWidth="1"/>
    <col min="8684" max="8684" width="15.7265625" style="344" bestFit="1" customWidth="1"/>
    <col min="8685" max="8685" width="1.6328125" style="344" customWidth="1"/>
    <col min="8686" max="8686" width="5.36328125" style="344" customWidth="1"/>
    <col min="8687" max="8911" width="11" style="344"/>
    <col min="8912" max="8912" width="1.6328125" style="344" customWidth="1"/>
    <col min="8913" max="8913" width="17.7265625" style="344" customWidth="1"/>
    <col min="8914" max="8914" width="11.26953125" style="344" customWidth="1"/>
    <col min="8915" max="8933" width="8.36328125" style="344" customWidth="1"/>
    <col min="8934" max="8934" width="9.453125" style="344" customWidth="1"/>
    <col min="8935" max="8935" width="10.36328125" style="344" customWidth="1"/>
    <col min="8936" max="8936" width="10.7265625" style="344" bestFit="1" customWidth="1"/>
    <col min="8937" max="8937" width="9.453125" style="344" bestFit="1" customWidth="1"/>
    <col min="8938" max="8938" width="10.36328125" style="344" customWidth="1"/>
    <col min="8939" max="8939" width="8" style="344" bestFit="1" customWidth="1"/>
    <col min="8940" max="8940" width="15.7265625" style="344" bestFit="1" customWidth="1"/>
    <col min="8941" max="8941" width="1.6328125" style="344" customWidth="1"/>
    <col min="8942" max="8942" width="5.36328125" style="344" customWidth="1"/>
    <col min="8943" max="9167" width="11" style="344"/>
    <col min="9168" max="9168" width="1.6328125" style="344" customWidth="1"/>
    <col min="9169" max="9169" width="17.7265625" style="344" customWidth="1"/>
    <col min="9170" max="9170" width="11.26953125" style="344" customWidth="1"/>
    <col min="9171" max="9189" width="8.36328125" style="344" customWidth="1"/>
    <col min="9190" max="9190" width="9.453125" style="344" customWidth="1"/>
    <col min="9191" max="9191" width="10.36328125" style="344" customWidth="1"/>
    <col min="9192" max="9192" width="10.7265625" style="344" bestFit="1" customWidth="1"/>
    <col min="9193" max="9193" width="9.453125" style="344" bestFit="1" customWidth="1"/>
    <col min="9194" max="9194" width="10.36328125" style="344" customWidth="1"/>
    <col min="9195" max="9195" width="8" style="344" bestFit="1" customWidth="1"/>
    <col min="9196" max="9196" width="15.7265625" style="344" bestFit="1" customWidth="1"/>
    <col min="9197" max="9197" width="1.6328125" style="344" customWidth="1"/>
    <col min="9198" max="9198" width="5.36328125" style="344" customWidth="1"/>
    <col min="9199" max="9423" width="11" style="344"/>
    <col min="9424" max="9424" width="1.6328125" style="344" customWidth="1"/>
    <col min="9425" max="9425" width="17.7265625" style="344" customWidth="1"/>
    <col min="9426" max="9426" width="11.26953125" style="344" customWidth="1"/>
    <col min="9427" max="9445" width="8.36328125" style="344" customWidth="1"/>
    <col min="9446" max="9446" width="9.453125" style="344" customWidth="1"/>
    <col min="9447" max="9447" width="10.36328125" style="344" customWidth="1"/>
    <col min="9448" max="9448" width="10.7265625" style="344" bestFit="1" customWidth="1"/>
    <col min="9449" max="9449" width="9.453125" style="344" bestFit="1" customWidth="1"/>
    <col min="9450" max="9450" width="10.36328125" style="344" customWidth="1"/>
    <col min="9451" max="9451" width="8" style="344" bestFit="1" customWidth="1"/>
    <col min="9452" max="9452" width="15.7265625" style="344" bestFit="1" customWidth="1"/>
    <col min="9453" max="9453" width="1.6328125" style="344" customWidth="1"/>
    <col min="9454" max="9454" width="5.36328125" style="344" customWidth="1"/>
    <col min="9455" max="9679" width="11" style="344"/>
    <col min="9680" max="9680" width="1.6328125" style="344" customWidth="1"/>
    <col min="9681" max="9681" width="17.7265625" style="344" customWidth="1"/>
    <col min="9682" max="9682" width="11.26953125" style="344" customWidth="1"/>
    <col min="9683" max="9701" width="8.36328125" style="344" customWidth="1"/>
    <col min="9702" max="9702" width="9.453125" style="344" customWidth="1"/>
    <col min="9703" max="9703" width="10.36328125" style="344" customWidth="1"/>
    <col min="9704" max="9704" width="10.7265625" style="344" bestFit="1" customWidth="1"/>
    <col min="9705" max="9705" width="9.453125" style="344" bestFit="1" customWidth="1"/>
    <col min="9706" max="9706" width="10.36328125" style="344" customWidth="1"/>
    <col min="9707" max="9707" width="8" style="344" bestFit="1" customWidth="1"/>
    <col min="9708" max="9708" width="15.7265625" style="344" bestFit="1" customWidth="1"/>
    <col min="9709" max="9709" width="1.6328125" style="344" customWidth="1"/>
    <col min="9710" max="9710" width="5.36328125" style="344" customWidth="1"/>
    <col min="9711" max="9935" width="11" style="344"/>
    <col min="9936" max="9936" width="1.6328125" style="344" customWidth="1"/>
    <col min="9937" max="9937" width="17.7265625" style="344" customWidth="1"/>
    <col min="9938" max="9938" width="11.26953125" style="344" customWidth="1"/>
    <col min="9939" max="9957" width="8.36328125" style="344" customWidth="1"/>
    <col min="9958" max="9958" width="9.453125" style="344" customWidth="1"/>
    <col min="9959" max="9959" width="10.36328125" style="344" customWidth="1"/>
    <col min="9960" max="9960" width="10.7265625" style="344" bestFit="1" customWidth="1"/>
    <col min="9961" max="9961" width="9.453125" style="344" bestFit="1" customWidth="1"/>
    <col min="9962" max="9962" width="10.36328125" style="344" customWidth="1"/>
    <col min="9963" max="9963" width="8" style="344" bestFit="1" customWidth="1"/>
    <col min="9964" max="9964" width="15.7265625" style="344" bestFit="1" customWidth="1"/>
    <col min="9965" max="9965" width="1.6328125" style="344" customWidth="1"/>
    <col min="9966" max="9966" width="5.36328125" style="344" customWidth="1"/>
    <col min="9967" max="10191" width="11" style="344"/>
    <col min="10192" max="10192" width="1.6328125" style="344" customWidth="1"/>
    <col min="10193" max="10193" width="17.7265625" style="344" customWidth="1"/>
    <col min="10194" max="10194" width="11.26953125" style="344" customWidth="1"/>
    <col min="10195" max="10213" width="8.36328125" style="344" customWidth="1"/>
    <col min="10214" max="10214" width="9.453125" style="344" customWidth="1"/>
    <col min="10215" max="10215" width="10.36328125" style="344" customWidth="1"/>
    <col min="10216" max="10216" width="10.7265625" style="344" bestFit="1" customWidth="1"/>
    <col min="10217" max="10217" width="9.453125" style="344" bestFit="1" customWidth="1"/>
    <col min="10218" max="10218" width="10.36328125" style="344" customWidth="1"/>
    <col min="10219" max="10219" width="8" style="344" bestFit="1" customWidth="1"/>
    <col min="10220" max="10220" width="15.7265625" style="344" bestFit="1" customWidth="1"/>
    <col min="10221" max="10221" width="1.6328125" style="344" customWidth="1"/>
    <col min="10222" max="10222" width="5.36328125" style="344" customWidth="1"/>
    <col min="10223" max="10447" width="11" style="344"/>
    <col min="10448" max="10448" width="1.6328125" style="344" customWidth="1"/>
    <col min="10449" max="10449" width="17.7265625" style="344" customWidth="1"/>
    <col min="10450" max="10450" width="11.26953125" style="344" customWidth="1"/>
    <col min="10451" max="10469" width="8.36328125" style="344" customWidth="1"/>
    <col min="10470" max="10470" width="9.453125" style="344" customWidth="1"/>
    <col min="10471" max="10471" width="10.36328125" style="344" customWidth="1"/>
    <col min="10472" max="10472" width="10.7265625" style="344" bestFit="1" customWidth="1"/>
    <col min="10473" max="10473" width="9.453125" style="344" bestFit="1" customWidth="1"/>
    <col min="10474" max="10474" width="10.36328125" style="344" customWidth="1"/>
    <col min="10475" max="10475" width="8" style="344" bestFit="1" customWidth="1"/>
    <col min="10476" max="10476" width="15.7265625" style="344" bestFit="1" customWidth="1"/>
    <col min="10477" max="10477" width="1.6328125" style="344" customWidth="1"/>
    <col min="10478" max="10478" width="5.36328125" style="344" customWidth="1"/>
    <col min="10479" max="10703" width="11" style="344"/>
    <col min="10704" max="10704" width="1.6328125" style="344" customWidth="1"/>
    <col min="10705" max="10705" width="17.7265625" style="344" customWidth="1"/>
    <col min="10706" max="10706" width="11.26953125" style="344" customWidth="1"/>
    <col min="10707" max="10725" width="8.36328125" style="344" customWidth="1"/>
    <col min="10726" max="10726" width="9.453125" style="344" customWidth="1"/>
    <col min="10727" max="10727" width="10.36328125" style="344" customWidth="1"/>
    <col min="10728" max="10728" width="10.7265625" style="344" bestFit="1" customWidth="1"/>
    <col min="10729" max="10729" width="9.453125" style="344" bestFit="1" customWidth="1"/>
    <col min="10730" max="10730" width="10.36328125" style="344" customWidth="1"/>
    <col min="10731" max="10731" width="8" style="344" bestFit="1" customWidth="1"/>
    <col min="10732" max="10732" width="15.7265625" style="344" bestFit="1" customWidth="1"/>
    <col min="10733" max="10733" width="1.6328125" style="344" customWidth="1"/>
    <col min="10734" max="10734" width="5.36328125" style="344" customWidth="1"/>
    <col min="10735" max="10959" width="11" style="344"/>
    <col min="10960" max="10960" width="1.6328125" style="344" customWidth="1"/>
    <col min="10961" max="10961" width="17.7265625" style="344" customWidth="1"/>
    <col min="10962" max="10962" width="11.26953125" style="344" customWidth="1"/>
    <col min="10963" max="10981" width="8.36328125" style="344" customWidth="1"/>
    <col min="10982" max="10982" width="9.453125" style="344" customWidth="1"/>
    <col min="10983" max="10983" width="10.36328125" style="344" customWidth="1"/>
    <col min="10984" max="10984" width="10.7265625" style="344" bestFit="1" customWidth="1"/>
    <col min="10985" max="10985" width="9.453125" style="344" bestFit="1" customWidth="1"/>
    <col min="10986" max="10986" width="10.36328125" style="344" customWidth="1"/>
    <col min="10987" max="10987" width="8" style="344" bestFit="1" customWidth="1"/>
    <col min="10988" max="10988" width="15.7265625" style="344" bestFit="1" customWidth="1"/>
    <col min="10989" max="10989" width="1.6328125" style="344" customWidth="1"/>
    <col min="10990" max="10990" width="5.36328125" style="344" customWidth="1"/>
    <col min="10991" max="11215" width="11" style="344"/>
    <col min="11216" max="11216" width="1.6328125" style="344" customWidth="1"/>
    <col min="11217" max="11217" width="17.7265625" style="344" customWidth="1"/>
    <col min="11218" max="11218" width="11.26953125" style="344" customWidth="1"/>
    <col min="11219" max="11237" width="8.36328125" style="344" customWidth="1"/>
    <col min="11238" max="11238" width="9.453125" style="344" customWidth="1"/>
    <col min="11239" max="11239" width="10.36328125" style="344" customWidth="1"/>
    <col min="11240" max="11240" width="10.7265625" style="344" bestFit="1" customWidth="1"/>
    <col min="11241" max="11241" width="9.453125" style="344" bestFit="1" customWidth="1"/>
    <col min="11242" max="11242" width="10.36328125" style="344" customWidth="1"/>
    <col min="11243" max="11243" width="8" style="344" bestFit="1" customWidth="1"/>
    <col min="11244" max="11244" width="15.7265625" style="344" bestFit="1" customWidth="1"/>
    <col min="11245" max="11245" width="1.6328125" style="344" customWidth="1"/>
    <col min="11246" max="11246" width="5.36328125" style="344" customWidth="1"/>
    <col min="11247" max="11471" width="11" style="344"/>
    <col min="11472" max="11472" width="1.6328125" style="344" customWidth="1"/>
    <col min="11473" max="11473" width="17.7265625" style="344" customWidth="1"/>
    <col min="11474" max="11474" width="11.26953125" style="344" customWidth="1"/>
    <col min="11475" max="11493" width="8.36328125" style="344" customWidth="1"/>
    <col min="11494" max="11494" width="9.453125" style="344" customWidth="1"/>
    <col min="11495" max="11495" width="10.36328125" style="344" customWidth="1"/>
    <col min="11496" max="11496" width="10.7265625" style="344" bestFit="1" customWidth="1"/>
    <col min="11497" max="11497" width="9.453125" style="344" bestFit="1" customWidth="1"/>
    <col min="11498" max="11498" width="10.36328125" style="344" customWidth="1"/>
    <col min="11499" max="11499" width="8" style="344" bestFit="1" customWidth="1"/>
    <col min="11500" max="11500" width="15.7265625" style="344" bestFit="1" customWidth="1"/>
    <col min="11501" max="11501" width="1.6328125" style="344" customWidth="1"/>
    <col min="11502" max="11502" width="5.36328125" style="344" customWidth="1"/>
    <col min="11503" max="11727" width="11" style="344"/>
    <col min="11728" max="11728" width="1.6328125" style="344" customWidth="1"/>
    <col min="11729" max="11729" width="17.7265625" style="344" customWidth="1"/>
    <col min="11730" max="11730" width="11.26953125" style="344" customWidth="1"/>
    <col min="11731" max="11749" width="8.36328125" style="344" customWidth="1"/>
    <col min="11750" max="11750" width="9.453125" style="344" customWidth="1"/>
    <col min="11751" max="11751" width="10.36328125" style="344" customWidth="1"/>
    <col min="11752" max="11752" width="10.7265625" style="344" bestFit="1" customWidth="1"/>
    <col min="11753" max="11753" width="9.453125" style="344" bestFit="1" customWidth="1"/>
    <col min="11754" max="11754" width="10.36328125" style="344" customWidth="1"/>
    <col min="11755" max="11755" width="8" style="344" bestFit="1" customWidth="1"/>
    <col min="11756" max="11756" width="15.7265625" style="344" bestFit="1" customWidth="1"/>
    <col min="11757" max="11757" width="1.6328125" style="344" customWidth="1"/>
    <col min="11758" max="11758" width="5.36328125" style="344" customWidth="1"/>
    <col min="11759" max="11983" width="11" style="344"/>
    <col min="11984" max="11984" width="1.6328125" style="344" customWidth="1"/>
    <col min="11985" max="11985" width="17.7265625" style="344" customWidth="1"/>
    <col min="11986" max="11986" width="11.26953125" style="344" customWidth="1"/>
    <col min="11987" max="12005" width="8.36328125" style="344" customWidth="1"/>
    <col min="12006" max="12006" width="9.453125" style="344" customWidth="1"/>
    <col min="12007" max="12007" width="10.36328125" style="344" customWidth="1"/>
    <col min="12008" max="12008" width="10.7265625" style="344" bestFit="1" customWidth="1"/>
    <col min="12009" max="12009" width="9.453125" style="344" bestFit="1" customWidth="1"/>
    <col min="12010" max="12010" width="10.36328125" style="344" customWidth="1"/>
    <col min="12011" max="12011" width="8" style="344" bestFit="1" customWidth="1"/>
    <col min="12012" max="12012" width="15.7265625" style="344" bestFit="1" customWidth="1"/>
    <col min="12013" max="12013" width="1.6328125" style="344" customWidth="1"/>
    <col min="12014" max="12014" width="5.36328125" style="344" customWidth="1"/>
    <col min="12015" max="12239" width="11" style="344"/>
    <col min="12240" max="12240" width="1.6328125" style="344" customWidth="1"/>
    <col min="12241" max="12241" width="17.7265625" style="344" customWidth="1"/>
    <col min="12242" max="12242" width="11.26953125" style="344" customWidth="1"/>
    <col min="12243" max="12261" width="8.36328125" style="344" customWidth="1"/>
    <col min="12262" max="12262" width="9.453125" style="344" customWidth="1"/>
    <col min="12263" max="12263" width="10.36328125" style="344" customWidth="1"/>
    <col min="12264" max="12264" width="10.7265625" style="344" bestFit="1" customWidth="1"/>
    <col min="12265" max="12265" width="9.453125" style="344" bestFit="1" customWidth="1"/>
    <col min="12266" max="12266" width="10.36328125" style="344" customWidth="1"/>
    <col min="12267" max="12267" width="8" style="344" bestFit="1" customWidth="1"/>
    <col min="12268" max="12268" width="15.7265625" style="344" bestFit="1" customWidth="1"/>
    <col min="12269" max="12269" width="1.6328125" style="344" customWidth="1"/>
    <col min="12270" max="12270" width="5.36328125" style="344" customWidth="1"/>
    <col min="12271" max="12495" width="11" style="344"/>
    <col min="12496" max="12496" width="1.6328125" style="344" customWidth="1"/>
    <col min="12497" max="12497" width="17.7265625" style="344" customWidth="1"/>
    <col min="12498" max="12498" width="11.26953125" style="344" customWidth="1"/>
    <col min="12499" max="12517" width="8.36328125" style="344" customWidth="1"/>
    <col min="12518" max="12518" width="9.453125" style="344" customWidth="1"/>
    <col min="12519" max="12519" width="10.36328125" style="344" customWidth="1"/>
    <col min="12520" max="12520" width="10.7265625" style="344" bestFit="1" customWidth="1"/>
    <col min="12521" max="12521" width="9.453125" style="344" bestFit="1" customWidth="1"/>
    <col min="12522" max="12522" width="10.36328125" style="344" customWidth="1"/>
    <col min="12523" max="12523" width="8" style="344" bestFit="1" customWidth="1"/>
    <col min="12524" max="12524" width="15.7265625" style="344" bestFit="1" customWidth="1"/>
    <col min="12525" max="12525" width="1.6328125" style="344" customWidth="1"/>
    <col min="12526" max="12526" width="5.36328125" style="344" customWidth="1"/>
    <col min="12527" max="12751" width="11" style="344"/>
    <col min="12752" max="12752" width="1.6328125" style="344" customWidth="1"/>
    <col min="12753" max="12753" width="17.7265625" style="344" customWidth="1"/>
    <col min="12754" max="12754" width="11.26953125" style="344" customWidth="1"/>
    <col min="12755" max="12773" width="8.36328125" style="344" customWidth="1"/>
    <col min="12774" max="12774" width="9.453125" style="344" customWidth="1"/>
    <col min="12775" max="12775" width="10.36328125" style="344" customWidth="1"/>
    <col min="12776" max="12776" width="10.7265625" style="344" bestFit="1" customWidth="1"/>
    <col min="12777" max="12777" width="9.453125" style="344" bestFit="1" customWidth="1"/>
    <col min="12778" max="12778" width="10.36328125" style="344" customWidth="1"/>
    <col min="12779" max="12779" width="8" style="344" bestFit="1" customWidth="1"/>
    <col min="12780" max="12780" width="15.7265625" style="344" bestFit="1" customWidth="1"/>
    <col min="12781" max="12781" width="1.6328125" style="344" customWidth="1"/>
    <col min="12782" max="12782" width="5.36328125" style="344" customWidth="1"/>
    <col min="12783" max="13007" width="11" style="344"/>
    <col min="13008" max="13008" width="1.6328125" style="344" customWidth="1"/>
    <col min="13009" max="13009" width="17.7265625" style="344" customWidth="1"/>
    <col min="13010" max="13010" width="11.26953125" style="344" customWidth="1"/>
    <col min="13011" max="13029" width="8.36328125" style="344" customWidth="1"/>
    <col min="13030" max="13030" width="9.453125" style="344" customWidth="1"/>
    <col min="13031" max="13031" width="10.36328125" style="344" customWidth="1"/>
    <col min="13032" max="13032" width="10.7265625" style="344" bestFit="1" customWidth="1"/>
    <col min="13033" max="13033" width="9.453125" style="344" bestFit="1" customWidth="1"/>
    <col min="13034" max="13034" width="10.36328125" style="344" customWidth="1"/>
    <col min="13035" max="13035" width="8" style="344" bestFit="1" customWidth="1"/>
    <col min="13036" max="13036" width="15.7265625" style="344" bestFit="1" customWidth="1"/>
    <col min="13037" max="13037" width="1.6328125" style="344" customWidth="1"/>
    <col min="13038" max="13038" width="5.36328125" style="344" customWidth="1"/>
    <col min="13039" max="13263" width="11" style="344"/>
    <col min="13264" max="13264" width="1.6328125" style="344" customWidth="1"/>
    <col min="13265" max="13265" width="17.7265625" style="344" customWidth="1"/>
    <col min="13266" max="13266" width="11.26953125" style="344" customWidth="1"/>
    <col min="13267" max="13285" width="8.36328125" style="344" customWidth="1"/>
    <col min="13286" max="13286" width="9.453125" style="344" customWidth="1"/>
    <col min="13287" max="13287" width="10.36328125" style="344" customWidth="1"/>
    <col min="13288" max="13288" width="10.7265625" style="344" bestFit="1" customWidth="1"/>
    <col min="13289" max="13289" width="9.453125" style="344" bestFit="1" customWidth="1"/>
    <col min="13290" max="13290" width="10.36328125" style="344" customWidth="1"/>
    <col min="13291" max="13291" width="8" style="344" bestFit="1" customWidth="1"/>
    <col min="13292" max="13292" width="15.7265625" style="344" bestFit="1" customWidth="1"/>
    <col min="13293" max="13293" width="1.6328125" style="344" customWidth="1"/>
    <col min="13294" max="13294" width="5.36328125" style="344" customWidth="1"/>
    <col min="13295" max="13519" width="11" style="344"/>
    <col min="13520" max="13520" width="1.6328125" style="344" customWidth="1"/>
    <col min="13521" max="13521" width="17.7265625" style="344" customWidth="1"/>
    <col min="13522" max="13522" width="11.26953125" style="344" customWidth="1"/>
    <col min="13523" max="13541" width="8.36328125" style="344" customWidth="1"/>
    <col min="13542" max="13542" width="9.453125" style="344" customWidth="1"/>
    <col min="13543" max="13543" width="10.36328125" style="344" customWidth="1"/>
    <col min="13544" max="13544" width="10.7265625" style="344" bestFit="1" customWidth="1"/>
    <col min="13545" max="13545" width="9.453125" style="344" bestFit="1" customWidth="1"/>
    <col min="13546" max="13546" width="10.36328125" style="344" customWidth="1"/>
    <col min="13547" max="13547" width="8" style="344" bestFit="1" customWidth="1"/>
    <col min="13548" max="13548" width="15.7265625" style="344" bestFit="1" customWidth="1"/>
    <col min="13549" max="13549" width="1.6328125" style="344" customWidth="1"/>
    <col min="13550" max="13550" width="5.36328125" style="344" customWidth="1"/>
    <col min="13551" max="13775" width="11" style="344"/>
    <col min="13776" max="13776" width="1.6328125" style="344" customWidth="1"/>
    <col min="13777" max="13777" width="17.7265625" style="344" customWidth="1"/>
    <col min="13778" max="13778" width="11.26953125" style="344" customWidth="1"/>
    <col min="13779" max="13797" width="8.36328125" style="344" customWidth="1"/>
    <col min="13798" max="13798" width="9.453125" style="344" customWidth="1"/>
    <col min="13799" max="13799" width="10.36328125" style="344" customWidth="1"/>
    <col min="13800" max="13800" width="10.7265625" style="344" bestFit="1" customWidth="1"/>
    <col min="13801" max="13801" width="9.453125" style="344" bestFit="1" customWidth="1"/>
    <col min="13802" max="13802" width="10.36328125" style="344" customWidth="1"/>
    <col min="13803" max="13803" width="8" style="344" bestFit="1" customWidth="1"/>
    <col min="13804" max="13804" width="15.7265625" style="344" bestFit="1" customWidth="1"/>
    <col min="13805" max="13805" width="1.6328125" style="344" customWidth="1"/>
    <col min="13806" max="13806" width="5.36328125" style="344" customWidth="1"/>
    <col min="13807" max="14031" width="11" style="344"/>
    <col min="14032" max="14032" width="1.6328125" style="344" customWidth="1"/>
    <col min="14033" max="14033" width="17.7265625" style="344" customWidth="1"/>
    <col min="14034" max="14034" width="11.26953125" style="344" customWidth="1"/>
    <col min="14035" max="14053" width="8.36328125" style="344" customWidth="1"/>
    <col min="14054" max="14054" width="9.453125" style="344" customWidth="1"/>
    <col min="14055" max="14055" width="10.36328125" style="344" customWidth="1"/>
    <col min="14056" max="14056" width="10.7265625" style="344" bestFit="1" customWidth="1"/>
    <col min="14057" max="14057" width="9.453125" style="344" bestFit="1" customWidth="1"/>
    <col min="14058" max="14058" width="10.36328125" style="344" customWidth="1"/>
    <col min="14059" max="14059" width="8" style="344" bestFit="1" customWidth="1"/>
    <col min="14060" max="14060" width="15.7265625" style="344" bestFit="1" customWidth="1"/>
    <col min="14061" max="14061" width="1.6328125" style="344" customWidth="1"/>
    <col min="14062" max="14062" width="5.36328125" style="344" customWidth="1"/>
    <col min="14063" max="14287" width="11" style="344"/>
    <col min="14288" max="14288" width="1.6328125" style="344" customWidth="1"/>
    <col min="14289" max="14289" width="17.7265625" style="344" customWidth="1"/>
    <col min="14290" max="14290" width="11.26953125" style="344" customWidth="1"/>
    <col min="14291" max="14309" width="8.36328125" style="344" customWidth="1"/>
    <col min="14310" max="14310" width="9.453125" style="344" customWidth="1"/>
    <col min="14311" max="14311" width="10.36328125" style="344" customWidth="1"/>
    <col min="14312" max="14312" width="10.7265625" style="344" bestFit="1" customWidth="1"/>
    <col min="14313" max="14313" width="9.453125" style="344" bestFit="1" customWidth="1"/>
    <col min="14314" max="14314" width="10.36328125" style="344" customWidth="1"/>
    <col min="14315" max="14315" width="8" style="344" bestFit="1" customWidth="1"/>
    <col min="14316" max="14316" width="15.7265625" style="344" bestFit="1" customWidth="1"/>
    <col min="14317" max="14317" width="1.6328125" style="344" customWidth="1"/>
    <col min="14318" max="14318" width="5.36328125" style="344" customWidth="1"/>
    <col min="14319" max="14543" width="11" style="344"/>
    <col min="14544" max="14544" width="1.6328125" style="344" customWidth="1"/>
    <col min="14545" max="14545" width="17.7265625" style="344" customWidth="1"/>
    <col min="14546" max="14546" width="11.26953125" style="344" customWidth="1"/>
    <col min="14547" max="14565" width="8.36328125" style="344" customWidth="1"/>
    <col min="14566" max="14566" width="9.453125" style="344" customWidth="1"/>
    <col min="14567" max="14567" width="10.36328125" style="344" customWidth="1"/>
    <col min="14568" max="14568" width="10.7265625" style="344" bestFit="1" customWidth="1"/>
    <col min="14569" max="14569" width="9.453125" style="344" bestFit="1" customWidth="1"/>
    <col min="14570" max="14570" width="10.36328125" style="344" customWidth="1"/>
    <col min="14571" max="14571" width="8" style="344" bestFit="1" customWidth="1"/>
    <col min="14572" max="14572" width="15.7265625" style="344" bestFit="1" customWidth="1"/>
    <col min="14573" max="14573" width="1.6328125" style="344" customWidth="1"/>
    <col min="14574" max="14574" width="5.36328125" style="344" customWidth="1"/>
    <col min="14575" max="14799" width="11" style="344"/>
    <col min="14800" max="14800" width="1.6328125" style="344" customWidth="1"/>
    <col min="14801" max="14801" width="17.7265625" style="344" customWidth="1"/>
    <col min="14802" max="14802" width="11.26953125" style="344" customWidth="1"/>
    <col min="14803" max="14821" width="8.36328125" style="344" customWidth="1"/>
    <col min="14822" max="14822" width="9.453125" style="344" customWidth="1"/>
    <col min="14823" max="14823" width="10.36328125" style="344" customWidth="1"/>
    <col min="14824" max="14824" width="10.7265625" style="344" bestFit="1" customWidth="1"/>
    <col min="14825" max="14825" width="9.453125" style="344" bestFit="1" customWidth="1"/>
    <col min="14826" max="14826" width="10.36328125" style="344" customWidth="1"/>
    <col min="14827" max="14827" width="8" style="344" bestFit="1" customWidth="1"/>
    <col min="14828" max="14828" width="15.7265625" style="344" bestFit="1" customWidth="1"/>
    <col min="14829" max="14829" width="1.6328125" style="344" customWidth="1"/>
    <col min="14830" max="14830" width="5.36328125" style="344" customWidth="1"/>
    <col min="14831" max="15055" width="11" style="344"/>
    <col min="15056" max="15056" width="1.6328125" style="344" customWidth="1"/>
    <col min="15057" max="15057" width="17.7265625" style="344" customWidth="1"/>
    <col min="15058" max="15058" width="11.26953125" style="344" customWidth="1"/>
    <col min="15059" max="15077" width="8.36328125" style="344" customWidth="1"/>
    <col min="15078" max="15078" width="9.453125" style="344" customWidth="1"/>
    <col min="15079" max="15079" width="10.36328125" style="344" customWidth="1"/>
    <col min="15080" max="15080" width="10.7265625" style="344" bestFit="1" customWidth="1"/>
    <col min="15081" max="15081" width="9.453125" style="344" bestFit="1" customWidth="1"/>
    <col min="15082" max="15082" width="10.36328125" style="344" customWidth="1"/>
    <col min="15083" max="15083" width="8" style="344" bestFit="1" customWidth="1"/>
    <col min="15084" max="15084" width="15.7265625" style="344" bestFit="1" customWidth="1"/>
    <col min="15085" max="15085" width="1.6328125" style="344" customWidth="1"/>
    <col min="15086" max="15086" width="5.36328125" style="344" customWidth="1"/>
    <col min="15087" max="15311" width="11" style="344"/>
    <col min="15312" max="15312" width="1.6328125" style="344" customWidth="1"/>
    <col min="15313" max="15313" width="17.7265625" style="344" customWidth="1"/>
    <col min="15314" max="15314" width="11.26953125" style="344" customWidth="1"/>
    <col min="15315" max="15333" width="8.36328125" style="344" customWidth="1"/>
    <col min="15334" max="15334" width="9.453125" style="344" customWidth="1"/>
    <col min="15335" max="15335" width="10.36328125" style="344" customWidth="1"/>
    <col min="15336" max="15336" width="10.7265625" style="344" bestFit="1" customWidth="1"/>
    <col min="15337" max="15337" width="9.453125" style="344" bestFit="1" customWidth="1"/>
    <col min="15338" max="15338" width="10.36328125" style="344" customWidth="1"/>
    <col min="15339" max="15339" width="8" style="344" bestFit="1" customWidth="1"/>
    <col min="15340" max="15340" width="15.7265625" style="344" bestFit="1" customWidth="1"/>
    <col min="15341" max="15341" width="1.6328125" style="344" customWidth="1"/>
    <col min="15342" max="15342" width="5.36328125" style="344" customWidth="1"/>
    <col min="15343" max="15567" width="11" style="344"/>
    <col min="15568" max="15568" width="1.6328125" style="344" customWidth="1"/>
    <col min="15569" max="15569" width="17.7265625" style="344" customWidth="1"/>
    <col min="15570" max="15570" width="11.26953125" style="344" customWidth="1"/>
    <col min="15571" max="15589" width="8.36328125" style="344" customWidth="1"/>
    <col min="15590" max="15590" width="9.453125" style="344" customWidth="1"/>
    <col min="15591" max="15591" width="10.36328125" style="344" customWidth="1"/>
    <col min="15592" max="15592" width="10.7265625" style="344" bestFit="1" customWidth="1"/>
    <col min="15593" max="15593" width="9.453125" style="344" bestFit="1" customWidth="1"/>
    <col min="15594" max="15594" width="10.36328125" style="344" customWidth="1"/>
    <col min="15595" max="15595" width="8" style="344" bestFit="1" customWidth="1"/>
    <col min="15596" max="15596" width="15.7265625" style="344" bestFit="1" customWidth="1"/>
    <col min="15597" max="15597" width="1.6328125" style="344" customWidth="1"/>
    <col min="15598" max="15598" width="5.36328125" style="344" customWidth="1"/>
    <col min="15599" max="15823" width="11" style="344"/>
    <col min="15824" max="15824" width="1.6328125" style="344" customWidth="1"/>
    <col min="15825" max="15825" width="17.7265625" style="344" customWidth="1"/>
    <col min="15826" max="15826" width="11.26953125" style="344" customWidth="1"/>
    <col min="15827" max="15845" width="8.36328125" style="344" customWidth="1"/>
    <col min="15846" max="15846" width="9.453125" style="344" customWidth="1"/>
    <col min="15847" max="15847" width="10.36328125" style="344" customWidth="1"/>
    <col min="15848" max="15848" width="10.7265625" style="344" bestFit="1" customWidth="1"/>
    <col min="15849" max="15849" width="9.453125" style="344" bestFit="1" customWidth="1"/>
    <col min="15850" max="15850" width="10.36328125" style="344" customWidth="1"/>
    <col min="15851" max="15851" width="8" style="344" bestFit="1" customWidth="1"/>
    <col min="15852" max="15852" width="15.7265625" style="344" bestFit="1" customWidth="1"/>
    <col min="15853" max="15853" width="1.6328125" style="344" customWidth="1"/>
    <col min="15854" max="15854" width="5.36328125" style="344" customWidth="1"/>
    <col min="15855" max="16079" width="11" style="344"/>
    <col min="16080" max="16080" width="1.6328125" style="344" customWidth="1"/>
    <col min="16081" max="16081" width="17.7265625" style="344" customWidth="1"/>
    <col min="16082" max="16082" width="11.26953125" style="344" customWidth="1"/>
    <col min="16083" max="16101" width="8.36328125" style="344" customWidth="1"/>
    <col min="16102" max="16102" width="9.453125" style="344" customWidth="1"/>
    <col min="16103" max="16103" width="10.36328125" style="344" customWidth="1"/>
    <col min="16104" max="16104" width="10.7265625" style="344" bestFit="1" customWidth="1"/>
    <col min="16105" max="16105" width="9.453125" style="344" bestFit="1" customWidth="1"/>
    <col min="16106" max="16106" width="10.36328125" style="344" customWidth="1"/>
    <col min="16107" max="16107" width="8" style="344" bestFit="1" customWidth="1"/>
    <col min="16108" max="16108" width="15.7265625" style="344" bestFit="1" customWidth="1"/>
    <col min="16109" max="16109" width="1.6328125" style="344" customWidth="1"/>
    <col min="16110" max="16110" width="5.36328125" style="344" customWidth="1"/>
    <col min="16111" max="16384" width="11" style="344"/>
  </cols>
  <sheetData>
    <row r="1" spans="1:53" ht="17.5">
      <c r="B1" s="1282" t="s">
        <v>973</v>
      </c>
    </row>
    <row r="2" spans="1:53" ht="20.149999999999999" customHeight="1" thickBot="1">
      <c r="B2" s="774"/>
      <c r="I2" s="344"/>
      <c r="J2" s="344"/>
      <c r="L2" s="344" t="s">
        <v>491</v>
      </c>
      <c r="R2" s="346"/>
    </row>
    <row r="3" spans="1:53" ht="20.149999999999999" customHeight="1" thickBot="1">
      <c r="A3" s="347"/>
      <c r="B3" s="1322" t="s">
        <v>492</v>
      </c>
      <c r="C3" s="1325" t="s">
        <v>493</v>
      </c>
      <c r="D3" s="1318" t="s">
        <v>494</v>
      </c>
      <c r="E3" s="1318" t="s">
        <v>495</v>
      </c>
      <c r="F3" s="1327" t="s">
        <v>496</v>
      </c>
      <c r="G3" s="1328"/>
      <c r="H3" s="1328"/>
      <c r="I3" s="1329"/>
      <c r="J3" s="1318" t="s">
        <v>497</v>
      </c>
      <c r="K3" s="1318" t="s">
        <v>498</v>
      </c>
      <c r="L3" s="1320" t="s">
        <v>499</v>
      </c>
      <c r="AF3" s="1121" t="s">
        <v>861</v>
      </c>
      <c r="AG3" s="1121"/>
      <c r="AH3" s="1121"/>
      <c r="AI3" s="1121"/>
      <c r="AJ3" s="1121"/>
      <c r="AK3" s="1121"/>
      <c r="AL3" s="1121"/>
      <c r="AM3" s="1121"/>
      <c r="AN3" s="1121"/>
      <c r="AO3" s="1121"/>
      <c r="AP3" s="1121"/>
    </row>
    <row r="4" spans="1:53" ht="35.25" customHeight="1">
      <c r="B4" s="1323"/>
      <c r="C4" s="1326"/>
      <c r="D4" s="1319"/>
      <c r="E4" s="1319"/>
      <c r="F4" s="348" t="s">
        <v>500</v>
      </c>
      <c r="G4" s="348" t="s">
        <v>501</v>
      </c>
      <c r="H4" s="348" t="s">
        <v>502</v>
      </c>
      <c r="I4" s="348" t="s">
        <v>503</v>
      </c>
      <c r="J4" s="1319"/>
      <c r="K4" s="1319"/>
      <c r="L4" s="1321"/>
      <c r="M4" s="349"/>
      <c r="N4" s="349"/>
      <c r="AF4" s="1342" t="s">
        <v>492</v>
      </c>
      <c r="AG4" s="1345" t="s">
        <v>493</v>
      </c>
      <c r="AH4" s="1347" t="s">
        <v>494</v>
      </c>
      <c r="AI4" s="1347" t="s">
        <v>495</v>
      </c>
      <c r="AJ4" s="1349" t="s">
        <v>496</v>
      </c>
      <c r="AK4" s="1350"/>
      <c r="AL4" s="1350"/>
      <c r="AM4" s="1351"/>
      <c r="AN4" s="1347" t="s">
        <v>497</v>
      </c>
      <c r="AO4" s="1347" t="s">
        <v>498</v>
      </c>
      <c r="AP4" s="1352" t="s">
        <v>499</v>
      </c>
      <c r="AQ4" s="1342" t="s">
        <v>492</v>
      </c>
      <c r="AR4" s="1345" t="s">
        <v>493</v>
      </c>
      <c r="AS4" s="1347" t="s">
        <v>494</v>
      </c>
      <c r="AT4" s="1347" t="s">
        <v>495</v>
      </c>
      <c r="AU4" s="1349" t="s">
        <v>496</v>
      </c>
      <c r="AV4" s="1350"/>
      <c r="AW4" s="1350"/>
      <c r="AX4" s="1351"/>
      <c r="AY4" s="1347" t="s">
        <v>497</v>
      </c>
      <c r="AZ4" s="1347" t="s">
        <v>498</v>
      </c>
      <c r="BA4" s="1352" t="s">
        <v>499</v>
      </c>
    </row>
    <row r="5" spans="1:53" s="349" customFormat="1" ht="56.5" thickBot="1">
      <c r="B5" s="1324"/>
      <c r="C5" s="350" t="s">
        <v>504</v>
      </c>
      <c r="D5" s="351" t="s">
        <v>505</v>
      </c>
      <c r="E5" s="351" t="s">
        <v>506</v>
      </c>
      <c r="F5" s="351" t="s">
        <v>507</v>
      </c>
      <c r="G5" s="351" t="s">
        <v>508</v>
      </c>
      <c r="H5" s="351" t="s">
        <v>509</v>
      </c>
      <c r="I5" s="351" t="s">
        <v>510</v>
      </c>
      <c r="J5" s="351" t="s">
        <v>511</v>
      </c>
      <c r="K5" s="351" t="s">
        <v>512</v>
      </c>
      <c r="L5" s="352" t="s">
        <v>513</v>
      </c>
      <c r="M5" s="344"/>
      <c r="N5" s="344"/>
      <c r="AF5" s="1343"/>
      <c r="AG5" s="1346"/>
      <c r="AH5" s="1348"/>
      <c r="AI5" s="1348"/>
      <c r="AJ5" s="1122" t="s">
        <v>500</v>
      </c>
      <c r="AK5" s="1122" t="s">
        <v>501</v>
      </c>
      <c r="AL5" s="1122" t="s">
        <v>502</v>
      </c>
      <c r="AM5" s="1122" t="s">
        <v>503</v>
      </c>
      <c r="AN5" s="1348"/>
      <c r="AO5" s="1348"/>
      <c r="AP5" s="1353"/>
      <c r="AQ5" s="1343"/>
      <c r="AR5" s="1346"/>
      <c r="AS5" s="1348"/>
      <c r="AT5" s="1348"/>
      <c r="AU5" s="1122" t="s">
        <v>500</v>
      </c>
      <c r="AV5" s="1122" t="s">
        <v>501</v>
      </c>
      <c r="AW5" s="1122" t="s">
        <v>502</v>
      </c>
      <c r="AX5" s="1122" t="s">
        <v>503</v>
      </c>
      <c r="AY5" s="1348"/>
      <c r="AZ5" s="1348"/>
      <c r="BA5" s="1353"/>
    </row>
    <row r="6" spans="1:53" ht="20.149999999999999" customHeight="1" thickBot="1">
      <c r="B6" s="353" t="s">
        <v>454</v>
      </c>
      <c r="C6" s="354">
        <f>P8</f>
        <v>2234.6212664963073</v>
      </c>
      <c r="D6" s="355">
        <f t="shared" ref="D6:L6" si="0">Q8</f>
        <v>177.82418101484404</v>
      </c>
      <c r="E6" s="355">
        <f t="shared" si="0"/>
        <v>529.52712425766651</v>
      </c>
      <c r="F6" s="355">
        <f t="shared" si="0"/>
        <v>1527.2699612237964</v>
      </c>
      <c r="G6" s="355">
        <f t="shared" si="0"/>
        <v>1412.5742932104415</v>
      </c>
      <c r="H6" s="355">
        <f t="shared" si="0"/>
        <v>1362.0087677822874</v>
      </c>
      <c r="I6" s="355">
        <f t="shared" si="0"/>
        <v>50.56552542815443</v>
      </c>
      <c r="J6" s="355">
        <f t="shared" si="0"/>
        <v>1539.8329487971309</v>
      </c>
      <c r="K6" s="355">
        <f t="shared" si="0"/>
        <v>114.69566801335512</v>
      </c>
      <c r="L6" s="356">
        <f t="shared" si="0"/>
        <v>580.09264968582102</v>
      </c>
      <c r="P6" s="344" t="s">
        <v>477</v>
      </c>
      <c r="Q6" s="344" t="s">
        <v>468</v>
      </c>
      <c r="R6" s="344" t="s">
        <v>469</v>
      </c>
      <c r="S6" s="344" t="s">
        <v>470</v>
      </c>
      <c r="T6" s="344" t="s">
        <v>472</v>
      </c>
      <c r="U6" s="344" t="s">
        <v>473</v>
      </c>
      <c r="V6" s="344" t="s">
        <v>474</v>
      </c>
      <c r="W6" s="344" t="s">
        <v>475</v>
      </c>
      <c r="X6" s="344" t="s">
        <v>471</v>
      </c>
      <c r="Y6" s="344" t="s">
        <v>476</v>
      </c>
      <c r="AF6" s="1344"/>
      <c r="AG6" s="1123" t="s">
        <v>504</v>
      </c>
      <c r="AH6" s="1124" t="s">
        <v>505</v>
      </c>
      <c r="AI6" s="1124" t="s">
        <v>506</v>
      </c>
      <c r="AJ6" s="1124" t="s">
        <v>507</v>
      </c>
      <c r="AK6" s="1124" t="s">
        <v>508</v>
      </c>
      <c r="AL6" s="1124" t="s">
        <v>509</v>
      </c>
      <c r="AM6" s="1124" t="s">
        <v>510</v>
      </c>
      <c r="AN6" s="1124" t="s">
        <v>511</v>
      </c>
      <c r="AO6" s="1124" t="s">
        <v>512</v>
      </c>
      <c r="AP6" s="1125" t="s">
        <v>513</v>
      </c>
      <c r="AQ6" s="1344"/>
      <c r="AR6" s="1123" t="s">
        <v>504</v>
      </c>
      <c r="AS6" s="1124" t="s">
        <v>505</v>
      </c>
      <c r="AT6" s="1124" t="s">
        <v>506</v>
      </c>
      <c r="AU6" s="1124" t="s">
        <v>507</v>
      </c>
      <c r="AV6" s="1124" t="s">
        <v>508</v>
      </c>
      <c r="AW6" s="1124" t="s">
        <v>509</v>
      </c>
      <c r="AX6" s="1124" t="s">
        <v>510</v>
      </c>
      <c r="AY6" s="1124" t="s">
        <v>511</v>
      </c>
      <c r="AZ6" s="1124" t="s">
        <v>512</v>
      </c>
      <c r="BA6" s="1125" t="s">
        <v>513</v>
      </c>
    </row>
    <row r="7" spans="1:53" ht="19.5" customHeight="1">
      <c r="B7" s="357" t="s">
        <v>514</v>
      </c>
      <c r="C7" s="984"/>
      <c r="D7" s="985">
        <f>D6/$C6</f>
        <v>7.9576876708802188E-2</v>
      </c>
      <c r="E7" s="985">
        <f t="shared" ref="E7:L7" si="1">E6/$C6</f>
        <v>0.23696504288975967</v>
      </c>
      <c r="F7" s="985">
        <f t="shared" si="1"/>
        <v>0.68345808040143796</v>
      </c>
      <c r="G7" s="985">
        <f t="shared" si="1"/>
        <v>0.63213141053885868</v>
      </c>
      <c r="H7" s="985">
        <f t="shared" si="1"/>
        <v>0.60950317989132863</v>
      </c>
      <c r="I7" s="985">
        <f t="shared" si="1"/>
        <v>2.2628230647530174E-2</v>
      </c>
      <c r="J7" s="985">
        <f t="shared" si="1"/>
        <v>0.68908005660013061</v>
      </c>
      <c r="K7" s="985">
        <f t="shared" si="1"/>
        <v>5.1326669862579444E-2</v>
      </c>
      <c r="L7" s="986">
        <f t="shared" si="1"/>
        <v>0.25959327353728989</v>
      </c>
      <c r="O7" s="344" t="s">
        <v>478</v>
      </c>
      <c r="P7" s="344" t="s">
        <v>488</v>
      </c>
      <c r="Q7" s="344" t="s">
        <v>479</v>
      </c>
      <c r="R7" s="344" t="s">
        <v>480</v>
      </c>
      <c r="S7" s="344" t="s">
        <v>481</v>
      </c>
      <c r="T7" s="344" t="s">
        <v>483</v>
      </c>
      <c r="U7" s="344" t="s">
        <v>484</v>
      </c>
      <c r="V7" s="344" t="s">
        <v>485</v>
      </c>
      <c r="W7" s="344" t="s">
        <v>486</v>
      </c>
      <c r="X7" s="344" t="s">
        <v>482</v>
      </c>
      <c r="Y7" s="344" t="s">
        <v>487</v>
      </c>
      <c r="AF7" s="1126" t="s">
        <v>454</v>
      </c>
      <c r="AG7" s="1127">
        <v>1875.8421344763358</v>
      </c>
      <c r="AH7" s="1128">
        <v>28.524957171160196</v>
      </c>
      <c r="AI7" s="1128">
        <v>432.23778447132918</v>
      </c>
      <c r="AJ7" s="1128">
        <v>1415.0793928338467</v>
      </c>
      <c r="AK7" s="1128">
        <v>1167.4381510884918</v>
      </c>
      <c r="AL7" s="1128">
        <v>1102.0798457970106</v>
      </c>
      <c r="AM7" s="1128">
        <v>65.358305291481216</v>
      </c>
      <c r="AN7" s="1128">
        <v>1130.6048029681708</v>
      </c>
      <c r="AO7" s="1128">
        <v>247.6412417453549</v>
      </c>
      <c r="AP7" s="1129">
        <v>497.59608976281055</v>
      </c>
      <c r="AQ7" s="1126" t="s">
        <v>454</v>
      </c>
      <c r="AR7" s="1130">
        <f>C6-AG7</f>
        <v>358.77913201997148</v>
      </c>
      <c r="AS7" s="1131">
        <f t="shared" ref="AS7:AS46" si="2">D6-AH7</f>
        <v>149.29922384368385</v>
      </c>
      <c r="AT7" s="1131">
        <f t="shared" ref="AT7:AT46" si="3">E6-AI7</f>
        <v>97.289339786337337</v>
      </c>
      <c r="AU7" s="1131">
        <f t="shared" ref="AU7:AU46" si="4">F6-AJ7</f>
        <v>112.1905683899497</v>
      </c>
      <c r="AV7" s="1131">
        <f t="shared" ref="AV7:AV46" si="5">G6-AK7</f>
        <v>245.13614212194966</v>
      </c>
      <c r="AW7" s="1131">
        <f t="shared" ref="AW7:AW46" si="6">H6-AL7</f>
        <v>259.9289219852767</v>
      </c>
      <c r="AX7" s="1131">
        <f t="shared" ref="AX7:AX46" si="7">I6-AM7</f>
        <v>-14.792779863326786</v>
      </c>
      <c r="AY7" s="1131">
        <f t="shared" ref="AY7:AY46" si="8">J6-AN7</f>
        <v>409.22814582896012</v>
      </c>
      <c r="AZ7" s="1131">
        <f t="shared" ref="AZ7:AZ46" si="9">K6-AO7</f>
        <v>-132.94557373199979</v>
      </c>
      <c r="BA7" s="1132">
        <f t="shared" ref="BA7:BA46" si="10">L6-AP7</f>
        <v>82.496559923010466</v>
      </c>
    </row>
    <row r="8" spans="1:53" ht="20.149999999999999" customHeight="1">
      <c r="B8" s="359" t="s">
        <v>455</v>
      </c>
      <c r="C8" s="358">
        <f>P9</f>
        <v>158317.41110060184</v>
      </c>
      <c r="D8" s="360">
        <f t="shared" ref="D8:K8" si="11">Q9</f>
        <v>623.08355114436335</v>
      </c>
      <c r="E8" s="360">
        <f t="shared" si="11"/>
        <v>411.47966059642022</v>
      </c>
      <c r="F8" s="360">
        <f t="shared" si="11"/>
        <v>157282.84788886106</v>
      </c>
      <c r="G8" s="360">
        <f t="shared" si="11"/>
        <v>11668.245040147263</v>
      </c>
      <c r="H8" s="360">
        <f t="shared" si="11"/>
        <v>10672.846434108174</v>
      </c>
      <c r="I8" s="360">
        <f t="shared" si="11"/>
        <v>995.39860603908278</v>
      </c>
      <c r="J8" s="360">
        <f t="shared" si="11"/>
        <v>11295.929985252544</v>
      </c>
      <c r="K8" s="360">
        <f t="shared" si="11"/>
        <v>145614.60284871375</v>
      </c>
      <c r="L8" s="361">
        <f>Y9</f>
        <v>1406.8782666355028</v>
      </c>
      <c r="O8" s="344" t="s">
        <v>454</v>
      </c>
      <c r="P8" s="344">
        <f>Y37</f>
        <v>2234.6212664963073</v>
      </c>
      <c r="Q8" s="344">
        <f>P37</f>
        <v>177.82418101484404</v>
      </c>
      <c r="R8" s="344">
        <f t="shared" ref="R8:S10" si="12">Q37</f>
        <v>529.52712425766651</v>
      </c>
      <c r="S8" s="344">
        <f t="shared" si="12"/>
        <v>1527.2699612237964</v>
      </c>
      <c r="T8" s="344">
        <f>T37</f>
        <v>1412.5742932104415</v>
      </c>
      <c r="U8" s="344">
        <f t="shared" ref="U8:V10" si="13">U37</f>
        <v>1362.0087677822874</v>
      </c>
      <c r="V8" s="344">
        <f t="shared" si="13"/>
        <v>50.56552542815443</v>
      </c>
      <c r="W8" s="344">
        <f>W37</f>
        <v>1539.8329487971309</v>
      </c>
      <c r="X8" s="344">
        <f>S37</f>
        <v>114.69566801335512</v>
      </c>
      <c r="Y8" s="344">
        <f>X37</f>
        <v>580.09264968582102</v>
      </c>
      <c r="AF8" s="1133" t="s">
        <v>514</v>
      </c>
      <c r="AG8" s="1134"/>
      <c r="AH8" s="1135">
        <f t="shared" ref="AH8:AP8" si="14">AH7/$AG7</f>
        <v>1.5206480677076424E-2</v>
      </c>
      <c r="AI8" s="1135">
        <f t="shared" si="14"/>
        <v>0.23042332642346453</v>
      </c>
      <c r="AJ8" s="1135">
        <f t="shared" si="14"/>
        <v>0.75437019289945917</v>
      </c>
      <c r="AK8" s="1135">
        <f t="shared" si="14"/>
        <v>0.6223541574378787</v>
      </c>
      <c r="AL8" s="1135">
        <f t="shared" si="14"/>
        <v>0.58751204354660136</v>
      </c>
      <c r="AM8" s="1135">
        <f t="shared" si="14"/>
        <v>3.484211389127731E-2</v>
      </c>
      <c r="AN8" s="1135">
        <f t="shared" si="14"/>
        <v>0.60271852422367778</v>
      </c>
      <c r="AO8" s="1135">
        <f t="shared" si="14"/>
        <v>0.13201603546158056</v>
      </c>
      <c r="AP8" s="1135">
        <f t="shared" si="14"/>
        <v>0.26526544031474192</v>
      </c>
      <c r="AQ8" s="1133" t="s">
        <v>514</v>
      </c>
      <c r="AR8" s="1136">
        <f t="shared" ref="AR8:AR46" si="15">C7-AG8</f>
        <v>0</v>
      </c>
      <c r="AS8" s="1137">
        <f t="shared" si="2"/>
        <v>6.4370396031725757E-2</v>
      </c>
      <c r="AT8" s="1137">
        <f t="shared" si="3"/>
        <v>6.5417164662951444E-3</v>
      </c>
      <c r="AU8" s="1137">
        <f t="shared" si="4"/>
        <v>-7.0912112498021207E-2</v>
      </c>
      <c r="AV8" s="1137">
        <f t="shared" si="5"/>
        <v>9.7772531009799879E-3</v>
      </c>
      <c r="AW8" s="1137">
        <f t="shared" si="6"/>
        <v>2.1991136344727269E-2</v>
      </c>
      <c r="AX8" s="1137">
        <f t="shared" si="7"/>
        <v>-1.2213883243747135E-2</v>
      </c>
      <c r="AY8" s="1137">
        <f t="shared" si="8"/>
        <v>8.6361532376452832E-2</v>
      </c>
      <c r="AZ8" s="1137">
        <f t="shared" si="9"/>
        <v>-8.0689365599001112E-2</v>
      </c>
      <c r="BA8" s="1138">
        <f t="shared" si="10"/>
        <v>-5.6721667774520257E-3</v>
      </c>
    </row>
    <row r="9" spans="1:53" ht="20.149999999999999" customHeight="1">
      <c r="B9" s="357" t="s">
        <v>514</v>
      </c>
      <c r="C9" s="984"/>
      <c r="D9" s="985">
        <f>D8/$C8</f>
        <v>3.9356603093290143E-3</v>
      </c>
      <c r="E9" s="985">
        <f t="shared" ref="E9:L9" si="16">E8/$C8</f>
        <v>2.5990802763629578E-3</v>
      </c>
      <c r="F9" s="985">
        <f t="shared" si="16"/>
        <v>0.99346525941430808</v>
      </c>
      <c r="G9" s="985">
        <f t="shared" si="16"/>
        <v>7.3701590741227743E-2</v>
      </c>
      <c r="H9" s="985">
        <f t="shared" si="16"/>
        <v>6.741423043689225E-2</v>
      </c>
      <c r="I9" s="985">
        <f t="shared" si="16"/>
        <v>6.2873603043354645E-3</v>
      </c>
      <c r="J9" s="985">
        <f t="shared" si="16"/>
        <v>7.1349890746221292E-2</v>
      </c>
      <c r="K9" s="985">
        <f t="shared" si="16"/>
        <v>0.91976366867308001</v>
      </c>
      <c r="L9" s="986">
        <f t="shared" si="16"/>
        <v>8.8864405806984206E-3</v>
      </c>
      <c r="O9" s="344" t="s">
        <v>455</v>
      </c>
      <c r="P9" s="344">
        <f>Y38</f>
        <v>158317.41110060184</v>
      </c>
      <c r="Q9" s="344">
        <f>P38</f>
        <v>623.08355114436335</v>
      </c>
      <c r="R9" s="344">
        <f t="shared" si="12"/>
        <v>411.47966059642022</v>
      </c>
      <c r="S9" s="344">
        <f t="shared" si="12"/>
        <v>157282.84788886106</v>
      </c>
      <c r="T9" s="344">
        <f>T38</f>
        <v>11668.245040147263</v>
      </c>
      <c r="U9" s="344">
        <f t="shared" si="13"/>
        <v>10672.846434108174</v>
      </c>
      <c r="V9" s="344">
        <f t="shared" si="13"/>
        <v>995.39860603908278</v>
      </c>
      <c r="W9" s="344">
        <f>W38</f>
        <v>11295.929985252544</v>
      </c>
      <c r="X9" s="344">
        <f>S38</f>
        <v>145614.60284871375</v>
      </c>
      <c r="Y9" s="344">
        <f>X38</f>
        <v>1406.8782666355028</v>
      </c>
      <c r="AF9" s="1139" t="s">
        <v>455</v>
      </c>
      <c r="AG9" s="1134">
        <v>170694.96835453395</v>
      </c>
      <c r="AH9" s="1140">
        <v>612.30415572497759</v>
      </c>
      <c r="AI9" s="1140">
        <v>642.76603645620116</v>
      </c>
      <c r="AJ9" s="1140">
        <v>169439.89816235279</v>
      </c>
      <c r="AK9" s="1140">
        <v>12970.28585835961</v>
      </c>
      <c r="AL9" s="1140">
        <v>11430.70863721505</v>
      </c>
      <c r="AM9" s="1140">
        <v>1539.5772211446458</v>
      </c>
      <c r="AN9" s="1140">
        <v>12043.012792940028</v>
      </c>
      <c r="AO9" s="1140">
        <v>156469.61230399314</v>
      </c>
      <c r="AP9" s="1141">
        <v>2182.3432576008472</v>
      </c>
      <c r="AQ9" s="1139" t="s">
        <v>455</v>
      </c>
      <c r="AR9" s="1130">
        <f t="shared" si="15"/>
        <v>-12377.557253932115</v>
      </c>
      <c r="AS9" s="1131">
        <f t="shared" si="2"/>
        <v>10.779395419385764</v>
      </c>
      <c r="AT9" s="1131">
        <f t="shared" si="3"/>
        <v>-231.28637585978095</v>
      </c>
      <c r="AU9" s="1131">
        <f t="shared" si="4"/>
        <v>-12157.050273491739</v>
      </c>
      <c r="AV9" s="1131">
        <f t="shared" si="5"/>
        <v>-1302.0408182123465</v>
      </c>
      <c r="AW9" s="1131">
        <f t="shared" si="6"/>
        <v>-757.86220310687531</v>
      </c>
      <c r="AX9" s="1131">
        <f t="shared" si="7"/>
        <v>-544.17861510556304</v>
      </c>
      <c r="AY9" s="1131">
        <f t="shared" si="8"/>
        <v>-747.08280768748409</v>
      </c>
      <c r="AZ9" s="1131">
        <f t="shared" si="9"/>
        <v>-10855.009455279389</v>
      </c>
      <c r="BA9" s="1132">
        <f t="shared" si="10"/>
        <v>-775.46499096534444</v>
      </c>
    </row>
    <row r="10" spans="1:53" ht="20.149999999999999" customHeight="1">
      <c r="B10" s="359" t="s">
        <v>456</v>
      </c>
      <c r="C10" s="358">
        <f>P10</f>
        <v>2953.1490548711345</v>
      </c>
      <c r="D10" s="360">
        <f t="shared" ref="D10:L10" si="17">Q10</f>
        <v>220.1520003560681</v>
      </c>
      <c r="E10" s="360">
        <f t="shared" si="17"/>
        <v>1.7107363798748765</v>
      </c>
      <c r="F10" s="360">
        <f t="shared" si="17"/>
        <v>2731.2863181351918</v>
      </c>
      <c r="G10" s="360">
        <f t="shared" si="17"/>
        <v>1147.5077845337937</v>
      </c>
      <c r="H10" s="360">
        <f t="shared" si="17"/>
        <v>1102.0569144282565</v>
      </c>
      <c r="I10" s="360">
        <f t="shared" si="17"/>
        <v>45.450870105537213</v>
      </c>
      <c r="J10" s="360">
        <f t="shared" si="17"/>
        <v>1322.2089147843249</v>
      </c>
      <c r="K10" s="360">
        <f t="shared" si="17"/>
        <v>1583.7785336013983</v>
      </c>
      <c r="L10" s="361">
        <f t="shared" si="17"/>
        <v>47.161606485412094</v>
      </c>
      <c r="O10" s="344" t="s">
        <v>456</v>
      </c>
      <c r="P10" s="344">
        <f>Y39</f>
        <v>2953.1490548711345</v>
      </c>
      <c r="Q10" s="344">
        <f>P39</f>
        <v>220.1520003560681</v>
      </c>
      <c r="R10" s="344">
        <f t="shared" si="12"/>
        <v>1.7107363798748765</v>
      </c>
      <c r="S10" s="344">
        <f t="shared" si="12"/>
        <v>2731.2863181351918</v>
      </c>
      <c r="T10" s="344">
        <f>T39</f>
        <v>1147.5077845337937</v>
      </c>
      <c r="U10" s="344">
        <f t="shared" si="13"/>
        <v>1102.0569144282565</v>
      </c>
      <c r="V10" s="344">
        <f t="shared" si="13"/>
        <v>45.450870105537213</v>
      </c>
      <c r="W10" s="344">
        <f>W39</f>
        <v>1322.2089147843249</v>
      </c>
      <c r="X10" s="344">
        <f>S39</f>
        <v>1583.7785336013983</v>
      </c>
      <c r="Y10" s="344">
        <f>X39</f>
        <v>47.161606485412094</v>
      </c>
      <c r="AF10" s="1133" t="s">
        <v>514</v>
      </c>
      <c r="AG10" s="1134"/>
      <c r="AH10" s="1135">
        <f t="shared" ref="AH10:AP10" si="18">AH9/$AG9</f>
        <v>3.5871248088181489E-3</v>
      </c>
      <c r="AI10" s="1135">
        <f t="shared" si="18"/>
        <v>3.7655827975032878E-3</v>
      </c>
      <c r="AJ10" s="1135">
        <f t="shared" si="18"/>
        <v>0.99264729239367866</v>
      </c>
      <c r="AK10" s="1135">
        <f t="shared" si="18"/>
        <v>7.5985168065530129E-2</v>
      </c>
      <c r="AL10" s="1135">
        <f t="shared" si="18"/>
        <v>6.6965703485022676E-2</v>
      </c>
      <c r="AM10" s="1135">
        <f t="shared" si="18"/>
        <v>9.019464580507959E-3</v>
      </c>
      <c r="AN10" s="1135">
        <f t="shared" si="18"/>
        <v>7.0552828293840825E-2</v>
      </c>
      <c r="AO10" s="1135">
        <f t="shared" si="18"/>
        <v>0.91666212432814831</v>
      </c>
      <c r="AP10" s="1135">
        <f t="shared" si="18"/>
        <v>1.2785047378011248E-2</v>
      </c>
      <c r="AQ10" s="1133" t="s">
        <v>514</v>
      </c>
      <c r="AR10" s="1136">
        <f t="shared" si="15"/>
        <v>0</v>
      </c>
      <c r="AS10" s="1137">
        <f t="shared" si="2"/>
        <v>3.4853550051086547E-4</v>
      </c>
      <c r="AT10" s="1137">
        <f t="shared" si="3"/>
        <v>-1.1665025211403299E-3</v>
      </c>
      <c r="AU10" s="1137">
        <f t="shared" si="4"/>
        <v>8.1796702062941762E-4</v>
      </c>
      <c r="AV10" s="1137">
        <f t="shared" si="5"/>
        <v>-2.2835773243023855E-3</v>
      </c>
      <c r="AW10" s="1137">
        <f t="shared" si="6"/>
        <v>4.4852695186957392E-4</v>
      </c>
      <c r="AX10" s="1137">
        <f t="shared" si="7"/>
        <v>-2.7321042761724946E-3</v>
      </c>
      <c r="AY10" s="1137">
        <f t="shared" si="8"/>
        <v>7.9706245238046758E-4</v>
      </c>
      <c r="AZ10" s="1137">
        <f t="shared" si="9"/>
        <v>3.1015443449317059E-3</v>
      </c>
      <c r="BA10" s="1138">
        <f t="shared" si="10"/>
        <v>-3.8986067973128275E-3</v>
      </c>
    </row>
    <row r="11" spans="1:53" ht="20.149999999999999" customHeight="1">
      <c r="B11" s="357" t="s">
        <v>514</v>
      </c>
      <c r="C11" s="984"/>
      <c r="D11" s="985">
        <f>D10/$C10</f>
        <v>7.4548218280053868E-2</v>
      </c>
      <c r="E11" s="985">
        <f t="shared" ref="E11:L11" si="19">E10/$C10</f>
        <v>5.7929225653309503E-4</v>
      </c>
      <c r="F11" s="985">
        <f t="shared" si="19"/>
        <v>0.92487248946341316</v>
      </c>
      <c r="G11" s="985">
        <f t="shared" si="19"/>
        <v>0.38857089947458379</v>
      </c>
      <c r="H11" s="985">
        <f t="shared" si="19"/>
        <v>0.37318025401069593</v>
      </c>
      <c r="I11" s="985">
        <f t="shared" si="19"/>
        <v>1.5390645463887883E-2</v>
      </c>
      <c r="J11" s="985">
        <f t="shared" si="19"/>
        <v>0.44772847229074986</v>
      </c>
      <c r="K11" s="985">
        <f t="shared" si="19"/>
        <v>0.53630158998882937</v>
      </c>
      <c r="L11" s="986">
        <f t="shared" si="19"/>
        <v>1.596993772042098E-2</v>
      </c>
      <c r="O11" s="344" t="s">
        <v>457</v>
      </c>
      <c r="P11" s="344">
        <f>Y40</f>
        <v>3047.2503162471853</v>
      </c>
      <c r="Q11" s="344">
        <f t="shared" ref="Q11:S20" si="20">P40</f>
        <v>67.502670448286295</v>
      </c>
      <c r="R11" s="344">
        <f t="shared" si="20"/>
        <v>0.262934417303479</v>
      </c>
      <c r="S11" s="344">
        <f t="shared" si="20"/>
        <v>2979.4847113815958</v>
      </c>
      <c r="T11" s="344">
        <f t="shared" ref="T11:W20" si="21">T40</f>
        <v>945.22061189925228</v>
      </c>
      <c r="U11" s="344">
        <f t="shared" si="21"/>
        <v>890.73878708266761</v>
      </c>
      <c r="V11" s="344">
        <f t="shared" si="21"/>
        <v>54.481824816584705</v>
      </c>
      <c r="W11" s="344">
        <f t="shared" si="21"/>
        <v>958.24145753095354</v>
      </c>
      <c r="X11" s="344">
        <f t="shared" ref="X11:X17" si="22">S40</f>
        <v>2034.2640994823432</v>
      </c>
      <c r="Y11" s="344">
        <f t="shared" ref="Y11:Y17" si="23">X40</f>
        <v>54.744759233888189</v>
      </c>
      <c r="AF11" s="1139" t="s">
        <v>456</v>
      </c>
      <c r="AG11" s="1134">
        <v>2868.6460802175379</v>
      </c>
      <c r="AH11" s="1140">
        <v>238.08755182146723</v>
      </c>
      <c r="AI11" s="1140">
        <v>0</v>
      </c>
      <c r="AJ11" s="1140">
        <v>2630.55852839607</v>
      </c>
      <c r="AK11" s="1140">
        <v>963.26873584963482</v>
      </c>
      <c r="AL11" s="1140">
        <v>915.67694701949847</v>
      </c>
      <c r="AM11" s="1140">
        <v>47.591788830136267</v>
      </c>
      <c r="AN11" s="1140">
        <v>1153.7644988409656</v>
      </c>
      <c r="AO11" s="1140">
        <v>1667.2897925464351</v>
      </c>
      <c r="AP11" s="1141">
        <v>47.591788830136267</v>
      </c>
      <c r="AQ11" s="1139" t="s">
        <v>456</v>
      </c>
      <c r="AR11" s="1130">
        <f t="shared" si="15"/>
        <v>84.502974653596539</v>
      </c>
      <c r="AS11" s="1131">
        <f t="shared" si="2"/>
        <v>-17.935551465399129</v>
      </c>
      <c r="AT11" s="1131">
        <f t="shared" si="3"/>
        <v>1.7107363798748765</v>
      </c>
      <c r="AU11" s="1131">
        <f t="shared" si="4"/>
        <v>100.72778973912182</v>
      </c>
      <c r="AV11" s="1131">
        <f t="shared" si="5"/>
        <v>184.23904868415889</v>
      </c>
      <c r="AW11" s="1131">
        <f t="shared" si="6"/>
        <v>186.37996740875803</v>
      </c>
      <c r="AX11" s="1131">
        <f t="shared" si="7"/>
        <v>-2.1409187245990537</v>
      </c>
      <c r="AY11" s="1131">
        <f t="shared" si="8"/>
        <v>168.44441594335922</v>
      </c>
      <c r="AZ11" s="1131">
        <f t="shared" si="9"/>
        <v>-83.511258945036843</v>
      </c>
      <c r="BA11" s="1132">
        <f t="shared" si="10"/>
        <v>-0.43018234472417305</v>
      </c>
    </row>
    <row r="12" spans="1:53" ht="20.149999999999999" customHeight="1">
      <c r="B12" s="359" t="s">
        <v>457</v>
      </c>
      <c r="C12" s="358">
        <f>P11</f>
        <v>3047.2503162471853</v>
      </c>
      <c r="D12" s="360">
        <f t="shared" ref="D12:L12" si="24">Q11</f>
        <v>67.502670448286295</v>
      </c>
      <c r="E12" s="360">
        <f t="shared" si="24"/>
        <v>0.262934417303479</v>
      </c>
      <c r="F12" s="360">
        <f t="shared" si="24"/>
        <v>2979.4847113815958</v>
      </c>
      <c r="G12" s="360">
        <f t="shared" si="24"/>
        <v>945.22061189925228</v>
      </c>
      <c r="H12" s="360">
        <f t="shared" si="24"/>
        <v>890.73878708266761</v>
      </c>
      <c r="I12" s="360">
        <f t="shared" si="24"/>
        <v>54.481824816584705</v>
      </c>
      <c r="J12" s="360">
        <f t="shared" si="24"/>
        <v>958.24145753095354</v>
      </c>
      <c r="K12" s="360">
        <f t="shared" si="24"/>
        <v>2034.2640994823432</v>
      </c>
      <c r="L12" s="361">
        <f t="shared" si="24"/>
        <v>54.744759233888189</v>
      </c>
      <c r="O12" s="344" t="s">
        <v>458</v>
      </c>
      <c r="P12" s="344">
        <f t="shared" ref="P12:P17" si="25">Y41</f>
        <v>2458.2648102590183</v>
      </c>
      <c r="Q12" s="344">
        <f t="shared" si="20"/>
        <v>31.291064915879645</v>
      </c>
      <c r="R12" s="344">
        <f t="shared" si="20"/>
        <v>0.13619049695193597</v>
      </c>
      <c r="S12" s="344">
        <f t="shared" si="20"/>
        <v>2426.8375548461868</v>
      </c>
      <c r="T12" s="344">
        <f t="shared" si="21"/>
        <v>478.17373414532454</v>
      </c>
      <c r="U12" s="344">
        <f t="shared" si="21"/>
        <v>428.06157275750803</v>
      </c>
      <c r="V12" s="344">
        <f t="shared" si="21"/>
        <v>50.112161387816457</v>
      </c>
      <c r="W12" s="344">
        <f t="shared" si="21"/>
        <v>459.35263767338768</v>
      </c>
      <c r="X12" s="344">
        <f t="shared" si="22"/>
        <v>1948.6638207008618</v>
      </c>
      <c r="Y12" s="344">
        <f t="shared" si="23"/>
        <v>50.248351884768397</v>
      </c>
      <c r="AF12" s="1133" t="s">
        <v>514</v>
      </c>
      <c r="AG12" s="1134"/>
      <c r="AH12" s="1135">
        <f t="shared" ref="AH12:AP12" si="26">AH11/$AG11</f>
        <v>8.2996488644361571E-2</v>
      </c>
      <c r="AI12" s="1135">
        <f t="shared" si="26"/>
        <v>0</v>
      </c>
      <c r="AJ12" s="1135">
        <f t="shared" si="26"/>
        <v>0.91700351135563818</v>
      </c>
      <c r="AK12" s="1135">
        <f t="shared" si="26"/>
        <v>0.33579211548347832</v>
      </c>
      <c r="AL12" s="1135">
        <f t="shared" si="26"/>
        <v>0.3192017841915375</v>
      </c>
      <c r="AM12" s="1135">
        <f t="shared" si="26"/>
        <v>1.6590331291940773E-2</v>
      </c>
      <c r="AN12" s="1135">
        <f t="shared" si="26"/>
        <v>0.40219827283589904</v>
      </c>
      <c r="AO12" s="1135">
        <f t="shared" si="26"/>
        <v>0.58121139587215986</v>
      </c>
      <c r="AP12" s="1135">
        <f t="shared" si="26"/>
        <v>1.6590331291940773E-2</v>
      </c>
      <c r="AQ12" s="1133" t="s">
        <v>514</v>
      </c>
      <c r="AR12" s="1136">
        <f t="shared" si="15"/>
        <v>0</v>
      </c>
      <c r="AS12" s="1137">
        <f t="shared" si="2"/>
        <v>-8.4482703643077028E-3</v>
      </c>
      <c r="AT12" s="1137">
        <f t="shared" si="3"/>
        <v>5.7929225653309503E-4</v>
      </c>
      <c r="AU12" s="1137">
        <f t="shared" si="4"/>
        <v>7.8689781077749821E-3</v>
      </c>
      <c r="AV12" s="1137">
        <f t="shared" si="5"/>
        <v>5.2778783991105471E-2</v>
      </c>
      <c r="AW12" s="1137">
        <f t="shared" si="6"/>
        <v>5.3978469819158437E-2</v>
      </c>
      <c r="AX12" s="1137">
        <f t="shared" si="7"/>
        <v>-1.1996858280528908E-3</v>
      </c>
      <c r="AY12" s="1137">
        <f t="shared" si="8"/>
        <v>4.5530199454850817E-2</v>
      </c>
      <c r="AZ12" s="1137">
        <f t="shared" si="9"/>
        <v>-4.4909805883330489E-2</v>
      </c>
      <c r="BA12" s="1138">
        <f t="shared" si="10"/>
        <v>-6.2039357151979363E-4</v>
      </c>
    </row>
    <row r="13" spans="1:53" ht="20.149999999999999" customHeight="1">
      <c r="B13" s="357" t="s">
        <v>514</v>
      </c>
      <c r="C13" s="984"/>
      <c r="D13" s="985">
        <f>D12/$C12</f>
        <v>2.2151993910174937E-2</v>
      </c>
      <c r="E13" s="985">
        <f t="shared" ref="E13:L13" si="27">E12/$C12</f>
        <v>8.6285795394483247E-5</v>
      </c>
      <c r="F13" s="985">
        <f t="shared" si="27"/>
        <v>0.97776172029443065</v>
      </c>
      <c r="G13" s="985">
        <f t="shared" si="27"/>
        <v>0.31018804292498375</v>
      </c>
      <c r="H13" s="985">
        <f t="shared" si="27"/>
        <v>0.29230903097571886</v>
      </c>
      <c r="I13" s="985">
        <f t="shared" si="27"/>
        <v>1.787901194926491E-2</v>
      </c>
      <c r="J13" s="985">
        <f t="shared" si="27"/>
        <v>0.31446102488589367</v>
      </c>
      <c r="K13" s="985">
        <f t="shared" si="27"/>
        <v>0.66757367736944684</v>
      </c>
      <c r="L13" s="986">
        <f t="shared" si="27"/>
        <v>1.7965297744659395E-2</v>
      </c>
      <c r="O13" s="344" t="s">
        <v>223</v>
      </c>
      <c r="P13" s="344">
        <f t="shared" si="25"/>
        <v>7411.4488676620531</v>
      </c>
      <c r="Q13" s="344">
        <f t="shared" si="20"/>
        <v>82.317844722425022</v>
      </c>
      <c r="R13" s="344">
        <f t="shared" si="20"/>
        <v>311.09979800228189</v>
      </c>
      <c r="S13" s="344">
        <f t="shared" si="20"/>
        <v>7018.0312249373437</v>
      </c>
      <c r="T13" s="344">
        <f t="shared" si="21"/>
        <v>5383.683819542116</v>
      </c>
      <c r="U13" s="344">
        <f t="shared" si="21"/>
        <v>4532.2908051988761</v>
      </c>
      <c r="V13" s="344">
        <f t="shared" si="21"/>
        <v>851.39301434323863</v>
      </c>
      <c r="W13" s="344">
        <f t="shared" si="21"/>
        <v>4614.6086499213015</v>
      </c>
      <c r="X13" s="344">
        <f t="shared" si="22"/>
        <v>1634.3474053952302</v>
      </c>
      <c r="Y13" s="344">
        <f t="shared" si="23"/>
        <v>1162.4928123455206</v>
      </c>
      <c r="AF13" s="1139" t="s">
        <v>457</v>
      </c>
      <c r="AG13" s="1134">
        <v>2609.4450805483452</v>
      </c>
      <c r="AH13" s="1140">
        <v>54.126060929984227</v>
      </c>
      <c r="AI13" s="1140">
        <v>0</v>
      </c>
      <c r="AJ13" s="1140">
        <v>2555.3190196183609</v>
      </c>
      <c r="AK13" s="1140">
        <v>908.06176205036172</v>
      </c>
      <c r="AL13" s="1140">
        <v>853.72572029436606</v>
      </c>
      <c r="AM13" s="1140">
        <v>54.336041755995559</v>
      </c>
      <c r="AN13" s="1140">
        <v>907.85178122435036</v>
      </c>
      <c r="AO13" s="1140">
        <v>1647.2572575679994</v>
      </c>
      <c r="AP13" s="1141">
        <v>54.336041755995559</v>
      </c>
      <c r="AQ13" s="1139" t="s">
        <v>457</v>
      </c>
      <c r="AR13" s="1130">
        <f t="shared" si="15"/>
        <v>437.80523569884008</v>
      </c>
      <c r="AS13" s="1131">
        <f t="shared" si="2"/>
        <v>13.376609518302068</v>
      </c>
      <c r="AT13" s="1131">
        <f t="shared" si="3"/>
        <v>0.262934417303479</v>
      </c>
      <c r="AU13" s="1131">
        <f t="shared" si="4"/>
        <v>424.16569176323492</v>
      </c>
      <c r="AV13" s="1131">
        <f t="shared" si="5"/>
        <v>37.158849848890554</v>
      </c>
      <c r="AW13" s="1131">
        <f t="shared" si="6"/>
        <v>37.013066788301558</v>
      </c>
      <c r="AX13" s="1131">
        <f t="shared" si="7"/>
        <v>0.14578306058914592</v>
      </c>
      <c r="AY13" s="1131">
        <f t="shared" si="8"/>
        <v>50.389676306603178</v>
      </c>
      <c r="AZ13" s="1131">
        <f t="shared" si="9"/>
        <v>387.00684191434379</v>
      </c>
      <c r="BA13" s="1132">
        <f t="shared" si="10"/>
        <v>0.40871747789262969</v>
      </c>
    </row>
    <row r="14" spans="1:53" ht="20.149999999999999" customHeight="1">
      <c r="B14" s="359" t="s">
        <v>458</v>
      </c>
      <c r="C14" s="358">
        <f>P12</f>
        <v>2458.2648102590183</v>
      </c>
      <c r="D14" s="360">
        <f t="shared" ref="D14:L14" si="28">Q12</f>
        <v>31.291064915879645</v>
      </c>
      <c r="E14" s="360">
        <f t="shared" si="28"/>
        <v>0.13619049695193597</v>
      </c>
      <c r="F14" s="360">
        <f t="shared" si="28"/>
        <v>2426.8375548461868</v>
      </c>
      <c r="G14" s="360">
        <f t="shared" si="28"/>
        <v>478.17373414532454</v>
      </c>
      <c r="H14" s="360">
        <f t="shared" si="28"/>
        <v>428.06157275750803</v>
      </c>
      <c r="I14" s="360">
        <f t="shared" si="28"/>
        <v>50.112161387816457</v>
      </c>
      <c r="J14" s="360">
        <f t="shared" si="28"/>
        <v>459.35263767338768</v>
      </c>
      <c r="K14" s="360">
        <f t="shared" si="28"/>
        <v>1948.6638207008618</v>
      </c>
      <c r="L14" s="361">
        <f t="shared" si="28"/>
        <v>50.248351884768397</v>
      </c>
      <c r="O14" s="344" t="s">
        <v>459</v>
      </c>
      <c r="P14" s="344">
        <f t="shared" si="25"/>
        <v>802.9862503551343</v>
      </c>
      <c r="Q14" s="344">
        <f t="shared" si="20"/>
        <v>39.042009286435459</v>
      </c>
      <c r="R14" s="344">
        <f t="shared" si="20"/>
        <v>15.290002305056039</v>
      </c>
      <c r="S14" s="344">
        <f t="shared" si="20"/>
        <v>748.65423876364287</v>
      </c>
      <c r="T14" s="344">
        <f t="shared" si="21"/>
        <v>605.93403846955039</v>
      </c>
      <c r="U14" s="344">
        <f t="shared" si="21"/>
        <v>584.34853851154242</v>
      </c>
      <c r="V14" s="344">
        <f t="shared" si="21"/>
        <v>21.58549995800794</v>
      </c>
      <c r="W14" s="344">
        <f t="shared" si="21"/>
        <v>623.39054779797777</v>
      </c>
      <c r="X14" s="344">
        <f t="shared" si="22"/>
        <v>142.72020029409231</v>
      </c>
      <c r="Y14" s="344">
        <f t="shared" si="23"/>
        <v>36.875502263063971</v>
      </c>
      <c r="AF14" s="1133" t="s">
        <v>514</v>
      </c>
      <c r="AG14" s="1134"/>
      <c r="AH14" s="1135">
        <f t="shared" ref="AH14:AP14" si="29">AH13/$AG13</f>
        <v>2.0742364471840215E-2</v>
      </c>
      <c r="AI14" s="1135">
        <f t="shared" si="29"/>
        <v>0</v>
      </c>
      <c r="AJ14" s="1135">
        <f t="shared" si="29"/>
        <v>0.97925763552815981</v>
      </c>
      <c r="AK14" s="1135">
        <f t="shared" si="29"/>
        <v>0.34799037114034331</v>
      </c>
      <c r="AL14" s="1135">
        <f t="shared" si="29"/>
        <v>0.32716753713588992</v>
      </c>
      <c r="AM14" s="1135">
        <f t="shared" si="29"/>
        <v>2.0822834004453335E-2</v>
      </c>
      <c r="AN14" s="1135">
        <f t="shared" si="29"/>
        <v>0.34790990160773017</v>
      </c>
      <c r="AO14" s="1135">
        <f t="shared" si="29"/>
        <v>0.63126726438781655</v>
      </c>
      <c r="AP14" s="1135">
        <f t="shared" si="29"/>
        <v>2.0822834004453335E-2</v>
      </c>
      <c r="AQ14" s="1133" t="s">
        <v>514</v>
      </c>
      <c r="AR14" s="1136">
        <f t="shared" si="15"/>
        <v>0</v>
      </c>
      <c r="AS14" s="1137">
        <f t="shared" si="2"/>
        <v>1.4096294383347217E-3</v>
      </c>
      <c r="AT14" s="1137">
        <f t="shared" si="3"/>
        <v>8.6285795394483247E-5</v>
      </c>
      <c r="AU14" s="1137">
        <f t="shared" si="4"/>
        <v>-1.4959152337291615E-3</v>
      </c>
      <c r="AV14" s="1137">
        <f t="shared" si="5"/>
        <v>-3.780232821535956E-2</v>
      </c>
      <c r="AW14" s="1137">
        <f t="shared" si="6"/>
        <v>-3.4858506160171054E-2</v>
      </c>
      <c r="AX14" s="1137">
        <f t="shared" si="7"/>
        <v>-2.9438220551884255E-3</v>
      </c>
      <c r="AY14" s="1137">
        <f t="shared" si="8"/>
        <v>-3.3448876721836496E-2</v>
      </c>
      <c r="AZ14" s="1137">
        <f t="shared" si="9"/>
        <v>3.6306412981630287E-2</v>
      </c>
      <c r="BA14" s="1138">
        <f t="shared" si="10"/>
        <v>-2.8575362597939406E-3</v>
      </c>
    </row>
    <row r="15" spans="1:53" ht="20.149999999999999" customHeight="1">
      <c r="B15" s="357" t="s">
        <v>514</v>
      </c>
      <c r="C15" s="984"/>
      <c r="D15" s="985">
        <f>D14/$C14</f>
        <v>1.2728923582721189E-2</v>
      </c>
      <c r="E15" s="985">
        <f t="shared" ref="E15:L15" si="30">E14/$C14</f>
        <v>5.5401068421748295E-5</v>
      </c>
      <c r="F15" s="985">
        <f t="shared" si="30"/>
        <v>0.98721567534885712</v>
      </c>
      <c r="G15" s="985">
        <f t="shared" si="30"/>
        <v>0.19451677140305365</v>
      </c>
      <c r="H15" s="985">
        <f t="shared" si="30"/>
        <v>0.17413159516870957</v>
      </c>
      <c r="I15" s="985">
        <f t="shared" si="30"/>
        <v>2.0385176234344063E-2</v>
      </c>
      <c r="J15" s="985">
        <f t="shared" si="30"/>
        <v>0.18686051875143075</v>
      </c>
      <c r="K15" s="985">
        <f t="shared" si="30"/>
        <v>0.79269890394580322</v>
      </c>
      <c r="L15" s="986">
        <f t="shared" si="30"/>
        <v>2.0440577302765814E-2</v>
      </c>
      <c r="O15" s="344" t="s">
        <v>460</v>
      </c>
      <c r="P15" s="344">
        <f t="shared" si="25"/>
        <v>7579.088818289345</v>
      </c>
      <c r="Q15" s="344">
        <f t="shared" si="20"/>
        <v>101.3180764522148</v>
      </c>
      <c r="R15" s="344">
        <f t="shared" si="20"/>
        <v>42.009855463078658</v>
      </c>
      <c r="S15" s="344">
        <f t="shared" si="20"/>
        <v>7435.7608863740516</v>
      </c>
      <c r="T15" s="344">
        <f t="shared" si="21"/>
        <v>6506.4321752110409</v>
      </c>
      <c r="U15" s="344">
        <f t="shared" si="21"/>
        <v>6340.9267072723815</v>
      </c>
      <c r="V15" s="344">
        <f t="shared" si="21"/>
        <v>165.5054679386632</v>
      </c>
      <c r="W15" s="344">
        <f t="shared" si="21"/>
        <v>6442.2447837245936</v>
      </c>
      <c r="X15" s="344">
        <f t="shared" si="22"/>
        <v>929.32871116300862</v>
      </c>
      <c r="Y15" s="344">
        <f t="shared" si="23"/>
        <v>207.51532340174182</v>
      </c>
      <c r="AF15" s="1139" t="s">
        <v>458</v>
      </c>
      <c r="AG15" s="1134">
        <v>2391.5305636298922</v>
      </c>
      <c r="AH15" s="1140">
        <v>14.384059703693712</v>
      </c>
      <c r="AI15" s="1140">
        <v>0</v>
      </c>
      <c r="AJ15" s="1140">
        <v>2377.146503926198</v>
      </c>
      <c r="AK15" s="1140">
        <v>544.6706528454921</v>
      </c>
      <c r="AL15" s="1140">
        <v>457.86584483248731</v>
      </c>
      <c r="AM15" s="1140">
        <v>86.804808013004688</v>
      </c>
      <c r="AN15" s="1140">
        <v>472.24990453618085</v>
      </c>
      <c r="AO15" s="1140">
        <v>1832.4758510807046</v>
      </c>
      <c r="AP15" s="1141">
        <v>86.804808013004703</v>
      </c>
      <c r="AQ15" s="1139" t="s">
        <v>458</v>
      </c>
      <c r="AR15" s="1130">
        <f t="shared" si="15"/>
        <v>66.734246629126119</v>
      </c>
      <c r="AS15" s="1131">
        <f t="shared" si="2"/>
        <v>16.907005212185933</v>
      </c>
      <c r="AT15" s="1131">
        <f t="shared" si="3"/>
        <v>0.13619049695193597</v>
      </c>
      <c r="AU15" s="1131">
        <f t="shared" si="4"/>
        <v>49.691050919988811</v>
      </c>
      <c r="AV15" s="1131">
        <f t="shared" si="5"/>
        <v>-66.496918700167555</v>
      </c>
      <c r="AW15" s="1131">
        <f t="shared" si="6"/>
        <v>-29.804272074979281</v>
      </c>
      <c r="AX15" s="1131">
        <f t="shared" si="7"/>
        <v>-36.692646625188232</v>
      </c>
      <c r="AY15" s="1131">
        <f t="shared" si="8"/>
        <v>-12.897266862793174</v>
      </c>
      <c r="AZ15" s="1131">
        <f t="shared" si="9"/>
        <v>116.18796962015722</v>
      </c>
      <c r="BA15" s="1132">
        <f t="shared" si="10"/>
        <v>-36.556456128236306</v>
      </c>
    </row>
    <row r="16" spans="1:53" ht="20.149999999999999" customHeight="1">
      <c r="B16" s="359" t="s">
        <v>223</v>
      </c>
      <c r="C16" s="358">
        <f>P13</f>
        <v>7411.4488676620531</v>
      </c>
      <c r="D16" s="360">
        <f t="shared" ref="D16:L16" si="31">Q13</f>
        <v>82.317844722425022</v>
      </c>
      <c r="E16" s="360">
        <f t="shared" si="31"/>
        <v>311.09979800228189</v>
      </c>
      <c r="F16" s="360">
        <f t="shared" si="31"/>
        <v>7018.0312249373437</v>
      </c>
      <c r="G16" s="360">
        <f t="shared" si="31"/>
        <v>5383.683819542116</v>
      </c>
      <c r="H16" s="360">
        <f t="shared" si="31"/>
        <v>4532.2908051988761</v>
      </c>
      <c r="I16" s="360">
        <f t="shared" si="31"/>
        <v>851.39301434323863</v>
      </c>
      <c r="J16" s="360">
        <f t="shared" si="31"/>
        <v>4614.6086499213015</v>
      </c>
      <c r="K16" s="360">
        <f t="shared" si="31"/>
        <v>1634.3474053952302</v>
      </c>
      <c r="L16" s="361">
        <f t="shared" si="31"/>
        <v>1162.4928123455206</v>
      </c>
      <c r="O16" s="344" t="s">
        <v>461</v>
      </c>
      <c r="P16" s="344">
        <f t="shared" si="25"/>
        <v>88.374557983199381</v>
      </c>
      <c r="Q16" s="344">
        <f t="shared" si="20"/>
        <v>2.007390699252884</v>
      </c>
      <c r="R16" s="344">
        <f t="shared" si="20"/>
        <v>2.5915652037182553</v>
      </c>
      <c r="S16" s="344">
        <f t="shared" si="20"/>
        <v>83.775602080228225</v>
      </c>
      <c r="T16" s="344">
        <f t="shared" si="21"/>
        <v>56.395806355563685</v>
      </c>
      <c r="U16" s="344">
        <f t="shared" si="21"/>
        <v>47.044630709458445</v>
      </c>
      <c r="V16" s="344">
        <f t="shared" si="21"/>
        <v>9.35117564610524</v>
      </c>
      <c r="W16" s="344">
        <f t="shared" si="21"/>
        <v>49.052021408711347</v>
      </c>
      <c r="X16" s="344">
        <f t="shared" si="22"/>
        <v>27.379795724664561</v>
      </c>
      <c r="Y16" s="344">
        <f t="shared" si="23"/>
        <v>11.942740849823492</v>
      </c>
      <c r="AF16" s="1133" t="s">
        <v>514</v>
      </c>
      <c r="AG16" s="1134"/>
      <c r="AH16" s="1135">
        <f t="shared" ref="AH16:AP16" si="32">AH15/$AG15</f>
        <v>6.0145832641425347E-3</v>
      </c>
      <c r="AI16" s="1135">
        <f t="shared" si="32"/>
        <v>0</v>
      </c>
      <c r="AJ16" s="1135">
        <f t="shared" si="32"/>
        <v>0.99398541673585727</v>
      </c>
      <c r="AK16" s="1135">
        <f t="shared" si="32"/>
        <v>0.22774981893552923</v>
      </c>
      <c r="AL16" s="1135">
        <f t="shared" si="32"/>
        <v>0.19145306014301292</v>
      </c>
      <c r="AM16" s="1135">
        <f t="shared" si="32"/>
        <v>3.6296758792516273E-2</v>
      </c>
      <c r="AN16" s="1135">
        <f t="shared" si="32"/>
        <v>0.19746764340715536</v>
      </c>
      <c r="AO16" s="1135">
        <f t="shared" si="32"/>
        <v>0.76623559780032746</v>
      </c>
      <c r="AP16" s="1135">
        <f t="shared" si="32"/>
        <v>3.629675879251628E-2</v>
      </c>
      <c r="AQ16" s="1133" t="s">
        <v>514</v>
      </c>
      <c r="AR16" s="1136">
        <f t="shared" si="15"/>
        <v>0</v>
      </c>
      <c r="AS16" s="1137">
        <f t="shared" si="2"/>
        <v>6.714340318578654E-3</v>
      </c>
      <c r="AT16" s="1137">
        <f t="shared" si="3"/>
        <v>5.5401068421748295E-5</v>
      </c>
      <c r="AU16" s="1137">
        <f t="shared" si="4"/>
        <v>-6.7697413870001499E-3</v>
      </c>
      <c r="AV16" s="1137">
        <f t="shared" si="5"/>
        <v>-3.3233047532475579E-2</v>
      </c>
      <c r="AW16" s="1137">
        <f t="shared" si="6"/>
        <v>-1.7321464974303341E-2</v>
      </c>
      <c r="AX16" s="1137">
        <f t="shared" si="7"/>
        <v>-1.591158255817221E-2</v>
      </c>
      <c r="AY16" s="1137">
        <f t="shared" si="8"/>
        <v>-1.0607124655724609E-2</v>
      </c>
      <c r="AZ16" s="1137">
        <f t="shared" si="9"/>
        <v>2.6463306145475762E-2</v>
      </c>
      <c r="BA16" s="1138">
        <f t="shared" si="10"/>
        <v>-1.5856181489750466E-2</v>
      </c>
    </row>
    <row r="17" spans="2:53" ht="20.149999999999999" customHeight="1">
      <c r="B17" s="357" t="s">
        <v>514</v>
      </c>
      <c r="C17" s="984"/>
      <c r="D17" s="985">
        <f>D16/$C16</f>
        <v>1.1106849172446932E-2</v>
      </c>
      <c r="E17" s="985">
        <f t="shared" ref="E17:L17" si="33">E16/$C16</f>
        <v>4.1975570979068032E-2</v>
      </c>
      <c r="F17" s="985">
        <f t="shared" si="33"/>
        <v>0.94691757984848468</v>
      </c>
      <c r="G17" s="985">
        <f t="shared" si="33"/>
        <v>0.72640099333781183</v>
      </c>
      <c r="H17" s="985">
        <f t="shared" si="33"/>
        <v>0.61152561208029899</v>
      </c>
      <c r="I17" s="985">
        <f t="shared" si="33"/>
        <v>0.11487538125751263</v>
      </c>
      <c r="J17" s="985">
        <f t="shared" si="33"/>
        <v>0.62263246125274596</v>
      </c>
      <c r="K17" s="985">
        <f t="shared" si="33"/>
        <v>0.22051658651067321</v>
      </c>
      <c r="L17" s="986">
        <f t="shared" si="33"/>
        <v>0.15685095223658069</v>
      </c>
      <c r="O17" s="344" t="s">
        <v>462</v>
      </c>
      <c r="P17" s="344">
        <f t="shared" si="25"/>
        <v>2323.544471818941</v>
      </c>
      <c r="Q17" s="344">
        <f t="shared" si="20"/>
        <v>289.92994403872672</v>
      </c>
      <c r="R17" s="344">
        <f t="shared" si="20"/>
        <v>7.5052369407150268</v>
      </c>
      <c r="S17" s="344">
        <f t="shared" si="20"/>
        <v>2026.1092908394996</v>
      </c>
      <c r="T17" s="344">
        <f t="shared" si="21"/>
        <v>1189.8805218562482</v>
      </c>
      <c r="U17" s="344">
        <f t="shared" si="21"/>
        <v>1164.1011091839514</v>
      </c>
      <c r="V17" s="344">
        <f t="shared" si="21"/>
        <v>25.779412672296708</v>
      </c>
      <c r="W17" s="344">
        <f t="shared" si="21"/>
        <v>1454.0310532226783</v>
      </c>
      <c r="X17" s="344">
        <f t="shared" si="22"/>
        <v>836.22876898325126</v>
      </c>
      <c r="Y17" s="344">
        <f t="shared" si="23"/>
        <v>33.28464961301173</v>
      </c>
      <c r="AF17" s="1139" t="s">
        <v>223</v>
      </c>
      <c r="AG17" s="1134">
        <v>6456.2640461039764</v>
      </c>
      <c r="AH17" s="1140">
        <v>61.70279364427828</v>
      </c>
      <c r="AI17" s="1140">
        <v>234.28115346856254</v>
      </c>
      <c r="AJ17" s="1140">
        <v>6160.2800989911357</v>
      </c>
      <c r="AK17" s="1140">
        <v>4365.665263533665</v>
      </c>
      <c r="AL17" s="1140">
        <v>3627.9299785765043</v>
      </c>
      <c r="AM17" s="1140">
        <v>737.73528495716187</v>
      </c>
      <c r="AN17" s="1140">
        <v>3689.6327722207811</v>
      </c>
      <c r="AO17" s="1140">
        <v>1794.6148354574727</v>
      </c>
      <c r="AP17" s="1141">
        <v>972.01643842572469</v>
      </c>
      <c r="AQ17" s="1139" t="s">
        <v>223</v>
      </c>
      <c r="AR17" s="1130">
        <f t="shared" si="15"/>
        <v>955.18482155807669</v>
      </c>
      <c r="AS17" s="1131">
        <f t="shared" si="2"/>
        <v>20.615051078146742</v>
      </c>
      <c r="AT17" s="1131">
        <f t="shared" si="3"/>
        <v>76.81864453371935</v>
      </c>
      <c r="AU17" s="1131">
        <f t="shared" si="4"/>
        <v>857.75112594620805</v>
      </c>
      <c r="AV17" s="1131">
        <f t="shared" si="5"/>
        <v>1018.018556008451</v>
      </c>
      <c r="AW17" s="1131">
        <f t="shared" si="6"/>
        <v>904.36082662237186</v>
      </c>
      <c r="AX17" s="1131">
        <f t="shared" si="7"/>
        <v>113.65772938607677</v>
      </c>
      <c r="AY17" s="1131">
        <f t="shared" si="8"/>
        <v>924.97587770052041</v>
      </c>
      <c r="AZ17" s="1131">
        <f t="shared" si="9"/>
        <v>-160.26743006224251</v>
      </c>
      <c r="BA17" s="1132">
        <f t="shared" si="10"/>
        <v>190.47637391979595</v>
      </c>
    </row>
    <row r="18" spans="2:53" ht="20.149999999999999" customHeight="1">
      <c r="B18" s="359" t="s">
        <v>459</v>
      </c>
      <c r="C18" s="358">
        <f>P14</f>
        <v>802.9862503551343</v>
      </c>
      <c r="D18" s="360">
        <f t="shared" ref="D18:L18" si="34">Q14</f>
        <v>39.042009286435459</v>
      </c>
      <c r="E18" s="360">
        <f t="shared" si="34"/>
        <v>15.290002305056039</v>
      </c>
      <c r="F18" s="360">
        <f t="shared" si="34"/>
        <v>748.65423876364287</v>
      </c>
      <c r="G18" s="360">
        <f t="shared" si="34"/>
        <v>605.93403846955039</v>
      </c>
      <c r="H18" s="360">
        <f t="shared" si="34"/>
        <v>584.34853851154242</v>
      </c>
      <c r="I18" s="360">
        <f t="shared" si="34"/>
        <v>21.58549995800794</v>
      </c>
      <c r="J18" s="360">
        <f t="shared" si="34"/>
        <v>623.39054779797777</v>
      </c>
      <c r="K18" s="360">
        <f t="shared" si="34"/>
        <v>142.72020029409231</v>
      </c>
      <c r="L18" s="361">
        <f t="shared" si="34"/>
        <v>36.875502263063971</v>
      </c>
      <c r="O18" s="344" t="s">
        <v>515</v>
      </c>
      <c r="P18" s="344">
        <f>Y47</f>
        <v>78.543057631350692</v>
      </c>
      <c r="Q18" s="344">
        <f>P47</f>
        <v>1.9702799785536768E-2</v>
      </c>
      <c r="R18" s="344">
        <f t="shared" si="20"/>
        <v>0.1212124820033211</v>
      </c>
      <c r="S18" s="344">
        <f t="shared" si="20"/>
        <v>78.402142349561842</v>
      </c>
      <c r="T18" s="344">
        <f>T47</f>
        <v>69.137926342918519</v>
      </c>
      <c r="U18" s="344">
        <f t="shared" si="21"/>
        <v>67.288032745901731</v>
      </c>
      <c r="V18" s="344">
        <f t="shared" si="21"/>
        <v>1.8498935970168067</v>
      </c>
      <c r="W18" s="344">
        <f>W47</f>
        <v>67.307735545687265</v>
      </c>
      <c r="X18" s="344">
        <f>S47</f>
        <v>9.2642160066433217</v>
      </c>
      <c r="Y18" s="344">
        <f>X47</f>
        <v>1.9711060790201278</v>
      </c>
      <c r="AF18" s="1133" t="s">
        <v>514</v>
      </c>
      <c r="AG18" s="1134"/>
      <c r="AH18" s="1135">
        <f t="shared" ref="AH18:AP18" si="35">AH17/$AG17</f>
        <v>9.5570430830679461E-3</v>
      </c>
      <c r="AI18" s="1135">
        <f t="shared" si="35"/>
        <v>3.6287418202782334E-2</v>
      </c>
      <c r="AJ18" s="1135">
        <f t="shared" si="35"/>
        <v>0.95415553871414971</v>
      </c>
      <c r="AK18" s="1135">
        <f t="shared" si="35"/>
        <v>0.67619063166540094</v>
      </c>
      <c r="AL18" s="1135">
        <f t="shared" si="35"/>
        <v>0.56192404038458954</v>
      </c>
      <c r="AM18" s="1135">
        <f t="shared" si="35"/>
        <v>0.11426659128081157</v>
      </c>
      <c r="AN18" s="1135">
        <f t="shared" si="35"/>
        <v>0.57148108346765725</v>
      </c>
      <c r="AO18" s="1135">
        <f t="shared" si="35"/>
        <v>0.2779649070487491</v>
      </c>
      <c r="AP18" s="1135">
        <f t="shared" si="35"/>
        <v>0.15055400948359396</v>
      </c>
      <c r="AQ18" s="1133" t="s">
        <v>514</v>
      </c>
      <c r="AR18" s="1136">
        <f t="shared" si="15"/>
        <v>0</v>
      </c>
      <c r="AS18" s="1137">
        <f t="shared" si="2"/>
        <v>1.5498060893789859E-3</v>
      </c>
      <c r="AT18" s="1137">
        <f t="shared" si="3"/>
        <v>5.6881527762856973E-3</v>
      </c>
      <c r="AU18" s="1137">
        <f t="shared" si="4"/>
        <v>-7.2379588656650284E-3</v>
      </c>
      <c r="AV18" s="1137">
        <f t="shared" si="5"/>
        <v>5.0210361672410886E-2</v>
      </c>
      <c r="AW18" s="1137">
        <f t="shared" si="6"/>
        <v>4.9601571695709445E-2</v>
      </c>
      <c r="AX18" s="1137">
        <f t="shared" si="7"/>
        <v>6.0878997670106572E-4</v>
      </c>
      <c r="AY18" s="1137">
        <f t="shared" si="8"/>
        <v>5.1151377785088714E-2</v>
      </c>
      <c r="AZ18" s="1137">
        <f t="shared" si="9"/>
        <v>-5.7448320538075887E-2</v>
      </c>
      <c r="BA18" s="1138">
        <f t="shared" si="10"/>
        <v>6.2969427529867283E-3</v>
      </c>
    </row>
    <row r="19" spans="2:53" ht="20.149999999999999" customHeight="1">
      <c r="B19" s="357" t="s">
        <v>514</v>
      </c>
      <c r="C19" s="984"/>
      <c r="D19" s="985">
        <f>D18/$C18</f>
        <v>4.8621018441061058E-2</v>
      </c>
      <c r="E19" s="985">
        <f t="shared" ref="E19:L19" si="36">E18/$C18</f>
        <v>1.904142480433977E-2</v>
      </c>
      <c r="F19" s="985">
        <f t="shared" si="36"/>
        <v>0.93233755675459928</v>
      </c>
      <c r="G19" s="985">
        <f t="shared" si="36"/>
        <v>0.75460076458540326</v>
      </c>
      <c r="H19" s="985">
        <f t="shared" si="36"/>
        <v>0.72771923336558297</v>
      </c>
      <c r="I19" s="985">
        <f t="shared" si="36"/>
        <v>2.6881531219820249E-2</v>
      </c>
      <c r="J19" s="985">
        <f t="shared" si="36"/>
        <v>0.7763402518066439</v>
      </c>
      <c r="K19" s="985">
        <f t="shared" si="36"/>
        <v>0.17773679216919577</v>
      </c>
      <c r="L19" s="986">
        <f t="shared" si="36"/>
        <v>4.5922956024160008E-2</v>
      </c>
      <c r="O19" s="344" t="s">
        <v>464</v>
      </c>
      <c r="P19" s="344">
        <f>Y48</f>
        <v>15.375785510749088</v>
      </c>
      <c r="Q19" s="344">
        <f>P48</f>
        <v>7.9018724389123308E-3</v>
      </c>
      <c r="R19" s="344">
        <f t="shared" si="20"/>
        <v>0.71227519361945624</v>
      </c>
      <c r="S19" s="344">
        <f t="shared" si="20"/>
        <v>14.655608444690719</v>
      </c>
      <c r="T19" s="344">
        <f>T48</f>
        <v>12.357852249998068</v>
      </c>
      <c r="U19" s="344">
        <f t="shared" si="21"/>
        <v>10.170155568542196</v>
      </c>
      <c r="V19" s="344">
        <f t="shared" si="21"/>
        <v>2.1876966814558729</v>
      </c>
      <c r="W19" s="344">
        <f>W48</f>
        <v>10.17805744098111</v>
      </c>
      <c r="X19" s="344">
        <f>S48</f>
        <v>2.2977561946926506</v>
      </c>
      <c r="Y19" s="344">
        <f>X48</f>
        <v>2.8999718750753285</v>
      </c>
      <c r="AF19" s="1139" t="s">
        <v>459</v>
      </c>
      <c r="AG19" s="1134">
        <v>934.93858977831633</v>
      </c>
      <c r="AH19" s="1140">
        <v>71.748918327216415</v>
      </c>
      <c r="AI19" s="1140">
        <v>3.866568319123413</v>
      </c>
      <c r="AJ19" s="1140">
        <v>859.32310313197695</v>
      </c>
      <c r="AK19" s="1140">
        <v>648.67603368472999</v>
      </c>
      <c r="AL19" s="1140">
        <v>636.31175922936518</v>
      </c>
      <c r="AM19" s="1140">
        <v>12.364274455364763</v>
      </c>
      <c r="AN19" s="1140">
        <v>708.06067755658148</v>
      </c>
      <c r="AO19" s="1140">
        <v>210.64706944724671</v>
      </c>
      <c r="AP19" s="1141">
        <v>16.230842774488174</v>
      </c>
      <c r="AQ19" s="1139" t="s">
        <v>459</v>
      </c>
      <c r="AR19" s="1130">
        <f t="shared" si="15"/>
        <v>-131.95233942318202</v>
      </c>
      <c r="AS19" s="1131">
        <f t="shared" si="2"/>
        <v>-32.706909040780957</v>
      </c>
      <c r="AT19" s="1131">
        <f t="shared" si="3"/>
        <v>11.423433985932625</v>
      </c>
      <c r="AU19" s="1131">
        <f t="shared" si="4"/>
        <v>-110.66886436833408</v>
      </c>
      <c r="AV19" s="1131">
        <f t="shared" si="5"/>
        <v>-42.7419952151796</v>
      </c>
      <c r="AW19" s="1131">
        <f t="shared" si="6"/>
        <v>-51.963220717822765</v>
      </c>
      <c r="AX19" s="1131">
        <f t="shared" si="7"/>
        <v>9.2212255026431773</v>
      </c>
      <c r="AY19" s="1131">
        <f t="shared" si="8"/>
        <v>-84.670129758603707</v>
      </c>
      <c r="AZ19" s="1131">
        <f t="shared" si="9"/>
        <v>-67.926869153154399</v>
      </c>
      <c r="BA19" s="1132">
        <f t="shared" si="10"/>
        <v>20.644659488575797</v>
      </c>
    </row>
    <row r="20" spans="2:53" ht="20.149999999999999" customHeight="1">
      <c r="B20" s="359" t="s">
        <v>460</v>
      </c>
      <c r="C20" s="358">
        <f>P15</f>
        <v>7579.088818289345</v>
      </c>
      <c r="D20" s="360">
        <f t="shared" ref="D20:L20" si="37">Q15</f>
        <v>101.3180764522148</v>
      </c>
      <c r="E20" s="360">
        <f t="shared" si="37"/>
        <v>42.009855463078658</v>
      </c>
      <c r="F20" s="360">
        <f t="shared" si="37"/>
        <v>7435.7608863740516</v>
      </c>
      <c r="G20" s="360">
        <f t="shared" si="37"/>
        <v>6506.4321752110409</v>
      </c>
      <c r="H20" s="360">
        <f t="shared" si="37"/>
        <v>6340.9267072723815</v>
      </c>
      <c r="I20" s="360">
        <f t="shared" si="37"/>
        <v>165.5054679386632</v>
      </c>
      <c r="J20" s="360">
        <f t="shared" si="37"/>
        <v>6442.2447837245936</v>
      </c>
      <c r="K20" s="360">
        <f t="shared" si="37"/>
        <v>929.32871116300862</v>
      </c>
      <c r="L20" s="361">
        <f t="shared" si="37"/>
        <v>207.51532340174182</v>
      </c>
      <c r="O20" s="344" t="s">
        <v>465</v>
      </c>
      <c r="P20" s="344">
        <f>Y49</f>
        <v>6678.6911164518069</v>
      </c>
      <c r="Q20" s="344">
        <f>P49</f>
        <v>3067.258313177269</v>
      </c>
      <c r="R20" s="344">
        <f t="shared" si="20"/>
        <v>24.323773609149171</v>
      </c>
      <c r="S20" s="344">
        <f t="shared" si="20"/>
        <v>3587.1090296653897</v>
      </c>
      <c r="T20" s="344">
        <f>T49</f>
        <v>3450.1791599591684</v>
      </c>
      <c r="U20" s="344">
        <f t="shared" si="21"/>
        <v>3322.4576998839698</v>
      </c>
      <c r="V20" s="344">
        <f t="shared" si="21"/>
        <v>127.72146007519869</v>
      </c>
      <c r="W20" s="344">
        <f>W49</f>
        <v>6389.7160130612383</v>
      </c>
      <c r="X20" s="344">
        <f>S49</f>
        <v>136.9298697062215</v>
      </c>
      <c r="Y20" s="344">
        <f>X49</f>
        <v>152.04523368434778</v>
      </c>
      <c r="AF20" s="1133" t="s">
        <v>514</v>
      </c>
      <c r="AG20" s="1134"/>
      <c r="AH20" s="1135">
        <f t="shared" ref="AH20:AP20" si="38">AH19/$AG19</f>
        <v>7.6741851402484976E-2</v>
      </c>
      <c r="AI20" s="1135">
        <f t="shared" si="38"/>
        <v>4.1356388124274739E-3</v>
      </c>
      <c r="AJ20" s="1135">
        <f t="shared" si="38"/>
        <v>0.91912250978508803</v>
      </c>
      <c r="AK20" s="1135">
        <f t="shared" si="38"/>
        <v>0.69381672847468823</v>
      </c>
      <c r="AL20" s="1135">
        <f t="shared" si="38"/>
        <v>0.68059203693821357</v>
      </c>
      <c r="AM20" s="1135">
        <f t="shared" si="38"/>
        <v>1.3224691536474563E-2</v>
      </c>
      <c r="AN20" s="1135">
        <f t="shared" si="38"/>
        <v>0.75733388834069848</v>
      </c>
      <c r="AO20" s="1135">
        <f t="shared" si="38"/>
        <v>0.22530578131039955</v>
      </c>
      <c r="AP20" s="1135">
        <f t="shared" si="38"/>
        <v>1.7360330348902032E-2</v>
      </c>
      <c r="AQ20" s="1133" t="s">
        <v>514</v>
      </c>
      <c r="AR20" s="1136">
        <f t="shared" si="15"/>
        <v>0</v>
      </c>
      <c r="AS20" s="1137">
        <f t="shared" si="2"/>
        <v>-2.8120832961423918E-2</v>
      </c>
      <c r="AT20" s="1137">
        <f t="shared" si="3"/>
        <v>1.4905785991912297E-2</v>
      </c>
      <c r="AU20" s="1137">
        <f t="shared" si="4"/>
        <v>1.3215046969511257E-2</v>
      </c>
      <c r="AV20" s="1137">
        <f t="shared" si="5"/>
        <v>6.0784036110715034E-2</v>
      </c>
      <c r="AW20" s="1137">
        <f t="shared" si="6"/>
        <v>4.71271964273694E-2</v>
      </c>
      <c r="AX20" s="1137">
        <f t="shared" si="7"/>
        <v>1.3656839683345686E-2</v>
      </c>
      <c r="AY20" s="1137">
        <f t="shared" si="8"/>
        <v>1.9006363465945419E-2</v>
      </c>
      <c r="AZ20" s="1137">
        <f t="shared" si="9"/>
        <v>-4.7568989141203777E-2</v>
      </c>
      <c r="BA20" s="1138">
        <f t="shared" si="10"/>
        <v>2.8562625675257976E-2</v>
      </c>
    </row>
    <row r="21" spans="2:53" ht="20.149999999999999" customHeight="1">
      <c r="B21" s="357" t="s">
        <v>514</v>
      </c>
      <c r="C21" s="984"/>
      <c r="D21" s="985">
        <f>D20/$C20</f>
        <v>1.3368107813662357E-2</v>
      </c>
      <c r="E21" s="985">
        <f t="shared" ref="E21:L21" si="39">E20/$C20</f>
        <v>5.542863590898066E-3</v>
      </c>
      <c r="F21" s="985">
        <f t="shared" si="39"/>
        <v>0.98108902859543956</v>
      </c>
      <c r="G21" s="985">
        <f t="shared" si="39"/>
        <v>0.85847155656893193</v>
      </c>
      <c r="H21" s="985">
        <f t="shared" si="39"/>
        <v>0.83663443710685714</v>
      </c>
      <c r="I21" s="985">
        <f t="shared" si="39"/>
        <v>2.1837119462075255E-2</v>
      </c>
      <c r="J21" s="985">
        <f t="shared" si="39"/>
        <v>0.85000254492051919</v>
      </c>
      <c r="K21" s="985">
        <f t="shared" si="39"/>
        <v>0.12261747202650738</v>
      </c>
      <c r="L21" s="986">
        <f t="shared" si="39"/>
        <v>2.7379983052973317E-2</v>
      </c>
      <c r="O21" s="344" t="s">
        <v>516</v>
      </c>
      <c r="P21" s="344">
        <f t="shared" ref="P21:P24" si="40">Y50</f>
        <v>8169.1668012991913</v>
      </c>
      <c r="Q21" s="344">
        <f t="shared" ref="Q21:S24" si="41">P50</f>
        <v>202.1545135969813</v>
      </c>
      <c r="R21" s="344">
        <f t="shared" si="41"/>
        <v>560.52863741346505</v>
      </c>
      <c r="S21" s="344">
        <f t="shared" si="41"/>
        <v>7406.4836502887447</v>
      </c>
      <c r="T21" s="344">
        <f t="shared" ref="T21:W27" si="42">T50</f>
        <v>6886.1708216260777</v>
      </c>
      <c r="U21" s="344">
        <f t="shared" si="42"/>
        <v>6246.1663913826578</v>
      </c>
      <c r="V21" s="344">
        <f t="shared" si="42"/>
        <v>640.00443024342258</v>
      </c>
      <c r="W21" s="344">
        <f t="shared" si="42"/>
        <v>6448.3209049796387</v>
      </c>
      <c r="X21" s="344">
        <f t="shared" ref="X21:X27" si="43">S50</f>
        <v>520.31282866266633</v>
      </c>
      <c r="Y21" s="344">
        <f t="shared" ref="Y21:Y27" si="44">X50</f>
        <v>1200.5330676568876</v>
      </c>
      <c r="AF21" s="1139" t="s">
        <v>460</v>
      </c>
      <c r="AG21" s="1134">
        <v>7413.041573088437</v>
      </c>
      <c r="AH21" s="1140">
        <v>54.414532872581951</v>
      </c>
      <c r="AI21" s="1140">
        <v>106.92624036984805</v>
      </c>
      <c r="AJ21" s="1140">
        <v>7251.7007998460076</v>
      </c>
      <c r="AK21" s="1140">
        <v>6102.1466981727644</v>
      </c>
      <c r="AL21" s="1140">
        <v>5939.7109291571405</v>
      </c>
      <c r="AM21" s="1140">
        <v>162.43576901562503</v>
      </c>
      <c r="AN21" s="1140">
        <v>5994.1254620297213</v>
      </c>
      <c r="AO21" s="1140">
        <v>1149.5541016732409</v>
      </c>
      <c r="AP21" s="1141">
        <v>269.36200938547307</v>
      </c>
      <c r="AQ21" s="1139" t="s">
        <v>460</v>
      </c>
      <c r="AR21" s="1130">
        <f t="shared" si="15"/>
        <v>166.04724520090804</v>
      </c>
      <c r="AS21" s="1131">
        <f t="shared" si="2"/>
        <v>46.903543579632846</v>
      </c>
      <c r="AT21" s="1131">
        <f t="shared" si="3"/>
        <v>-64.916384906769395</v>
      </c>
      <c r="AU21" s="1131">
        <f t="shared" si="4"/>
        <v>184.06008652804394</v>
      </c>
      <c r="AV21" s="1131">
        <f t="shared" si="5"/>
        <v>404.28547703827644</v>
      </c>
      <c r="AW21" s="1131">
        <f t="shared" si="6"/>
        <v>401.21577811524094</v>
      </c>
      <c r="AX21" s="1131">
        <f t="shared" si="7"/>
        <v>3.0696989230381746</v>
      </c>
      <c r="AY21" s="1131">
        <f t="shared" si="8"/>
        <v>448.11932169487227</v>
      </c>
      <c r="AZ21" s="1131">
        <f t="shared" si="9"/>
        <v>-220.22539051023227</v>
      </c>
      <c r="BA21" s="1132">
        <f t="shared" si="10"/>
        <v>-61.846685983731248</v>
      </c>
    </row>
    <row r="22" spans="2:53" ht="20.149999999999999" customHeight="1">
      <c r="B22" s="359" t="s">
        <v>461</v>
      </c>
      <c r="C22" s="358">
        <f>P16</f>
        <v>88.374557983199381</v>
      </c>
      <c r="D22" s="360">
        <f t="shared" ref="D22:L22" si="45">Q16</f>
        <v>2.007390699252884</v>
      </c>
      <c r="E22" s="360">
        <f t="shared" si="45"/>
        <v>2.5915652037182553</v>
      </c>
      <c r="F22" s="360">
        <f t="shared" si="45"/>
        <v>83.775602080228225</v>
      </c>
      <c r="G22" s="360">
        <f t="shared" si="45"/>
        <v>56.395806355563685</v>
      </c>
      <c r="H22" s="360">
        <f t="shared" si="45"/>
        <v>47.044630709458445</v>
      </c>
      <c r="I22" s="360">
        <f t="shared" si="45"/>
        <v>9.35117564610524</v>
      </c>
      <c r="J22" s="360">
        <f t="shared" si="45"/>
        <v>49.052021408711347</v>
      </c>
      <c r="K22" s="360">
        <f t="shared" si="45"/>
        <v>27.379795724664561</v>
      </c>
      <c r="L22" s="361">
        <f t="shared" si="45"/>
        <v>11.942740849823492</v>
      </c>
      <c r="O22" s="344" t="s">
        <v>466</v>
      </c>
      <c r="P22" s="344">
        <f>Y51</f>
        <v>12029.326337116036</v>
      </c>
      <c r="Q22" s="344">
        <f t="shared" si="41"/>
        <v>1858.8092437647933</v>
      </c>
      <c r="R22" s="344">
        <f t="shared" si="41"/>
        <v>685.63143431835999</v>
      </c>
      <c r="S22" s="344">
        <f t="shared" si="41"/>
        <v>9484.8856590328814</v>
      </c>
      <c r="T22" s="344">
        <f t="shared" si="42"/>
        <v>9265.3069530082557</v>
      </c>
      <c r="U22" s="344">
        <f t="shared" si="42"/>
        <v>9001.5503293509028</v>
      </c>
      <c r="V22" s="344">
        <f t="shared" si="42"/>
        <v>263.75662365735479</v>
      </c>
      <c r="W22" s="344">
        <f t="shared" si="42"/>
        <v>10860.359573115695</v>
      </c>
      <c r="X22" s="344">
        <f t="shared" si="43"/>
        <v>219.57870602462555</v>
      </c>
      <c r="Y22" s="344">
        <f t="shared" si="44"/>
        <v>949.38805797571467</v>
      </c>
      <c r="AF22" s="1133" t="s">
        <v>514</v>
      </c>
      <c r="AG22" s="1134"/>
      <c r="AH22" s="1135">
        <f t="shared" ref="AH22:AP22" si="46">AH21/$AG21</f>
        <v>7.3403787549395404E-3</v>
      </c>
      <c r="AI22" s="1135">
        <f t="shared" si="46"/>
        <v>1.4424071322899679E-2</v>
      </c>
      <c r="AJ22" s="1135">
        <f t="shared" si="46"/>
        <v>0.97823554992216089</v>
      </c>
      <c r="AK22" s="1135">
        <f t="shared" si="46"/>
        <v>0.8231636957663081</v>
      </c>
      <c r="AL22" s="1135">
        <f t="shared" si="46"/>
        <v>0.80125153361072088</v>
      </c>
      <c r="AM22" s="1135">
        <f t="shared" si="46"/>
        <v>2.1912162155587465E-2</v>
      </c>
      <c r="AN22" s="1135">
        <f t="shared" si="46"/>
        <v>0.80859191236566019</v>
      </c>
      <c r="AO22" s="1135">
        <f t="shared" si="46"/>
        <v>0.15507185415585242</v>
      </c>
      <c r="AP22" s="1135">
        <f t="shared" si="46"/>
        <v>3.6336233478487148E-2</v>
      </c>
      <c r="AQ22" s="1133" t="s">
        <v>514</v>
      </c>
      <c r="AR22" s="1136">
        <f t="shared" si="15"/>
        <v>0</v>
      </c>
      <c r="AS22" s="1137">
        <f t="shared" si="2"/>
        <v>6.0277290587228164E-3</v>
      </c>
      <c r="AT22" s="1137">
        <f t="shared" si="3"/>
        <v>-8.8812077320016142E-3</v>
      </c>
      <c r="AU22" s="1137">
        <f t="shared" si="4"/>
        <v>2.8534786732786754E-3</v>
      </c>
      <c r="AV22" s="1137">
        <f t="shared" si="5"/>
        <v>3.5307860802623825E-2</v>
      </c>
      <c r="AW22" s="1137">
        <f t="shared" si="6"/>
        <v>3.5382903496136264E-2</v>
      </c>
      <c r="AX22" s="1137">
        <f t="shared" si="7"/>
        <v>-7.5042693512210323E-5</v>
      </c>
      <c r="AY22" s="1137">
        <f t="shared" si="8"/>
        <v>4.1410632554858995E-2</v>
      </c>
      <c r="AZ22" s="1137">
        <f t="shared" si="9"/>
        <v>-3.2454382129345039E-2</v>
      </c>
      <c r="BA22" s="1138">
        <f t="shared" si="10"/>
        <v>-8.9562504255138314E-3</v>
      </c>
    </row>
    <row r="23" spans="2:53" ht="20.149999999999999" customHeight="1">
      <c r="B23" s="357" t="s">
        <v>514</v>
      </c>
      <c r="C23" s="984"/>
      <c r="D23" s="985">
        <f>D22/$C22</f>
        <v>2.2714576967213834E-2</v>
      </c>
      <c r="E23" s="985">
        <f t="shared" ref="E23:L23" si="47">E22/$C22</f>
        <v>2.9324788297226106E-2</v>
      </c>
      <c r="F23" s="985">
        <f t="shared" si="47"/>
        <v>0.94796063473555991</v>
      </c>
      <c r="G23" s="985">
        <f t="shared" si="47"/>
        <v>0.638145272152704</v>
      </c>
      <c r="H23" s="985">
        <f t="shared" si="47"/>
        <v>0.53233228864807403</v>
      </c>
      <c r="I23" s="985">
        <f t="shared" si="47"/>
        <v>0.10581298350462996</v>
      </c>
      <c r="J23" s="985">
        <f t="shared" si="47"/>
        <v>0.55504686561528804</v>
      </c>
      <c r="K23" s="985">
        <f t="shared" si="47"/>
        <v>0.30981536258285614</v>
      </c>
      <c r="L23" s="986">
        <f t="shared" si="47"/>
        <v>0.13513777180185604</v>
      </c>
      <c r="O23" s="344" t="s">
        <v>217</v>
      </c>
      <c r="P23" s="344">
        <f t="shared" si="40"/>
        <v>61851.733469752289</v>
      </c>
      <c r="Q23" s="344">
        <f t="shared" si="41"/>
        <v>610.89290057793664</v>
      </c>
      <c r="R23" s="344">
        <f t="shared" si="41"/>
        <v>738.41089950677167</v>
      </c>
      <c r="S23" s="344">
        <f t="shared" si="41"/>
        <v>60502.429669667574</v>
      </c>
      <c r="T23" s="344">
        <f t="shared" si="42"/>
        <v>59659.728734645956</v>
      </c>
      <c r="U23" s="344">
        <f t="shared" si="42"/>
        <v>58777.058742223206</v>
      </c>
      <c r="V23" s="344">
        <f t="shared" si="42"/>
        <v>882.66999242273312</v>
      </c>
      <c r="W23" s="344">
        <f t="shared" si="42"/>
        <v>59387.951642801163</v>
      </c>
      <c r="X23" s="344">
        <f t="shared" si="43"/>
        <v>842.70093502164423</v>
      </c>
      <c r="Y23" s="344">
        <f t="shared" si="44"/>
        <v>1621.0808919295046</v>
      </c>
      <c r="AF23" s="1139" t="s">
        <v>461</v>
      </c>
      <c r="AG23" s="1134">
        <v>88.016514164588443</v>
      </c>
      <c r="AH23" s="1140">
        <v>2.7919244636237504</v>
      </c>
      <c r="AI23" s="1140">
        <v>1.6441695455019156</v>
      </c>
      <c r="AJ23" s="1140">
        <v>83.580420155462761</v>
      </c>
      <c r="AK23" s="1140">
        <v>56.594654017701664</v>
      </c>
      <c r="AL23" s="1140">
        <v>47.17178975133988</v>
      </c>
      <c r="AM23" s="1140">
        <v>9.4228642663617652</v>
      </c>
      <c r="AN23" s="1140">
        <v>49.963714214963645</v>
      </c>
      <c r="AO23" s="1140">
        <v>26.985766137761104</v>
      </c>
      <c r="AP23" s="1141">
        <v>11.067033811863682</v>
      </c>
      <c r="AQ23" s="1139" t="s">
        <v>461</v>
      </c>
      <c r="AR23" s="1130">
        <f t="shared" si="15"/>
        <v>0.35804381861093759</v>
      </c>
      <c r="AS23" s="1131">
        <f t="shared" si="2"/>
        <v>-0.7845337643708663</v>
      </c>
      <c r="AT23" s="1131">
        <f t="shared" si="3"/>
        <v>0.94739565821633964</v>
      </c>
      <c r="AU23" s="1131">
        <f t="shared" si="4"/>
        <v>0.19518192476546403</v>
      </c>
      <c r="AV23" s="1131">
        <f t="shared" si="5"/>
        <v>-0.19884766213797889</v>
      </c>
      <c r="AW23" s="1131">
        <f t="shared" si="6"/>
        <v>-0.12715904188143412</v>
      </c>
      <c r="AX23" s="1131">
        <f t="shared" si="7"/>
        <v>-7.1688620256525226E-2</v>
      </c>
      <c r="AY23" s="1131">
        <f t="shared" si="8"/>
        <v>-0.91169280625229732</v>
      </c>
      <c r="AZ23" s="1131">
        <f t="shared" si="9"/>
        <v>0.39402958690345713</v>
      </c>
      <c r="BA23" s="1132">
        <f t="shared" si="10"/>
        <v>0.87570703795980975</v>
      </c>
    </row>
    <row r="24" spans="2:53" ht="20.149999999999999" customHeight="1">
      <c r="B24" s="359" t="s">
        <v>462</v>
      </c>
      <c r="C24" s="358">
        <f>P17</f>
        <v>2323.544471818941</v>
      </c>
      <c r="D24" s="360">
        <f t="shared" ref="D24:L24" si="48">Q17</f>
        <v>289.92994403872672</v>
      </c>
      <c r="E24" s="360">
        <f t="shared" si="48"/>
        <v>7.5052369407150268</v>
      </c>
      <c r="F24" s="360">
        <f t="shared" si="48"/>
        <v>2026.1092908394996</v>
      </c>
      <c r="G24" s="360">
        <f t="shared" si="48"/>
        <v>1189.8805218562482</v>
      </c>
      <c r="H24" s="360">
        <f t="shared" si="48"/>
        <v>1164.1011091839514</v>
      </c>
      <c r="I24" s="360">
        <f t="shared" si="48"/>
        <v>25.779412672296708</v>
      </c>
      <c r="J24" s="360">
        <f t="shared" si="48"/>
        <v>1454.0310532226783</v>
      </c>
      <c r="K24" s="360">
        <f t="shared" si="48"/>
        <v>836.22876898325126</v>
      </c>
      <c r="L24" s="361">
        <f t="shared" si="48"/>
        <v>33.28464961301173</v>
      </c>
      <c r="O24" s="344" t="s">
        <v>222</v>
      </c>
      <c r="P24" s="344">
        <f t="shared" si="40"/>
        <v>81185.734184999979</v>
      </c>
      <c r="Q24" s="344">
        <f t="shared" si="41"/>
        <v>66834.266089765893</v>
      </c>
      <c r="R24" s="344">
        <f>Q53</f>
        <v>0.65423872908330649</v>
      </c>
      <c r="S24" s="344">
        <f t="shared" si="41"/>
        <v>14350.813856504999</v>
      </c>
      <c r="T24" s="344">
        <f t="shared" si="42"/>
        <v>10384.581674295499</v>
      </c>
      <c r="U24" s="344">
        <f t="shared" si="42"/>
        <v>10341.492661874101</v>
      </c>
      <c r="V24" s="344">
        <f t="shared" si="42"/>
        <v>43.089012421416697</v>
      </c>
      <c r="W24" s="344">
        <f t="shared" si="42"/>
        <v>77175.758751639994</v>
      </c>
      <c r="X24" s="344">
        <f t="shared" si="43"/>
        <v>3966.2321822095</v>
      </c>
      <c r="Y24" s="344">
        <f t="shared" si="44"/>
        <v>43.743251150500001</v>
      </c>
      <c r="AF24" s="1133" t="s">
        <v>514</v>
      </c>
      <c r="AG24" s="1134"/>
      <c r="AH24" s="1135">
        <f t="shared" ref="AH24:AP24" si="49">AH23/$AG23</f>
        <v>3.1720461667033628E-2</v>
      </c>
      <c r="AI24" s="1135">
        <f t="shared" si="49"/>
        <v>1.8680239283589032E-2</v>
      </c>
      <c r="AJ24" s="1135">
        <f t="shared" si="49"/>
        <v>0.94959929904937712</v>
      </c>
      <c r="AK24" s="1135">
        <f t="shared" si="49"/>
        <v>0.64300040230940336</v>
      </c>
      <c r="AL24" s="1135">
        <f t="shared" si="49"/>
        <v>0.53594248987332016</v>
      </c>
      <c r="AM24" s="1135">
        <f t="shared" si="49"/>
        <v>0.10705791243608297</v>
      </c>
      <c r="AN24" s="1135">
        <f t="shared" si="49"/>
        <v>0.56766295154035395</v>
      </c>
      <c r="AO24" s="1135">
        <f t="shared" si="49"/>
        <v>0.30659889673997393</v>
      </c>
      <c r="AP24" s="1135">
        <f t="shared" si="49"/>
        <v>0.12573815171967201</v>
      </c>
      <c r="AQ24" s="1133" t="s">
        <v>514</v>
      </c>
      <c r="AR24" s="1136">
        <f t="shared" si="15"/>
        <v>0</v>
      </c>
      <c r="AS24" s="1137">
        <f t="shared" si="2"/>
        <v>-9.0058846998197946E-3</v>
      </c>
      <c r="AT24" s="1137">
        <f t="shared" si="3"/>
        <v>1.0644549013637074E-2</v>
      </c>
      <c r="AU24" s="1137">
        <f t="shared" si="4"/>
        <v>-1.6386643138172063E-3</v>
      </c>
      <c r="AV24" s="1137">
        <f t="shared" si="5"/>
        <v>-4.855130156699361E-3</v>
      </c>
      <c r="AW24" s="1137">
        <f t="shared" si="6"/>
        <v>-3.6102012252461346E-3</v>
      </c>
      <c r="AX24" s="1137">
        <f t="shared" si="7"/>
        <v>-1.2449289314530043E-3</v>
      </c>
      <c r="AY24" s="1137">
        <f t="shared" si="8"/>
        <v>-1.2616085925065912E-2</v>
      </c>
      <c r="AZ24" s="1137">
        <f t="shared" si="9"/>
        <v>3.2164658428822102E-3</v>
      </c>
      <c r="BA24" s="1138">
        <f t="shared" si="10"/>
        <v>9.3996200821840348E-3</v>
      </c>
    </row>
    <row r="25" spans="2:53" ht="20.149999999999999" customHeight="1">
      <c r="B25" s="357" t="s">
        <v>514</v>
      </c>
      <c r="C25" s="984"/>
      <c r="D25" s="985">
        <f>D24/$C24</f>
        <v>0.12477916715394768</v>
      </c>
      <c r="E25" s="985">
        <f t="shared" ref="E25:L25" si="50">E24/$C24</f>
        <v>3.2300810385779703E-3</v>
      </c>
      <c r="F25" s="985">
        <f t="shared" si="50"/>
        <v>0.87199075180747454</v>
      </c>
      <c r="G25" s="985">
        <f t="shared" si="50"/>
        <v>0.51209715858150695</v>
      </c>
      <c r="H25" s="985">
        <f t="shared" si="50"/>
        <v>0.50100229339387581</v>
      </c>
      <c r="I25" s="985">
        <f t="shared" si="50"/>
        <v>1.1094865187631121E-2</v>
      </c>
      <c r="J25" s="985">
        <f t="shared" si="50"/>
        <v>0.62578146054782369</v>
      </c>
      <c r="K25" s="985">
        <f t="shared" si="50"/>
        <v>0.35989359322596742</v>
      </c>
      <c r="L25" s="986">
        <f t="shared" si="50"/>
        <v>1.432494622620909E-2</v>
      </c>
      <c r="O25" s="344" t="s">
        <v>219</v>
      </c>
      <c r="P25" s="344">
        <f>Y54</f>
        <v>167.5678143074108</v>
      </c>
      <c r="Q25" s="344">
        <f>P54</f>
        <v>4.5855215334586168</v>
      </c>
      <c r="R25" s="344">
        <f>Q54</f>
        <v>0.65598850091924044</v>
      </c>
      <c r="S25" s="344">
        <f>R54</f>
        <v>162.32630427303292</v>
      </c>
      <c r="T25" s="344">
        <f t="shared" si="42"/>
        <v>82.129127122555744</v>
      </c>
      <c r="U25" s="344">
        <f t="shared" si="42"/>
        <v>76.1306144941247</v>
      </c>
      <c r="V25" s="344">
        <f t="shared" si="42"/>
        <v>5.9985126284310475</v>
      </c>
      <c r="W25" s="344">
        <f t="shared" si="42"/>
        <v>80.716136027583318</v>
      </c>
      <c r="X25" s="344">
        <f t="shared" si="43"/>
        <v>80.197177150477216</v>
      </c>
      <c r="Y25" s="344">
        <f t="shared" si="44"/>
        <v>6.6545011293502885</v>
      </c>
      <c r="AF25" s="1139" t="s">
        <v>462</v>
      </c>
      <c r="AG25" s="1134">
        <v>2428.9976816607614</v>
      </c>
      <c r="AH25" s="1140">
        <v>189.30193951083243</v>
      </c>
      <c r="AI25" s="1140">
        <v>21.038620757866042</v>
      </c>
      <c r="AJ25" s="1140">
        <v>2218.6571213920633</v>
      </c>
      <c r="AK25" s="1140">
        <v>1567.2208515327584</v>
      </c>
      <c r="AL25" s="1140">
        <v>1541.3284192723497</v>
      </c>
      <c r="AM25" s="1140">
        <v>25.892432260408604</v>
      </c>
      <c r="AN25" s="1140">
        <v>1730.6303587831819</v>
      </c>
      <c r="AO25" s="1140">
        <v>651.43626985930439</v>
      </c>
      <c r="AP25" s="1141">
        <v>46.931053018274646</v>
      </c>
      <c r="AQ25" s="1139" t="s">
        <v>462</v>
      </c>
      <c r="AR25" s="1130">
        <f t="shared" si="15"/>
        <v>-105.45320984182035</v>
      </c>
      <c r="AS25" s="1131">
        <f t="shared" si="2"/>
        <v>100.62800452789429</v>
      </c>
      <c r="AT25" s="1131">
        <f t="shared" si="3"/>
        <v>-13.533383817151016</v>
      </c>
      <c r="AU25" s="1131">
        <f t="shared" si="4"/>
        <v>-192.54783055256371</v>
      </c>
      <c r="AV25" s="1131">
        <f t="shared" si="5"/>
        <v>-377.34032967651024</v>
      </c>
      <c r="AW25" s="1131">
        <f t="shared" si="6"/>
        <v>-377.22731008839833</v>
      </c>
      <c r="AX25" s="1131">
        <f t="shared" si="7"/>
        <v>-0.1130195881118965</v>
      </c>
      <c r="AY25" s="1131">
        <f t="shared" si="8"/>
        <v>-276.59930556050358</v>
      </c>
      <c r="AZ25" s="1131">
        <f t="shared" si="9"/>
        <v>184.79249912394687</v>
      </c>
      <c r="BA25" s="1132">
        <f t="shared" si="10"/>
        <v>-13.646403405262916</v>
      </c>
    </row>
    <row r="26" spans="2:53" ht="20.149999999999999" customHeight="1">
      <c r="B26" s="359" t="s">
        <v>517</v>
      </c>
      <c r="C26" s="358">
        <f>P18</f>
        <v>78.543057631350692</v>
      </c>
      <c r="D26" s="360">
        <f t="shared" ref="D26:L26" si="51">Q18</f>
        <v>1.9702799785536768E-2</v>
      </c>
      <c r="E26" s="360">
        <f t="shared" si="51"/>
        <v>0.1212124820033211</v>
      </c>
      <c r="F26" s="360">
        <f t="shared" si="51"/>
        <v>78.402142349561842</v>
      </c>
      <c r="G26" s="360">
        <f t="shared" si="51"/>
        <v>69.137926342918519</v>
      </c>
      <c r="H26" s="360">
        <f t="shared" si="51"/>
        <v>67.288032745901731</v>
      </c>
      <c r="I26" s="360">
        <f t="shared" si="51"/>
        <v>1.8498935970168067</v>
      </c>
      <c r="J26" s="360">
        <f t="shared" si="51"/>
        <v>67.307735545687265</v>
      </c>
      <c r="K26" s="360">
        <f t="shared" si="51"/>
        <v>9.2642160066433217</v>
      </c>
      <c r="L26" s="361">
        <f t="shared" si="51"/>
        <v>1.9711060790201278</v>
      </c>
      <c r="O26" s="344" t="s">
        <v>467</v>
      </c>
      <c r="P26" s="344">
        <f>Y55</f>
        <v>16676.492039901343</v>
      </c>
      <c r="Q26" s="344">
        <f t="shared" ref="Q26:S27" si="52">P55</f>
        <v>2243.8507558422102</v>
      </c>
      <c r="R26" s="344">
        <f t="shared" si="52"/>
        <v>1252.418005955918</v>
      </c>
      <c r="S26" s="344">
        <f t="shared" si="52"/>
        <v>13180.223278103218</v>
      </c>
      <c r="T26" s="344">
        <f t="shared" si="42"/>
        <v>11460.997022677593</v>
      </c>
      <c r="U26" s="344">
        <f t="shared" si="42"/>
        <v>11262.32535051708</v>
      </c>
      <c r="V26" s="344">
        <f t="shared" si="42"/>
        <v>198.67167216051604</v>
      </c>
      <c r="W26" s="344">
        <f t="shared" si="42"/>
        <v>13506.176106359286</v>
      </c>
      <c r="X26" s="344">
        <f t="shared" si="43"/>
        <v>1719.2262554256238</v>
      </c>
      <c r="Y26" s="344">
        <f t="shared" si="44"/>
        <v>1451.0896781164342</v>
      </c>
      <c r="AF26" s="1133" t="s">
        <v>514</v>
      </c>
      <c r="AG26" s="1134"/>
      <c r="AH26" s="1135">
        <f t="shared" ref="AH26:AP26" si="53">AH25/$AG25</f>
        <v>7.7934178752036662E-2</v>
      </c>
      <c r="AI26" s="1135">
        <f t="shared" si="53"/>
        <v>8.6614412671985157E-3</v>
      </c>
      <c r="AJ26" s="1135">
        <f t="shared" si="53"/>
        <v>0.91340437998076496</v>
      </c>
      <c r="AK26" s="1135">
        <f t="shared" si="53"/>
        <v>0.64521298779553116</v>
      </c>
      <c r="AL26" s="1135">
        <f t="shared" si="53"/>
        <v>0.63455326899221587</v>
      </c>
      <c r="AM26" s="1135">
        <f t="shared" si="53"/>
        <v>1.0659718803315347E-2</v>
      </c>
      <c r="AN26" s="1135">
        <f t="shared" si="53"/>
        <v>0.71248744774425243</v>
      </c>
      <c r="AO26" s="1135">
        <f t="shared" si="53"/>
        <v>0.26819139218523358</v>
      </c>
      <c r="AP26" s="1135">
        <f t="shared" si="53"/>
        <v>1.9321160070513863E-2</v>
      </c>
      <c r="AQ26" s="1133" t="s">
        <v>514</v>
      </c>
      <c r="AR26" s="1136">
        <f t="shared" si="15"/>
        <v>0</v>
      </c>
      <c r="AS26" s="1137">
        <f t="shared" si="2"/>
        <v>4.6844988401911022E-2</v>
      </c>
      <c r="AT26" s="1137">
        <f t="shared" si="3"/>
        <v>-5.4313602286205458E-3</v>
      </c>
      <c r="AU26" s="1137">
        <f t="shared" si="4"/>
        <v>-4.1413628173290418E-2</v>
      </c>
      <c r="AV26" s="1137">
        <f t="shared" si="5"/>
        <v>-0.13311582921402421</v>
      </c>
      <c r="AW26" s="1137">
        <f t="shared" si="6"/>
        <v>-0.13355097559834006</v>
      </c>
      <c r="AX26" s="1137">
        <f t="shared" si="7"/>
        <v>4.3514638431577449E-4</v>
      </c>
      <c r="AY26" s="1137">
        <f t="shared" si="8"/>
        <v>-8.6705987196428747E-2</v>
      </c>
      <c r="AZ26" s="1137">
        <f t="shared" si="9"/>
        <v>9.1702201040733844E-2</v>
      </c>
      <c r="BA26" s="1138">
        <f t="shared" si="10"/>
        <v>-4.996213844304773E-3</v>
      </c>
    </row>
    <row r="27" spans="2:53" ht="20.149999999999999" customHeight="1">
      <c r="B27" s="357" t="s">
        <v>514</v>
      </c>
      <c r="C27" s="984"/>
      <c r="D27" s="985">
        <f>D26/$C26</f>
        <v>2.5085348571497854E-4</v>
      </c>
      <c r="E27" s="985">
        <f t="shared" ref="E27:L27" si="54">E26/$C26</f>
        <v>1.5432615645324557E-3</v>
      </c>
      <c r="F27" s="985">
        <f t="shared" si="54"/>
        <v>0.99820588494975271</v>
      </c>
      <c r="G27" s="985">
        <f t="shared" si="54"/>
        <v>0.8802550910027459</v>
      </c>
      <c r="H27" s="985">
        <f t="shared" si="54"/>
        <v>0.85670248619202616</v>
      </c>
      <c r="I27" s="985">
        <f t="shared" si="54"/>
        <v>2.3552604810719975E-2</v>
      </c>
      <c r="J27" s="985">
        <f>J26/$C26</f>
        <v>0.85695333967774112</v>
      </c>
      <c r="K27" s="985">
        <f t="shared" si="54"/>
        <v>0.11795079394700675</v>
      </c>
      <c r="L27" s="986">
        <f t="shared" si="54"/>
        <v>2.5095866375252431E-2</v>
      </c>
      <c r="O27" s="344" t="s">
        <v>490</v>
      </c>
      <c r="P27" s="344">
        <f>Y56</f>
        <v>374068.77012155438</v>
      </c>
      <c r="Q27" s="344">
        <f>P56</f>
        <v>76456.31367600926</v>
      </c>
      <c r="R27" s="344">
        <f>Q56</f>
        <v>4585.0695697723568</v>
      </c>
      <c r="S27" s="344">
        <f t="shared" si="52"/>
        <v>293027.38687577267</v>
      </c>
      <c r="T27" s="344">
        <f t="shared" si="42"/>
        <v>130664.6370972986</v>
      </c>
      <c r="U27" s="344">
        <f t="shared" si="42"/>
        <v>126229.0642450756</v>
      </c>
      <c r="V27" s="344">
        <f t="shared" si="42"/>
        <v>4435.572852223032</v>
      </c>
      <c r="W27" s="344">
        <f t="shared" si="42"/>
        <v>202685.37792108487</v>
      </c>
      <c r="X27" s="344">
        <f t="shared" si="43"/>
        <v>162362.7497784741</v>
      </c>
      <c r="Y27" s="344">
        <f t="shared" si="44"/>
        <v>9020.6424219953878</v>
      </c>
      <c r="AF27" s="1139" t="s">
        <v>517</v>
      </c>
      <c r="AG27" s="1134">
        <v>58.577982457235194</v>
      </c>
      <c r="AH27" s="1140">
        <v>0</v>
      </c>
      <c r="AI27" s="1140">
        <v>0</v>
      </c>
      <c r="AJ27" s="1140">
        <v>58.577982457235194</v>
      </c>
      <c r="AK27" s="1140">
        <v>45.822180900587398</v>
      </c>
      <c r="AL27" s="1140">
        <v>44.249603536138032</v>
      </c>
      <c r="AM27" s="1140">
        <v>1.5725773644493541</v>
      </c>
      <c r="AN27" s="1140">
        <v>44.249603536138032</v>
      </c>
      <c r="AO27" s="1140">
        <v>12.755801556647812</v>
      </c>
      <c r="AP27" s="1141">
        <v>1.5725773644493541</v>
      </c>
      <c r="AQ27" s="1139" t="s">
        <v>517</v>
      </c>
      <c r="AR27" s="1130">
        <f t="shared" si="15"/>
        <v>19.965075174115498</v>
      </c>
      <c r="AS27" s="1131">
        <f t="shared" si="2"/>
        <v>1.9702799785536768E-2</v>
      </c>
      <c r="AT27" s="1131">
        <f t="shared" si="3"/>
        <v>0.1212124820033211</v>
      </c>
      <c r="AU27" s="1131">
        <f t="shared" si="4"/>
        <v>19.824159892326648</v>
      </c>
      <c r="AV27" s="1131">
        <f t="shared" si="5"/>
        <v>23.315745442331121</v>
      </c>
      <c r="AW27" s="1131">
        <f t="shared" si="6"/>
        <v>23.038429209763699</v>
      </c>
      <c r="AX27" s="1131">
        <f t="shared" si="7"/>
        <v>0.27731623256745253</v>
      </c>
      <c r="AY27" s="1131">
        <f t="shared" si="8"/>
        <v>23.058132009549233</v>
      </c>
      <c r="AZ27" s="1131">
        <f t="shared" si="9"/>
        <v>-3.4915855500044906</v>
      </c>
      <c r="BA27" s="1132">
        <f t="shared" si="10"/>
        <v>0.39852871457077366</v>
      </c>
    </row>
    <row r="28" spans="2:53" ht="20.149999999999999" customHeight="1">
      <c r="B28" s="359" t="s">
        <v>464</v>
      </c>
      <c r="C28" s="358">
        <f>P19</f>
        <v>15.375785510749088</v>
      </c>
      <c r="D28" s="360">
        <f t="shared" ref="D28:L28" si="55">Q19</f>
        <v>7.9018724389123308E-3</v>
      </c>
      <c r="E28" s="360">
        <f t="shared" si="55"/>
        <v>0.71227519361945624</v>
      </c>
      <c r="F28" s="360">
        <f t="shared" si="55"/>
        <v>14.655608444690719</v>
      </c>
      <c r="G28" s="360">
        <f t="shared" si="55"/>
        <v>12.357852249998068</v>
      </c>
      <c r="H28" s="360">
        <f t="shared" si="55"/>
        <v>10.170155568542196</v>
      </c>
      <c r="I28" s="360">
        <f t="shared" si="55"/>
        <v>2.1876966814558729</v>
      </c>
      <c r="J28" s="360">
        <f t="shared" si="55"/>
        <v>10.17805744098111</v>
      </c>
      <c r="K28" s="360">
        <f t="shared" si="55"/>
        <v>2.2977561946926506</v>
      </c>
      <c r="L28" s="361">
        <f t="shared" si="55"/>
        <v>2.8999718750753285</v>
      </c>
      <c r="AF28" s="1133" t="s">
        <v>514</v>
      </c>
      <c r="AG28" s="1134"/>
      <c r="AH28" s="1135">
        <f t="shared" ref="AH28:AP28" si="56">AH27/$AG27</f>
        <v>0</v>
      </c>
      <c r="AI28" s="1135">
        <f t="shared" si="56"/>
        <v>0</v>
      </c>
      <c r="AJ28" s="1135">
        <f t="shared" si="56"/>
        <v>1</v>
      </c>
      <c r="AK28" s="1135">
        <f t="shared" si="56"/>
        <v>0.78224238832465498</v>
      </c>
      <c r="AL28" s="1135">
        <f t="shared" si="56"/>
        <v>0.75539651042851153</v>
      </c>
      <c r="AM28" s="1135">
        <f t="shared" si="56"/>
        <v>2.6845877896143195E-2</v>
      </c>
      <c r="AN28" s="1135">
        <f t="shared" si="56"/>
        <v>0.75539651042851153</v>
      </c>
      <c r="AO28" s="1135">
        <f t="shared" si="56"/>
        <v>0.21775761167534533</v>
      </c>
      <c r="AP28" s="1135">
        <f t="shared" si="56"/>
        <v>2.6845877896143195E-2</v>
      </c>
      <c r="AQ28" s="1133" t="s">
        <v>514</v>
      </c>
      <c r="AR28" s="1136">
        <f t="shared" si="15"/>
        <v>0</v>
      </c>
      <c r="AS28" s="1137">
        <f t="shared" si="2"/>
        <v>2.5085348571497854E-4</v>
      </c>
      <c r="AT28" s="1137">
        <f t="shared" si="3"/>
        <v>1.5432615645324557E-3</v>
      </c>
      <c r="AU28" s="1137">
        <f t="shared" si="4"/>
        <v>-1.7941150502472913E-3</v>
      </c>
      <c r="AV28" s="1137">
        <f t="shared" si="5"/>
        <v>9.8012702678090924E-2</v>
      </c>
      <c r="AW28" s="1137">
        <f t="shared" si="6"/>
        <v>0.10130597576351463</v>
      </c>
      <c r="AX28" s="1137">
        <f t="shared" si="7"/>
        <v>-3.2932730854232199E-3</v>
      </c>
      <c r="AY28" s="1137">
        <f t="shared" si="8"/>
        <v>0.1015568292492296</v>
      </c>
      <c r="AZ28" s="1137">
        <f t="shared" si="9"/>
        <v>-9.9806817728338576E-2</v>
      </c>
      <c r="BA28" s="1138">
        <f t="shared" si="10"/>
        <v>-1.7500115208907638E-3</v>
      </c>
    </row>
    <row r="29" spans="2:53" ht="20.149999999999999" customHeight="1">
      <c r="B29" s="357" t="s">
        <v>514</v>
      </c>
      <c r="C29" s="984"/>
      <c r="D29" s="985">
        <f>D28/$C28</f>
        <v>5.1391666678675992E-4</v>
      </c>
      <c r="E29" s="985">
        <f t="shared" ref="E29:L29" si="57">E28/$C28</f>
        <v>4.6324475137970049E-2</v>
      </c>
      <c r="F29" s="985">
        <f t="shared" si="57"/>
        <v>0.9531616081952432</v>
      </c>
      <c r="G29" s="985">
        <f t="shared" si="57"/>
        <v>0.80372168572192904</v>
      </c>
      <c r="H29" s="985">
        <f t="shared" si="57"/>
        <v>0.6614397398710018</v>
      </c>
      <c r="I29" s="985">
        <f t="shared" si="57"/>
        <v>0.14228194585092721</v>
      </c>
      <c r="J29" s="985">
        <f t="shared" si="57"/>
        <v>0.6619536565377887</v>
      </c>
      <c r="K29" s="985">
        <f t="shared" si="57"/>
        <v>0.14943992247331414</v>
      </c>
      <c r="L29" s="986">
        <f t="shared" si="57"/>
        <v>0.18860642098889721</v>
      </c>
      <c r="AF29" s="1139" t="s">
        <v>464</v>
      </c>
      <c r="AG29" s="1134">
        <v>16.378800169465702</v>
      </c>
      <c r="AH29" s="1140">
        <v>0.22270252753863456</v>
      </c>
      <c r="AI29" s="1140">
        <v>1.6972173099352923</v>
      </c>
      <c r="AJ29" s="1140">
        <v>14.458880331991773</v>
      </c>
      <c r="AK29" s="1140">
        <v>10.759848197956927</v>
      </c>
      <c r="AL29" s="1140">
        <v>6.6661358230189238</v>
      </c>
      <c r="AM29" s="1140">
        <v>4.093712374938006</v>
      </c>
      <c r="AN29" s="1140">
        <v>6.8888383505575561</v>
      </c>
      <c r="AO29" s="1140">
        <v>3.699032134034844</v>
      </c>
      <c r="AP29" s="1141">
        <v>5.790929684873297</v>
      </c>
      <c r="AQ29" s="1139" t="s">
        <v>464</v>
      </c>
      <c r="AR29" s="1130">
        <f t="shared" si="15"/>
        <v>-1.003014658716614</v>
      </c>
      <c r="AS29" s="1131">
        <f t="shared" si="2"/>
        <v>-0.21480065509972224</v>
      </c>
      <c r="AT29" s="1131">
        <f t="shared" si="3"/>
        <v>-0.98494211631583606</v>
      </c>
      <c r="AU29" s="1131">
        <f t="shared" si="4"/>
        <v>0.19672811269894552</v>
      </c>
      <c r="AV29" s="1131">
        <f t="shared" si="5"/>
        <v>1.5980040520411407</v>
      </c>
      <c r="AW29" s="1131">
        <f t="shared" si="6"/>
        <v>3.504019745523272</v>
      </c>
      <c r="AX29" s="1131">
        <f t="shared" si="7"/>
        <v>-1.9060156934821331</v>
      </c>
      <c r="AY29" s="1131">
        <f t="shared" si="8"/>
        <v>3.2892190904235541</v>
      </c>
      <c r="AZ29" s="1131">
        <f t="shared" si="9"/>
        <v>-1.4012759393421934</v>
      </c>
      <c r="BA29" s="1132">
        <f t="shared" si="10"/>
        <v>-2.8909578097979685</v>
      </c>
    </row>
    <row r="30" spans="2:53" ht="20.149999999999999" customHeight="1">
      <c r="B30" s="359" t="s">
        <v>465</v>
      </c>
      <c r="C30" s="358">
        <f>P20</f>
        <v>6678.6911164518069</v>
      </c>
      <c r="D30" s="360">
        <f t="shared" ref="D30:L30" si="58">Q20</f>
        <v>3067.258313177269</v>
      </c>
      <c r="E30" s="360">
        <f t="shared" si="58"/>
        <v>24.323773609149171</v>
      </c>
      <c r="F30" s="360">
        <f t="shared" si="58"/>
        <v>3587.1090296653897</v>
      </c>
      <c r="G30" s="360">
        <f t="shared" si="58"/>
        <v>3450.1791599591684</v>
      </c>
      <c r="H30" s="360">
        <f t="shared" si="58"/>
        <v>3322.4576998839698</v>
      </c>
      <c r="I30" s="360">
        <f t="shared" si="58"/>
        <v>127.72146007519869</v>
      </c>
      <c r="J30" s="360">
        <f t="shared" si="58"/>
        <v>6389.7160130612383</v>
      </c>
      <c r="K30" s="360">
        <f t="shared" si="58"/>
        <v>136.9298697062215</v>
      </c>
      <c r="L30" s="361">
        <f t="shared" si="58"/>
        <v>152.04523368434778</v>
      </c>
      <c r="AF30" s="1133" t="s">
        <v>514</v>
      </c>
      <c r="AG30" s="1134"/>
      <c r="AH30" s="1135">
        <f t="shared" ref="AH30:AP30" si="59">AH29/$AG29</f>
        <v>1.3596998878697438E-2</v>
      </c>
      <c r="AI30" s="1135">
        <f t="shared" si="59"/>
        <v>0.10362281072940509</v>
      </c>
      <c r="AJ30" s="1135">
        <f t="shared" si="59"/>
        <v>0.88278019039189737</v>
      </c>
      <c r="AK30" s="1135">
        <f t="shared" si="59"/>
        <v>0.6569375098681558</v>
      </c>
      <c r="AL30" s="1135">
        <f t="shared" si="59"/>
        <v>0.40699781144203201</v>
      </c>
      <c r="AM30" s="1135">
        <f t="shared" si="59"/>
        <v>0.24993969842612399</v>
      </c>
      <c r="AN30" s="1135">
        <f t="shared" si="59"/>
        <v>0.42059481032072932</v>
      </c>
      <c r="AO30" s="1135">
        <f t="shared" si="59"/>
        <v>0.2258426805237414</v>
      </c>
      <c r="AP30" s="1135">
        <f t="shared" si="59"/>
        <v>0.353562509155529</v>
      </c>
      <c r="AQ30" s="1133" t="s">
        <v>514</v>
      </c>
      <c r="AR30" s="1136">
        <f t="shared" si="15"/>
        <v>0</v>
      </c>
      <c r="AS30" s="1137">
        <f t="shared" si="2"/>
        <v>-1.3083082211910679E-2</v>
      </c>
      <c r="AT30" s="1137">
        <f t="shared" si="3"/>
        <v>-5.7298335591435039E-2</v>
      </c>
      <c r="AU30" s="1137">
        <f t="shared" si="4"/>
        <v>7.0381417803345836E-2</v>
      </c>
      <c r="AV30" s="1137">
        <f t="shared" si="5"/>
        <v>0.14678417585377324</v>
      </c>
      <c r="AW30" s="1137">
        <f t="shared" si="6"/>
        <v>0.25444192842896979</v>
      </c>
      <c r="AX30" s="1137">
        <f t="shared" si="7"/>
        <v>-0.10765775257519677</v>
      </c>
      <c r="AY30" s="1137">
        <f t="shared" si="8"/>
        <v>0.24135884621705939</v>
      </c>
      <c r="AZ30" s="1137">
        <f t="shared" si="9"/>
        <v>-7.6402758050427261E-2</v>
      </c>
      <c r="BA30" s="1138">
        <f t="shared" si="10"/>
        <v>-0.16495608816663179</v>
      </c>
    </row>
    <row r="31" spans="2:53" ht="20.149999999999999" customHeight="1">
      <c r="B31" s="357" t="s">
        <v>514</v>
      </c>
      <c r="C31" s="984"/>
      <c r="D31" s="985">
        <f>D30/$C30</f>
        <v>0.4592603939447964</v>
      </c>
      <c r="E31" s="985">
        <f t="shared" ref="E31:L31" si="60">E30/$C30</f>
        <v>3.6419970897039597E-3</v>
      </c>
      <c r="F31" s="985">
        <f t="shared" si="60"/>
        <v>0.53709760896549974</v>
      </c>
      <c r="G31" s="985">
        <f t="shared" si="60"/>
        <v>0.51659510820319954</v>
      </c>
      <c r="H31" s="985">
        <f t="shared" si="60"/>
        <v>0.49747138203467245</v>
      </c>
      <c r="I31" s="985">
        <f t="shared" si="60"/>
        <v>1.9123726168527071E-2</v>
      </c>
      <c r="J31" s="985">
        <f t="shared" si="60"/>
        <v>0.95673177597946879</v>
      </c>
      <c r="K31" s="985">
        <f t="shared" si="60"/>
        <v>2.0502500762300313E-2</v>
      </c>
      <c r="L31" s="986">
        <f t="shared" si="60"/>
        <v>2.2765723258231018E-2</v>
      </c>
      <c r="AF31" s="1139" t="s">
        <v>465</v>
      </c>
      <c r="AG31" s="1134">
        <v>8008.1195779615473</v>
      </c>
      <c r="AH31" s="1140">
        <v>2583.0921058590184</v>
      </c>
      <c r="AI31" s="1140">
        <v>40.902200697519987</v>
      </c>
      <c r="AJ31" s="1140">
        <v>5384.1252714050079</v>
      </c>
      <c r="AK31" s="1140">
        <v>5011.3868585324508</v>
      </c>
      <c r="AL31" s="1140">
        <v>4918.1958160663298</v>
      </c>
      <c r="AM31" s="1140">
        <v>93.191042466121729</v>
      </c>
      <c r="AN31" s="1140">
        <v>7501.2879219253509</v>
      </c>
      <c r="AO31" s="1140">
        <v>372.73841287255749</v>
      </c>
      <c r="AP31" s="1141">
        <v>134.09324316364172</v>
      </c>
      <c r="AQ31" s="1139" t="s">
        <v>465</v>
      </c>
      <c r="AR31" s="1130">
        <f t="shared" si="15"/>
        <v>-1329.4284615097404</v>
      </c>
      <c r="AS31" s="1131">
        <f t="shared" si="2"/>
        <v>484.1662073182506</v>
      </c>
      <c r="AT31" s="1131">
        <f t="shared" si="3"/>
        <v>-16.578427088370816</v>
      </c>
      <c r="AU31" s="1131">
        <f t="shared" si="4"/>
        <v>-1797.0162417396182</v>
      </c>
      <c r="AV31" s="1131">
        <f t="shared" si="5"/>
        <v>-1561.2076985732824</v>
      </c>
      <c r="AW31" s="1131">
        <f t="shared" si="6"/>
        <v>-1595.73811618236</v>
      </c>
      <c r="AX31" s="1131">
        <f t="shared" si="7"/>
        <v>34.530417609076963</v>
      </c>
      <c r="AY31" s="1131">
        <f t="shared" si="8"/>
        <v>-1111.5719088641126</v>
      </c>
      <c r="AZ31" s="1131">
        <f t="shared" si="9"/>
        <v>-235.80854316633599</v>
      </c>
      <c r="BA31" s="1132">
        <f t="shared" si="10"/>
        <v>17.951990520706062</v>
      </c>
    </row>
    <row r="32" spans="2:53" ht="29.25" customHeight="1">
      <c r="B32" s="362" t="s">
        <v>518</v>
      </c>
      <c r="C32" s="358">
        <f>P21</f>
        <v>8169.1668012991913</v>
      </c>
      <c r="D32" s="360">
        <f t="shared" ref="D32:L32" si="61">Q21</f>
        <v>202.1545135969813</v>
      </c>
      <c r="E32" s="360">
        <f t="shared" si="61"/>
        <v>560.52863741346505</v>
      </c>
      <c r="F32" s="360">
        <f t="shared" si="61"/>
        <v>7406.4836502887447</v>
      </c>
      <c r="G32" s="360">
        <f t="shared" si="61"/>
        <v>6886.1708216260777</v>
      </c>
      <c r="H32" s="360">
        <f t="shared" si="61"/>
        <v>6246.1663913826578</v>
      </c>
      <c r="I32" s="360">
        <f t="shared" si="61"/>
        <v>640.00443024342258</v>
      </c>
      <c r="J32" s="360">
        <f t="shared" si="61"/>
        <v>6448.3209049796387</v>
      </c>
      <c r="K32" s="360">
        <f t="shared" si="61"/>
        <v>520.31282866266633</v>
      </c>
      <c r="L32" s="361">
        <f t="shared" si="61"/>
        <v>1200.5330676568876</v>
      </c>
      <c r="AF32" s="1133" t="s">
        <v>514</v>
      </c>
      <c r="AG32" s="1134"/>
      <c r="AH32" s="1135">
        <f t="shared" ref="AH32:AP32" si="62">AH31/$AG31</f>
        <v>0.32255913272920184</v>
      </c>
      <c r="AI32" s="1135">
        <f t="shared" si="62"/>
        <v>5.1075911516210862E-3</v>
      </c>
      <c r="AJ32" s="1135">
        <f t="shared" si="62"/>
        <v>0.67233327611917693</v>
      </c>
      <c r="AK32" s="1135">
        <f t="shared" si="62"/>
        <v>0.62578821529137185</v>
      </c>
      <c r="AL32" s="1135">
        <f t="shared" si="62"/>
        <v>0.61415114599453169</v>
      </c>
      <c r="AM32" s="1135">
        <f t="shared" si="62"/>
        <v>1.1637069296840264E-2</v>
      </c>
      <c r="AN32" s="1135">
        <f t="shared" si="62"/>
        <v>0.93671027872373391</v>
      </c>
      <c r="AO32" s="1135">
        <f t="shared" si="62"/>
        <v>4.6545060827805143E-2</v>
      </c>
      <c r="AP32" s="1135">
        <f t="shared" si="62"/>
        <v>1.6744660448461349E-2</v>
      </c>
      <c r="AQ32" s="1133" t="s">
        <v>514</v>
      </c>
      <c r="AR32" s="1136">
        <f t="shared" si="15"/>
        <v>0</v>
      </c>
      <c r="AS32" s="1137">
        <f t="shared" si="2"/>
        <v>0.13670126121559456</v>
      </c>
      <c r="AT32" s="1137">
        <f t="shared" si="3"/>
        <v>-1.4655940619171266E-3</v>
      </c>
      <c r="AU32" s="1137">
        <f t="shared" si="4"/>
        <v>-0.13523566715367719</v>
      </c>
      <c r="AV32" s="1137">
        <f t="shared" si="5"/>
        <v>-0.10919310708817231</v>
      </c>
      <c r="AW32" s="1137">
        <f t="shared" si="6"/>
        <v>-0.11667976395985924</v>
      </c>
      <c r="AX32" s="1137">
        <f t="shared" si="7"/>
        <v>7.4866568716868073E-3</v>
      </c>
      <c r="AY32" s="1137">
        <f t="shared" si="8"/>
        <v>2.0021497255734877E-2</v>
      </c>
      <c r="AZ32" s="1137">
        <f t="shared" si="9"/>
        <v>-2.604256006550483E-2</v>
      </c>
      <c r="BA32" s="1138">
        <f t="shared" si="10"/>
        <v>6.0210628097696686E-3</v>
      </c>
    </row>
    <row r="33" spans="2:53" ht="20.149999999999999" customHeight="1">
      <c r="B33" s="357" t="s">
        <v>514</v>
      </c>
      <c r="C33" s="984"/>
      <c r="D33" s="985">
        <f>D32/$C32</f>
        <v>2.4746038184069331E-2</v>
      </c>
      <c r="E33" s="985">
        <f t="shared" ref="E33:L33" si="63">E32/$C32</f>
        <v>6.8615153913165403E-2</v>
      </c>
      <c r="F33" s="985">
        <f t="shared" si="63"/>
        <v>0.90663880790276519</v>
      </c>
      <c r="G33" s="985">
        <f t="shared" si="63"/>
        <v>0.84294653165007338</v>
      </c>
      <c r="H33" s="985">
        <f t="shared" si="63"/>
        <v>0.76460262635221166</v>
      </c>
      <c r="I33" s="985">
        <f t="shared" si="63"/>
        <v>7.834390529786206E-2</v>
      </c>
      <c r="J33" s="985">
        <f t="shared" si="63"/>
        <v>0.78934866453628094</v>
      </c>
      <c r="K33" s="985">
        <f t="shared" si="63"/>
        <v>6.3692276252691749E-2</v>
      </c>
      <c r="L33" s="986">
        <f t="shared" si="63"/>
        <v>0.14695905921102745</v>
      </c>
      <c r="AF33" s="1142" t="s">
        <v>518</v>
      </c>
      <c r="AG33" s="1134">
        <v>8109.3542667382089</v>
      </c>
      <c r="AH33" s="1140">
        <v>201.96811736964318</v>
      </c>
      <c r="AI33" s="1140">
        <v>643.03251270611565</v>
      </c>
      <c r="AJ33" s="1140">
        <v>7264.3536366624467</v>
      </c>
      <c r="AK33" s="1140">
        <v>6483.8163783242135</v>
      </c>
      <c r="AL33" s="1140">
        <v>5668.1791684014897</v>
      </c>
      <c r="AM33" s="1140">
        <v>815.63720992272374</v>
      </c>
      <c r="AN33" s="1140">
        <v>5870.1472857711324</v>
      </c>
      <c r="AO33" s="1140">
        <v>780.53725833823307</v>
      </c>
      <c r="AP33" s="1141">
        <v>1458.6697226288395</v>
      </c>
      <c r="AQ33" s="1142" t="s">
        <v>518</v>
      </c>
      <c r="AR33" s="1130">
        <f t="shared" si="15"/>
        <v>59.812534560982385</v>
      </c>
      <c r="AS33" s="1131">
        <f t="shared" si="2"/>
        <v>0.18639622733812189</v>
      </c>
      <c r="AT33" s="1131">
        <f t="shared" si="3"/>
        <v>-82.503875292650605</v>
      </c>
      <c r="AU33" s="1131">
        <f t="shared" si="4"/>
        <v>142.13001362629802</v>
      </c>
      <c r="AV33" s="1131">
        <f t="shared" si="5"/>
        <v>402.35444330186419</v>
      </c>
      <c r="AW33" s="1131">
        <f t="shared" si="6"/>
        <v>577.98722298116809</v>
      </c>
      <c r="AX33" s="1131">
        <f t="shared" si="7"/>
        <v>-175.63277967930117</v>
      </c>
      <c r="AY33" s="1131">
        <f t="shared" si="8"/>
        <v>578.17361920850635</v>
      </c>
      <c r="AZ33" s="1131">
        <f t="shared" si="9"/>
        <v>-260.22442967556674</v>
      </c>
      <c r="BA33" s="1132">
        <f t="shared" si="10"/>
        <v>-258.13665497195188</v>
      </c>
    </row>
    <row r="34" spans="2:53" ht="20.149999999999999" customHeight="1" thickBot="1">
      <c r="B34" s="359" t="s">
        <v>466</v>
      </c>
      <c r="C34" s="358">
        <f>P22</f>
        <v>12029.326337116036</v>
      </c>
      <c r="D34" s="360">
        <f t="shared" ref="D34:L34" si="64">Q22</f>
        <v>1858.8092437647933</v>
      </c>
      <c r="E34" s="360">
        <f t="shared" si="64"/>
        <v>685.63143431835999</v>
      </c>
      <c r="F34" s="360">
        <f t="shared" si="64"/>
        <v>9484.8856590328814</v>
      </c>
      <c r="G34" s="360">
        <f t="shared" si="64"/>
        <v>9265.3069530082557</v>
      </c>
      <c r="H34" s="360">
        <f t="shared" si="64"/>
        <v>9001.5503293509028</v>
      </c>
      <c r="I34" s="360">
        <f t="shared" si="64"/>
        <v>263.75662365735479</v>
      </c>
      <c r="J34" s="360">
        <f t="shared" si="64"/>
        <v>10860.359573115695</v>
      </c>
      <c r="K34" s="360">
        <f t="shared" si="64"/>
        <v>219.57870602462555</v>
      </c>
      <c r="L34" s="361">
        <f t="shared" si="64"/>
        <v>949.38805797571467</v>
      </c>
      <c r="AF34" s="1133" t="s">
        <v>514</v>
      </c>
      <c r="AG34" s="1134"/>
      <c r="AH34" s="1135">
        <f t="shared" ref="AH34:AP34" si="65">AH33/$AG33</f>
        <v>2.4905573332521327E-2</v>
      </c>
      <c r="AI34" s="1135">
        <f t="shared" si="65"/>
        <v>7.9295156131433869E-2</v>
      </c>
      <c r="AJ34" s="1135">
        <f t="shared" si="65"/>
        <v>0.89579927053604436</v>
      </c>
      <c r="AK34" s="1135">
        <f t="shared" si="65"/>
        <v>0.79954780184146168</v>
      </c>
      <c r="AL34" s="1135">
        <f t="shared" si="65"/>
        <v>0.69896800435151996</v>
      </c>
      <c r="AM34" s="1135">
        <f t="shared" si="65"/>
        <v>0.1005797974899417</v>
      </c>
      <c r="AN34" s="1135">
        <f t="shared" si="65"/>
        <v>0.72387357768404126</v>
      </c>
      <c r="AO34" s="1135">
        <f t="shared" si="65"/>
        <v>9.6251468694582662E-2</v>
      </c>
      <c r="AP34" s="1135">
        <f t="shared" si="65"/>
        <v>0.17987495362137559</v>
      </c>
      <c r="AQ34" s="1133" t="s">
        <v>514</v>
      </c>
      <c r="AR34" s="1136">
        <f t="shared" si="15"/>
        <v>0</v>
      </c>
      <c r="AS34" s="1137">
        <f t="shared" si="2"/>
        <v>-1.5953514845199607E-4</v>
      </c>
      <c r="AT34" s="1137">
        <f t="shared" si="3"/>
        <v>-1.0680002218268467E-2</v>
      </c>
      <c r="AU34" s="1137">
        <f t="shared" si="4"/>
        <v>1.0839537366720831E-2</v>
      </c>
      <c r="AV34" s="1137">
        <f t="shared" si="5"/>
        <v>4.3398729808611702E-2</v>
      </c>
      <c r="AW34" s="1137">
        <f t="shared" si="6"/>
        <v>6.56346220006917E-2</v>
      </c>
      <c r="AX34" s="1137">
        <f t="shared" si="7"/>
        <v>-2.2235892192079637E-2</v>
      </c>
      <c r="AY34" s="1137">
        <f t="shared" si="8"/>
        <v>6.5475086852239683E-2</v>
      </c>
      <c r="AZ34" s="1137">
        <f t="shared" si="9"/>
        <v>-3.2559192441890913E-2</v>
      </c>
      <c r="BA34" s="1138">
        <f t="shared" si="10"/>
        <v>-3.2915894410348145E-2</v>
      </c>
    </row>
    <row r="35" spans="2:53" ht="20.149999999999999" customHeight="1" thickTop="1">
      <c r="B35" s="357" t="s">
        <v>514</v>
      </c>
      <c r="C35" s="984"/>
      <c r="D35" s="985">
        <f>D34/$C34</f>
        <v>0.1545231371793038</v>
      </c>
      <c r="E35" s="985">
        <f t="shared" ref="E35:L35" si="66">E34/$C34</f>
        <v>5.6996660918813877E-2</v>
      </c>
      <c r="F35" s="985">
        <f t="shared" si="66"/>
        <v>0.78848020190188228</v>
      </c>
      <c r="G35" s="985">
        <f t="shared" si="66"/>
        <v>0.77022658570833669</v>
      </c>
      <c r="H35" s="985">
        <f t="shared" si="66"/>
        <v>0.74830045150383495</v>
      </c>
      <c r="I35" s="985">
        <f t="shared" si="66"/>
        <v>2.1926134204501846E-2</v>
      </c>
      <c r="J35" s="985">
        <f t="shared" si="66"/>
        <v>0.90282358868313861</v>
      </c>
      <c r="K35" s="985">
        <f t="shared" si="66"/>
        <v>1.8253616193545576E-2</v>
      </c>
      <c r="L35" s="986">
        <f t="shared" si="66"/>
        <v>7.8922795123315709E-2</v>
      </c>
      <c r="O35" s="834"/>
      <c r="P35" s="835" t="s">
        <v>468</v>
      </c>
      <c r="Q35" s="835" t="s">
        <v>469</v>
      </c>
      <c r="R35" s="835" t="s">
        <v>470</v>
      </c>
      <c r="S35" s="835" t="s">
        <v>471</v>
      </c>
      <c r="T35" s="835" t="s">
        <v>472</v>
      </c>
      <c r="U35" s="835" t="s">
        <v>473</v>
      </c>
      <c r="V35" s="835" t="s">
        <v>474</v>
      </c>
      <c r="W35" s="835" t="s">
        <v>475</v>
      </c>
      <c r="X35" s="835" t="s">
        <v>476</v>
      </c>
      <c r="Y35" s="836" t="s">
        <v>477</v>
      </c>
      <c r="Z35" s="363" t="s">
        <v>519</v>
      </c>
      <c r="AA35" s="363" t="s">
        <v>520</v>
      </c>
      <c r="AB35" s="364" t="s">
        <v>521</v>
      </c>
      <c r="AF35" s="1139" t="s">
        <v>466</v>
      </c>
      <c r="AG35" s="1134">
        <v>15011.416288331797</v>
      </c>
      <c r="AH35" s="1140">
        <v>2518.0404402813842</v>
      </c>
      <c r="AI35" s="1140">
        <v>613.07020950277433</v>
      </c>
      <c r="AJ35" s="1140">
        <v>11880.305638547639</v>
      </c>
      <c r="AK35" s="1140">
        <v>11659.465139874355</v>
      </c>
      <c r="AL35" s="1140">
        <v>11356.556426539106</v>
      </c>
      <c r="AM35" s="1140">
        <v>302.90871333525251</v>
      </c>
      <c r="AN35" s="1140">
        <v>13874.596866820491</v>
      </c>
      <c r="AO35" s="1140">
        <v>220.84049867328241</v>
      </c>
      <c r="AP35" s="1141">
        <v>915.97892283802673</v>
      </c>
      <c r="AQ35" s="1139" t="s">
        <v>466</v>
      </c>
      <c r="AR35" s="1130">
        <f t="shared" si="15"/>
        <v>-2982.0899512157612</v>
      </c>
      <c r="AS35" s="1131">
        <f t="shared" si="2"/>
        <v>-659.2311965165909</v>
      </c>
      <c r="AT35" s="1131">
        <f t="shared" si="3"/>
        <v>72.561224815585661</v>
      </c>
      <c r="AU35" s="1131">
        <f t="shared" si="4"/>
        <v>-2395.4199795147579</v>
      </c>
      <c r="AV35" s="1131">
        <f t="shared" si="5"/>
        <v>-2394.1581868660996</v>
      </c>
      <c r="AW35" s="1131">
        <f t="shared" si="6"/>
        <v>-2355.0060971882031</v>
      </c>
      <c r="AX35" s="1131">
        <f t="shared" si="7"/>
        <v>-39.15208967789772</v>
      </c>
      <c r="AY35" s="1131">
        <f t="shared" si="8"/>
        <v>-3014.2372937047967</v>
      </c>
      <c r="AZ35" s="1131">
        <f t="shared" si="9"/>
        <v>-1.2617926486568649</v>
      </c>
      <c r="BA35" s="1132">
        <f t="shared" si="10"/>
        <v>33.40913513768794</v>
      </c>
    </row>
    <row r="36" spans="2:53" ht="20.149999999999999" customHeight="1">
      <c r="B36" s="359" t="s">
        <v>217</v>
      </c>
      <c r="C36" s="358">
        <f>P23</f>
        <v>61851.733469752289</v>
      </c>
      <c r="D36" s="360">
        <f t="shared" ref="D36:L36" si="67">Q23</f>
        <v>610.89290057793664</v>
      </c>
      <c r="E36" s="360">
        <f t="shared" si="67"/>
        <v>738.41089950677167</v>
      </c>
      <c r="F36" s="360">
        <f t="shared" si="67"/>
        <v>60502.429669667574</v>
      </c>
      <c r="G36" s="360">
        <f t="shared" si="67"/>
        <v>59659.728734645956</v>
      </c>
      <c r="H36" s="360">
        <f t="shared" si="67"/>
        <v>58777.058742223206</v>
      </c>
      <c r="I36" s="360">
        <f t="shared" si="67"/>
        <v>882.66999242273312</v>
      </c>
      <c r="J36" s="360">
        <f t="shared" si="67"/>
        <v>59387.951642801163</v>
      </c>
      <c r="K36" s="360">
        <f t="shared" si="67"/>
        <v>842.70093502164423</v>
      </c>
      <c r="L36" s="361">
        <f t="shared" si="67"/>
        <v>1621.0808919295046</v>
      </c>
      <c r="O36" s="837" t="s">
        <v>478</v>
      </c>
      <c r="P36" s="343" t="s">
        <v>479</v>
      </c>
      <c r="Q36" s="343" t="s">
        <v>480</v>
      </c>
      <c r="R36" s="343" t="s">
        <v>481</v>
      </c>
      <c r="S36" s="343" t="s">
        <v>482</v>
      </c>
      <c r="T36" s="343" t="s">
        <v>483</v>
      </c>
      <c r="U36" s="343" t="s">
        <v>484</v>
      </c>
      <c r="V36" s="343" t="s">
        <v>485</v>
      </c>
      <c r="W36" s="343" t="s">
        <v>486</v>
      </c>
      <c r="X36" s="343" t="s">
        <v>487</v>
      </c>
      <c r="Y36" s="838" t="s">
        <v>488</v>
      </c>
      <c r="AB36" s="365"/>
      <c r="AF36" s="1133" t="s">
        <v>514</v>
      </c>
      <c r="AG36" s="1134"/>
      <c r="AH36" s="1135">
        <f t="shared" ref="AH36:AP36" si="68">AH35/$AG35</f>
        <v>0.16774169684699428</v>
      </c>
      <c r="AI36" s="1135">
        <f t="shared" si="68"/>
        <v>4.0840264351292878E-2</v>
      </c>
      <c r="AJ36" s="1135">
        <f t="shared" si="68"/>
        <v>0.79141803880171291</v>
      </c>
      <c r="AK36" s="1135">
        <f t="shared" si="68"/>
        <v>0.77670653560764447</v>
      </c>
      <c r="AL36" s="1135">
        <f t="shared" si="68"/>
        <v>0.7565279789999847</v>
      </c>
      <c r="AM36" s="1135">
        <f t="shared" si="68"/>
        <v>2.0178556607659999E-2</v>
      </c>
      <c r="AN36" s="1135">
        <f t="shared" si="68"/>
        <v>0.92426967584697906</v>
      </c>
      <c r="AO36" s="1135">
        <f t="shared" si="68"/>
        <v>1.4711503194068318E-2</v>
      </c>
      <c r="AP36" s="1135">
        <f t="shared" si="68"/>
        <v>6.101882095895287E-2</v>
      </c>
      <c r="AQ36" s="1133" t="s">
        <v>514</v>
      </c>
      <c r="AR36" s="1136">
        <f t="shared" si="15"/>
        <v>0</v>
      </c>
      <c r="AS36" s="1137">
        <f t="shared" si="2"/>
        <v>-1.3218559667690477E-2</v>
      </c>
      <c r="AT36" s="1137">
        <f t="shared" si="3"/>
        <v>1.6156396567520999E-2</v>
      </c>
      <c r="AU36" s="1137">
        <f t="shared" si="4"/>
        <v>-2.9378368998306259E-3</v>
      </c>
      <c r="AV36" s="1137">
        <f t="shared" si="5"/>
        <v>-6.4799498993077798E-3</v>
      </c>
      <c r="AW36" s="1137">
        <f t="shared" si="6"/>
        <v>-8.2275274961497447E-3</v>
      </c>
      <c r="AX36" s="1137">
        <f t="shared" si="7"/>
        <v>1.7475775968418469E-3</v>
      </c>
      <c r="AY36" s="1137">
        <f t="shared" si="8"/>
        <v>-2.1446087163840444E-2</v>
      </c>
      <c r="AZ36" s="1137">
        <f t="shared" si="9"/>
        <v>3.5421129994772579E-3</v>
      </c>
      <c r="BA36" s="1138">
        <f t="shared" si="10"/>
        <v>1.7903974164362839E-2</v>
      </c>
    </row>
    <row r="37" spans="2:53" ht="20.149999999999999" customHeight="1">
      <c r="B37" s="357" t="s">
        <v>514</v>
      </c>
      <c r="C37" s="984"/>
      <c r="D37" s="985">
        <f>D36/$C36</f>
        <v>9.8767304699177941E-3</v>
      </c>
      <c r="E37" s="985">
        <f t="shared" ref="E37:L37" si="69">E36/$C36</f>
        <v>1.1938402662035026E-2</v>
      </c>
      <c r="F37" s="985">
        <f t="shared" si="69"/>
        <v>0.97818486686804706</v>
      </c>
      <c r="G37" s="985">
        <f t="shared" si="69"/>
        <v>0.96456033465612889</v>
      </c>
      <c r="H37" s="985">
        <f t="shared" si="69"/>
        <v>0.9502895948901301</v>
      </c>
      <c r="I37" s="985">
        <f t="shared" si="69"/>
        <v>1.4270739765998479E-2</v>
      </c>
      <c r="J37" s="985">
        <f t="shared" si="69"/>
        <v>0.9601663253600482</v>
      </c>
      <c r="K37" s="985">
        <f t="shared" si="69"/>
        <v>1.3624532211918606E-2</v>
      </c>
      <c r="L37" s="986">
        <f t="shared" si="69"/>
        <v>2.6209142428033502E-2</v>
      </c>
      <c r="O37" s="839" t="s">
        <v>454</v>
      </c>
      <c r="P37" s="782">
        <v>177.82418101484404</v>
      </c>
      <c r="Q37" s="782">
        <v>529.52712425766651</v>
      </c>
      <c r="R37" s="782">
        <v>1527.2699612237964</v>
      </c>
      <c r="S37" s="782">
        <v>114.69566801335512</v>
      </c>
      <c r="T37" s="782">
        <v>1412.5742932104415</v>
      </c>
      <c r="U37" s="782">
        <v>1362.0087677822874</v>
      </c>
      <c r="V37" s="782">
        <v>50.56552542815443</v>
      </c>
      <c r="W37" s="782">
        <v>1539.8329487971309</v>
      </c>
      <c r="X37" s="782">
        <v>580.09264968582102</v>
      </c>
      <c r="Y37" s="840">
        <v>2234.6212664963073</v>
      </c>
      <c r="Z37" s="344">
        <f>W37</f>
        <v>1539.8329487971309</v>
      </c>
      <c r="AA37" s="344">
        <f>S37</f>
        <v>114.69566801335512</v>
      </c>
      <c r="AB37" s="365">
        <f>X37</f>
        <v>580.09264968582102</v>
      </c>
      <c r="AF37" s="1139" t="s">
        <v>217</v>
      </c>
      <c r="AG37" s="1134">
        <v>59773.334434228731</v>
      </c>
      <c r="AH37" s="1140">
        <v>565.32642356629174</v>
      </c>
      <c r="AI37" s="1140">
        <v>549.65426527250645</v>
      </c>
      <c r="AJ37" s="1140">
        <v>58658.353745389963</v>
      </c>
      <c r="AK37" s="1140">
        <v>57733.369374010108</v>
      </c>
      <c r="AL37" s="1140">
        <v>56926.94084929864</v>
      </c>
      <c r="AM37" s="1140">
        <v>806.42852471144749</v>
      </c>
      <c r="AN37" s="1140">
        <v>57492.267272864956</v>
      </c>
      <c r="AO37" s="1140">
        <v>924.98437137986491</v>
      </c>
      <c r="AP37" s="1141">
        <v>1356.0827899839546</v>
      </c>
      <c r="AQ37" s="1139" t="s">
        <v>217</v>
      </c>
      <c r="AR37" s="1130">
        <f t="shared" si="15"/>
        <v>2078.3990355235583</v>
      </c>
      <c r="AS37" s="1131">
        <f t="shared" si="2"/>
        <v>45.566477011644906</v>
      </c>
      <c r="AT37" s="1131">
        <f t="shared" si="3"/>
        <v>188.75663423426522</v>
      </c>
      <c r="AU37" s="1131">
        <f t="shared" si="4"/>
        <v>1844.0759242776112</v>
      </c>
      <c r="AV37" s="1131">
        <f t="shared" si="5"/>
        <v>1926.3593606358481</v>
      </c>
      <c r="AW37" s="1131">
        <f t="shared" si="6"/>
        <v>1850.1178929245652</v>
      </c>
      <c r="AX37" s="1131">
        <f t="shared" si="7"/>
        <v>76.241467711285622</v>
      </c>
      <c r="AY37" s="1131">
        <f t="shared" si="8"/>
        <v>1895.6843699362071</v>
      </c>
      <c r="AZ37" s="1131">
        <f t="shared" si="9"/>
        <v>-82.283436358220683</v>
      </c>
      <c r="BA37" s="1132">
        <f t="shared" si="10"/>
        <v>264.99810194554993</v>
      </c>
    </row>
    <row r="38" spans="2:53" ht="20.149999999999999" customHeight="1">
      <c r="B38" s="359" t="s">
        <v>522</v>
      </c>
      <c r="C38" s="358">
        <f>P24</f>
        <v>81185.734184999979</v>
      </c>
      <c r="D38" s="360">
        <f t="shared" ref="D38:L38" si="70">Q24</f>
        <v>66834.266089765893</v>
      </c>
      <c r="E38" s="360">
        <f>R24</f>
        <v>0.65423872908330649</v>
      </c>
      <c r="F38" s="360">
        <f t="shared" si="70"/>
        <v>14350.813856504999</v>
      </c>
      <c r="G38" s="360">
        <f t="shared" si="70"/>
        <v>10384.581674295499</v>
      </c>
      <c r="H38" s="360">
        <f t="shared" si="70"/>
        <v>10341.492661874101</v>
      </c>
      <c r="I38" s="360">
        <f t="shared" si="70"/>
        <v>43.089012421416697</v>
      </c>
      <c r="J38" s="360">
        <f t="shared" si="70"/>
        <v>77175.758751639994</v>
      </c>
      <c r="K38" s="360">
        <f t="shared" si="70"/>
        <v>3966.2321822095</v>
      </c>
      <c r="L38" s="361">
        <f t="shared" si="70"/>
        <v>43.743251150500001</v>
      </c>
      <c r="O38" s="841" t="s">
        <v>455</v>
      </c>
      <c r="P38" s="781">
        <v>623.08355114436335</v>
      </c>
      <c r="Q38" s="784">
        <v>411.47966059642022</v>
      </c>
      <c r="R38" s="784">
        <v>157282.84788886106</v>
      </c>
      <c r="S38" s="784">
        <v>145614.60284871375</v>
      </c>
      <c r="T38" s="784">
        <v>11668.245040147263</v>
      </c>
      <c r="U38" s="784">
        <v>10672.846434108174</v>
      </c>
      <c r="V38" s="784">
        <v>995.39860603908278</v>
      </c>
      <c r="W38" s="784">
        <v>11295.929985252544</v>
      </c>
      <c r="X38" s="784">
        <v>1406.8782666355028</v>
      </c>
      <c r="Y38" s="842">
        <v>158317.41110060184</v>
      </c>
      <c r="Z38" s="344">
        <f t="shared" ref="Z38:Z54" si="71">W38</f>
        <v>11295.929985252544</v>
      </c>
      <c r="AA38" s="344">
        <f t="shared" ref="AA38:AA55" si="72">S38</f>
        <v>145614.60284871375</v>
      </c>
      <c r="AB38" s="365">
        <f t="shared" ref="AB38:AB55" si="73">X38</f>
        <v>1406.8782666355028</v>
      </c>
      <c r="AF38" s="1133" t="s">
        <v>514</v>
      </c>
      <c r="AG38" s="1134"/>
      <c r="AH38" s="1135">
        <f t="shared" ref="AH38:AP38" si="74">AH37/$AG37</f>
        <v>9.4578364904227587E-3</v>
      </c>
      <c r="AI38" s="1135">
        <f t="shared" si="74"/>
        <v>9.1956433495828417E-3</v>
      </c>
      <c r="AJ38" s="1135">
        <f t="shared" si="74"/>
        <v>0.98134652015999491</v>
      </c>
      <c r="AK38" s="1135">
        <f t="shared" si="74"/>
        <v>0.96587165364744232</v>
      </c>
      <c r="AL38" s="1135">
        <f t="shared" si="74"/>
        <v>0.9523802108101882</v>
      </c>
      <c r="AM38" s="1135">
        <f t="shared" si="74"/>
        <v>1.349144283725374E-2</v>
      </c>
      <c r="AN38" s="1135">
        <f t="shared" si="74"/>
        <v>0.9618380473006114</v>
      </c>
      <c r="AO38" s="1135">
        <f t="shared" si="74"/>
        <v>1.5474866512552792E-2</v>
      </c>
      <c r="AP38" s="1135">
        <f t="shared" si="74"/>
        <v>2.268708618683659E-2</v>
      </c>
      <c r="AQ38" s="1133" t="s">
        <v>514</v>
      </c>
      <c r="AR38" s="1136">
        <f t="shared" si="15"/>
        <v>0</v>
      </c>
      <c r="AS38" s="1137">
        <f t="shared" si="2"/>
        <v>4.1889397949503547E-4</v>
      </c>
      <c r="AT38" s="1137">
        <f t="shared" si="3"/>
        <v>2.7427593124521848E-3</v>
      </c>
      <c r="AU38" s="1137">
        <f t="shared" si="4"/>
        <v>-3.1616532919478413E-3</v>
      </c>
      <c r="AV38" s="1137">
        <f t="shared" si="5"/>
        <v>-1.311318991313426E-3</v>
      </c>
      <c r="AW38" s="1137">
        <f t="shared" si="6"/>
        <v>-2.0906159200581031E-3</v>
      </c>
      <c r="AX38" s="1137">
        <f t="shared" si="7"/>
        <v>7.792969287447396E-4</v>
      </c>
      <c r="AY38" s="1137">
        <f t="shared" si="8"/>
        <v>-1.6717219405631978E-3</v>
      </c>
      <c r="AZ38" s="1137">
        <f t="shared" si="9"/>
        <v>-1.8503343006341863E-3</v>
      </c>
      <c r="BA38" s="1138">
        <f t="shared" si="10"/>
        <v>3.5220562411969122E-3</v>
      </c>
    </row>
    <row r="39" spans="2:53" ht="20.149999999999999" customHeight="1">
      <c r="B39" s="357" t="s">
        <v>514</v>
      </c>
      <c r="C39" s="984"/>
      <c r="D39" s="985">
        <f>D38/$C38</f>
        <v>0.82322672524545959</v>
      </c>
      <c r="E39" s="985">
        <f t="shared" ref="E39:L39" si="75">E38/$C38</f>
        <v>8.0585429897385195E-6</v>
      </c>
      <c r="F39" s="985">
        <f t="shared" si="75"/>
        <v>0.17676521621155064</v>
      </c>
      <c r="G39" s="985">
        <f t="shared" si="75"/>
        <v>0.12791140929552833</v>
      </c>
      <c r="H39" s="985">
        <f t="shared" si="75"/>
        <v>0.12738066318780442</v>
      </c>
      <c r="I39" s="985">
        <f t="shared" si="75"/>
        <v>5.30746107724156E-4</v>
      </c>
      <c r="J39" s="985">
        <f t="shared" si="75"/>
        <v>0.95060738843326398</v>
      </c>
      <c r="K39" s="985">
        <f t="shared" si="75"/>
        <v>4.8853806916022299E-2</v>
      </c>
      <c r="L39" s="986">
        <f t="shared" si="75"/>
        <v>5.3880465071389448E-4</v>
      </c>
      <c r="O39" s="839" t="s">
        <v>456</v>
      </c>
      <c r="P39" s="782">
        <v>220.1520003560681</v>
      </c>
      <c r="Q39" s="782">
        <v>1.7107363798748765</v>
      </c>
      <c r="R39" s="782">
        <v>2731.2863181351918</v>
      </c>
      <c r="S39" s="782">
        <v>1583.7785336013983</v>
      </c>
      <c r="T39" s="782">
        <v>1147.5077845337937</v>
      </c>
      <c r="U39" s="782">
        <v>1102.0569144282565</v>
      </c>
      <c r="V39" s="782">
        <v>45.450870105537213</v>
      </c>
      <c r="W39" s="782">
        <v>1322.2089147843249</v>
      </c>
      <c r="X39" s="782">
        <v>47.161606485412094</v>
      </c>
      <c r="Y39" s="840">
        <v>2953.1490548711345</v>
      </c>
      <c r="Z39" s="344">
        <f t="shared" si="71"/>
        <v>1322.2089147843249</v>
      </c>
      <c r="AA39" s="344">
        <f t="shared" si="72"/>
        <v>1583.7785336013983</v>
      </c>
      <c r="AB39" s="365">
        <f t="shared" si="73"/>
        <v>47.161606485412094</v>
      </c>
      <c r="AF39" s="1139" t="s">
        <v>522</v>
      </c>
      <c r="AG39" s="1134">
        <v>77893.773502272728</v>
      </c>
      <c r="AH39" s="1140">
        <v>65789.758123958818</v>
      </c>
      <c r="AI39" s="1140">
        <v>1.1941333917476206E-2</v>
      </c>
      <c r="AJ39" s="1140">
        <v>12104.00343698</v>
      </c>
      <c r="AK39" s="1140">
        <v>8610.7669257361813</v>
      </c>
      <c r="AL39" s="1140">
        <v>8569.3983930993709</v>
      </c>
      <c r="AM39" s="1140">
        <v>41.368532636809796</v>
      </c>
      <c r="AN39" s="1140">
        <v>74359.156517058189</v>
      </c>
      <c r="AO39" s="1140">
        <v>3493.2365112438179</v>
      </c>
      <c r="AP39" s="1141">
        <v>41.380473970727273</v>
      </c>
      <c r="AQ39" s="1139" t="s">
        <v>522</v>
      </c>
      <c r="AR39" s="1130">
        <f t="shared" si="15"/>
        <v>3291.960682727251</v>
      </c>
      <c r="AS39" s="1131">
        <f t="shared" si="2"/>
        <v>1044.5079658070754</v>
      </c>
      <c r="AT39" s="1131">
        <f t="shared" si="3"/>
        <v>0.64229739516583029</v>
      </c>
      <c r="AU39" s="1131">
        <f t="shared" si="4"/>
        <v>2246.8104195249998</v>
      </c>
      <c r="AV39" s="1131">
        <f t="shared" si="5"/>
        <v>1773.8147485593181</v>
      </c>
      <c r="AW39" s="1131">
        <f t="shared" si="6"/>
        <v>1772.0942687747302</v>
      </c>
      <c r="AX39" s="1131">
        <f t="shared" si="7"/>
        <v>1.7204797846069013</v>
      </c>
      <c r="AY39" s="1131">
        <f t="shared" si="8"/>
        <v>2816.6022345818055</v>
      </c>
      <c r="AZ39" s="1131">
        <f t="shared" si="9"/>
        <v>472.99567096568217</v>
      </c>
      <c r="BA39" s="1132">
        <f t="shared" si="10"/>
        <v>2.3627771797727277</v>
      </c>
    </row>
    <row r="40" spans="2:53" ht="20.149999999999999" customHeight="1">
      <c r="B40" s="359" t="s">
        <v>219</v>
      </c>
      <c r="C40" s="358">
        <f>P25</f>
        <v>167.5678143074108</v>
      </c>
      <c r="D40" s="360">
        <f>Q25</f>
        <v>4.5855215334586168</v>
      </c>
      <c r="E40" s="360">
        <f t="shared" ref="E40:L40" si="76">R25</f>
        <v>0.65598850091924044</v>
      </c>
      <c r="F40" s="360">
        <f t="shared" si="76"/>
        <v>162.32630427303292</v>
      </c>
      <c r="G40" s="360">
        <f t="shared" si="76"/>
        <v>82.129127122555744</v>
      </c>
      <c r="H40" s="360">
        <f t="shared" si="76"/>
        <v>76.1306144941247</v>
      </c>
      <c r="I40" s="360">
        <f t="shared" si="76"/>
        <v>5.9985126284310475</v>
      </c>
      <c r="J40" s="360">
        <f t="shared" si="76"/>
        <v>80.716136027583318</v>
      </c>
      <c r="K40" s="360">
        <f t="shared" si="76"/>
        <v>80.197177150477216</v>
      </c>
      <c r="L40" s="361">
        <f t="shared" si="76"/>
        <v>6.6545011293502885</v>
      </c>
      <c r="O40" s="839" t="s">
        <v>457</v>
      </c>
      <c r="P40" s="782">
        <v>67.502670448286295</v>
      </c>
      <c r="Q40" s="782">
        <v>0.262934417303479</v>
      </c>
      <c r="R40" s="782">
        <v>2979.4847113815958</v>
      </c>
      <c r="S40" s="782">
        <v>2034.2640994823432</v>
      </c>
      <c r="T40" s="782">
        <v>945.22061189925228</v>
      </c>
      <c r="U40" s="782">
        <v>890.73878708266761</v>
      </c>
      <c r="V40" s="782">
        <v>54.481824816584705</v>
      </c>
      <c r="W40" s="782">
        <v>958.24145753095354</v>
      </c>
      <c r="X40" s="782">
        <v>54.744759233888189</v>
      </c>
      <c r="Y40" s="840">
        <v>3047.2503162471853</v>
      </c>
      <c r="Z40" s="344">
        <f t="shared" si="71"/>
        <v>958.24145753095354</v>
      </c>
      <c r="AA40" s="344">
        <f t="shared" si="72"/>
        <v>2034.2640994823432</v>
      </c>
      <c r="AB40" s="365">
        <f t="shared" si="73"/>
        <v>54.744759233888189</v>
      </c>
      <c r="AF40" s="1133" t="s">
        <v>514</v>
      </c>
      <c r="AG40" s="1134"/>
      <c r="AH40" s="1135">
        <f t="shared" ref="AH40:AP40" si="77">AH39/$AG39</f>
        <v>0.8446086916310358</v>
      </c>
      <c r="AI40" s="1135">
        <f t="shared" si="77"/>
        <v>1.5330280432655879E-7</v>
      </c>
      <c r="AJ40" s="1135">
        <f t="shared" si="77"/>
        <v>0.15539115506615991</v>
      </c>
      <c r="AK40" s="1135">
        <f t="shared" si="77"/>
        <v>0.11054499658416141</v>
      </c>
      <c r="AL40" s="1135">
        <f t="shared" si="77"/>
        <v>0.11001390750249555</v>
      </c>
      <c r="AM40" s="1135">
        <f t="shared" si="77"/>
        <v>5.3108908166585062E-4</v>
      </c>
      <c r="AN40" s="1135">
        <f t="shared" si="77"/>
        <v>0.95462259913353142</v>
      </c>
      <c r="AO40" s="1135">
        <f t="shared" si="77"/>
        <v>4.4846158481998494E-2</v>
      </c>
      <c r="AP40" s="1135">
        <f t="shared" si="77"/>
        <v>5.3124238447017729E-4</v>
      </c>
      <c r="AQ40" s="1133" t="s">
        <v>514</v>
      </c>
      <c r="AR40" s="1136">
        <f t="shared" si="15"/>
        <v>0</v>
      </c>
      <c r="AS40" s="1137">
        <f t="shared" si="2"/>
        <v>-2.1381966385576212E-2</v>
      </c>
      <c r="AT40" s="1137">
        <f t="shared" si="3"/>
        <v>7.9052401854119609E-6</v>
      </c>
      <c r="AU40" s="1137">
        <f t="shared" si="4"/>
        <v>2.1374061145390727E-2</v>
      </c>
      <c r="AV40" s="1137">
        <f t="shared" si="5"/>
        <v>1.7366412711366921E-2</v>
      </c>
      <c r="AW40" s="1137">
        <f t="shared" si="6"/>
        <v>1.7366755685308863E-2</v>
      </c>
      <c r="AX40" s="1137">
        <f t="shared" si="7"/>
        <v>-3.4297394169461801E-7</v>
      </c>
      <c r="AY40" s="1137">
        <f t="shared" si="8"/>
        <v>-4.0152107002674464E-3</v>
      </c>
      <c r="AZ40" s="1137">
        <f t="shared" si="9"/>
        <v>4.0076484340238056E-3</v>
      </c>
      <c r="BA40" s="1138">
        <f t="shared" si="10"/>
        <v>7.5622662437171972E-6</v>
      </c>
    </row>
    <row r="41" spans="2:53" ht="20.149999999999999" customHeight="1">
      <c r="B41" s="357" t="s">
        <v>514</v>
      </c>
      <c r="C41" s="984"/>
      <c r="D41" s="985">
        <f>D40/$C40</f>
        <v>2.7365168856629402E-2</v>
      </c>
      <c r="E41" s="985">
        <f t="shared" ref="E41:L41" si="78">E40/$C40</f>
        <v>3.9147643217199192E-3</v>
      </c>
      <c r="F41" s="985">
        <f t="shared" si="78"/>
        <v>0.96872006682165057</v>
      </c>
      <c r="G41" s="985">
        <f t="shared" si="78"/>
        <v>0.49012471435526461</v>
      </c>
      <c r="H41" s="985">
        <f t="shared" si="78"/>
        <v>0.45432719170317287</v>
      </c>
      <c r="I41" s="985">
        <f t="shared" si="78"/>
        <v>3.5797522652091782E-2</v>
      </c>
      <c r="J41" s="985">
        <f t="shared" si="78"/>
        <v>0.4816923605598023</v>
      </c>
      <c r="K41" s="985">
        <f t="shared" si="78"/>
        <v>0.47859535246638618</v>
      </c>
      <c r="L41" s="986">
        <f t="shared" si="78"/>
        <v>3.9712286973811704E-2</v>
      </c>
      <c r="O41" s="839" t="s">
        <v>458</v>
      </c>
      <c r="P41" s="782">
        <v>31.291064915879645</v>
      </c>
      <c r="Q41" s="782">
        <v>0.13619049695193597</v>
      </c>
      <c r="R41" s="782">
        <v>2426.8375548461868</v>
      </c>
      <c r="S41" s="782">
        <v>1948.6638207008618</v>
      </c>
      <c r="T41" s="782">
        <v>478.17373414532454</v>
      </c>
      <c r="U41" s="782">
        <v>428.06157275750803</v>
      </c>
      <c r="V41" s="782">
        <v>50.112161387816457</v>
      </c>
      <c r="W41" s="782">
        <v>459.35263767338768</v>
      </c>
      <c r="X41" s="782">
        <v>50.248351884768397</v>
      </c>
      <c r="Y41" s="840">
        <v>2458.2648102590183</v>
      </c>
      <c r="Z41" s="344">
        <f t="shared" si="71"/>
        <v>459.35263767338768</v>
      </c>
      <c r="AA41" s="344">
        <f t="shared" si="72"/>
        <v>1948.6638207008618</v>
      </c>
      <c r="AB41" s="365">
        <f t="shared" si="73"/>
        <v>50.248351884768397</v>
      </c>
      <c r="AF41" s="1139" t="s">
        <v>219</v>
      </c>
      <c r="AG41" s="1134">
        <v>123.52268361083787</v>
      </c>
      <c r="AH41" s="1140">
        <v>8.9710531141184102</v>
      </c>
      <c r="AI41" s="1140">
        <v>3.8972957657400892E-3</v>
      </c>
      <c r="AJ41" s="1140">
        <v>114.54773320095373</v>
      </c>
      <c r="AK41" s="1140">
        <v>56.563963626328402</v>
      </c>
      <c r="AL41" s="1140">
        <v>55.438866655583951</v>
      </c>
      <c r="AM41" s="1140">
        <v>1.1250969707444631</v>
      </c>
      <c r="AN41" s="1140">
        <v>64.409919769702327</v>
      </c>
      <c r="AO41" s="1140">
        <v>57.983769574625335</v>
      </c>
      <c r="AP41" s="1141">
        <v>1.1289942665102033</v>
      </c>
      <c r="AQ41" s="1139" t="s">
        <v>219</v>
      </c>
      <c r="AR41" s="1130">
        <f t="shared" si="15"/>
        <v>44.045130696572926</v>
      </c>
      <c r="AS41" s="1131">
        <f t="shared" si="2"/>
        <v>-4.3855315806597934</v>
      </c>
      <c r="AT41" s="1131">
        <f t="shared" si="3"/>
        <v>0.65209120515350039</v>
      </c>
      <c r="AU41" s="1131">
        <f t="shared" si="4"/>
        <v>47.778571072079188</v>
      </c>
      <c r="AV41" s="1131">
        <f t="shared" si="5"/>
        <v>25.565163496227342</v>
      </c>
      <c r="AW41" s="1131">
        <f t="shared" si="6"/>
        <v>20.691747838540749</v>
      </c>
      <c r="AX41" s="1131">
        <f t="shared" si="7"/>
        <v>4.8734156576865839</v>
      </c>
      <c r="AY41" s="1131">
        <f t="shared" si="8"/>
        <v>16.30621625788099</v>
      </c>
      <c r="AZ41" s="1131">
        <f t="shared" si="9"/>
        <v>22.213407575851882</v>
      </c>
      <c r="BA41" s="1132">
        <f t="shared" si="10"/>
        <v>5.5255068628400856</v>
      </c>
    </row>
    <row r="42" spans="2:53" ht="20.149999999999999" customHeight="1">
      <c r="B42" s="359" t="s">
        <v>467</v>
      </c>
      <c r="C42" s="358">
        <f>P26</f>
        <v>16676.492039901343</v>
      </c>
      <c r="D42" s="360">
        <f t="shared" ref="D42:L42" si="79">Q26</f>
        <v>2243.8507558422102</v>
      </c>
      <c r="E42" s="360">
        <f t="shared" si="79"/>
        <v>1252.418005955918</v>
      </c>
      <c r="F42" s="360">
        <f t="shared" si="79"/>
        <v>13180.223278103218</v>
      </c>
      <c r="G42" s="360">
        <f t="shared" si="79"/>
        <v>11460.997022677593</v>
      </c>
      <c r="H42" s="360">
        <f t="shared" si="79"/>
        <v>11262.32535051708</v>
      </c>
      <c r="I42" s="360">
        <f t="shared" si="79"/>
        <v>198.67167216051604</v>
      </c>
      <c r="J42" s="360">
        <f t="shared" si="79"/>
        <v>13506.176106359286</v>
      </c>
      <c r="K42" s="360">
        <f t="shared" si="79"/>
        <v>1719.2262554256238</v>
      </c>
      <c r="L42" s="361">
        <f t="shared" si="79"/>
        <v>1451.0896781164342</v>
      </c>
      <c r="O42" s="843" t="s">
        <v>223</v>
      </c>
      <c r="P42" s="782">
        <v>82.317844722425022</v>
      </c>
      <c r="Q42" s="782">
        <v>311.09979800228189</v>
      </c>
      <c r="R42" s="782">
        <v>7018.0312249373437</v>
      </c>
      <c r="S42" s="782">
        <v>1634.3474053952302</v>
      </c>
      <c r="T42" s="782">
        <v>5383.683819542116</v>
      </c>
      <c r="U42" s="782">
        <v>4532.2908051988761</v>
      </c>
      <c r="V42" s="782">
        <v>851.39301434323863</v>
      </c>
      <c r="W42" s="782">
        <v>4614.6086499213015</v>
      </c>
      <c r="X42" s="782">
        <v>1162.4928123455206</v>
      </c>
      <c r="Y42" s="840">
        <v>7411.4488676620531</v>
      </c>
      <c r="Z42" s="344">
        <f t="shared" si="71"/>
        <v>4614.6086499213015</v>
      </c>
      <c r="AA42" s="344">
        <f t="shared" si="72"/>
        <v>1634.3474053952302</v>
      </c>
      <c r="AB42" s="365">
        <f t="shared" si="73"/>
        <v>1162.4928123455206</v>
      </c>
      <c r="AF42" s="1133" t="s">
        <v>514</v>
      </c>
      <c r="AG42" s="1134"/>
      <c r="AH42" s="1135">
        <f t="shared" ref="AH42:AP42" si="80">AH41/$AG41</f>
        <v>7.2626766613831009E-2</v>
      </c>
      <c r="AI42" s="1135">
        <f t="shared" si="80"/>
        <v>3.155125562215474E-5</v>
      </c>
      <c r="AJ42" s="1135">
        <f t="shared" si="80"/>
        <v>0.92734168213054691</v>
      </c>
      <c r="AK42" s="1135">
        <f t="shared" si="80"/>
        <v>0.45792369444089281</v>
      </c>
      <c r="AL42" s="1135">
        <f t="shared" si="80"/>
        <v>0.44881527048299774</v>
      </c>
      <c r="AM42" s="1135">
        <f t="shared" si="80"/>
        <v>9.1084239578951894E-3</v>
      </c>
      <c r="AN42" s="1135">
        <f t="shared" si="80"/>
        <v>0.52144203709682846</v>
      </c>
      <c r="AO42" s="1135">
        <f t="shared" si="80"/>
        <v>0.46941798768965415</v>
      </c>
      <c r="AP42" s="1135">
        <f t="shared" si="80"/>
        <v>9.1399752135173443E-3</v>
      </c>
      <c r="AQ42" s="1133" t="s">
        <v>514</v>
      </c>
      <c r="AR42" s="1136">
        <f t="shared" si="15"/>
        <v>0</v>
      </c>
      <c r="AS42" s="1137">
        <f t="shared" si="2"/>
        <v>-4.5261597757201608E-2</v>
      </c>
      <c r="AT42" s="1137">
        <f t="shared" si="3"/>
        <v>3.8832130660977644E-3</v>
      </c>
      <c r="AU42" s="1137">
        <f t="shared" si="4"/>
        <v>4.1378384691103665E-2</v>
      </c>
      <c r="AV42" s="1137">
        <f t="shared" si="5"/>
        <v>3.2201019914371798E-2</v>
      </c>
      <c r="AW42" s="1137">
        <f t="shared" si="6"/>
        <v>5.5119212201751311E-3</v>
      </c>
      <c r="AX42" s="1137">
        <f t="shared" si="7"/>
        <v>2.668909869419659E-2</v>
      </c>
      <c r="AY42" s="1137">
        <f t="shared" si="8"/>
        <v>-3.9749676537026157E-2</v>
      </c>
      <c r="AZ42" s="1137">
        <f t="shared" si="9"/>
        <v>9.1773647767320332E-3</v>
      </c>
      <c r="BA42" s="1138">
        <f t="shared" si="10"/>
        <v>3.057231176029436E-2</v>
      </c>
    </row>
    <row r="43" spans="2:53" ht="20.149999999999999" customHeight="1" thickBot="1">
      <c r="B43" s="366" t="s">
        <v>514</v>
      </c>
      <c r="C43" s="987"/>
      <c r="D43" s="988">
        <f>D42/$C42</f>
        <v>0.13455172409601587</v>
      </c>
      <c r="E43" s="988">
        <f t="shared" ref="E43:L43" si="81">E42/$C42</f>
        <v>7.5100806749962459E-2</v>
      </c>
      <c r="F43" s="988">
        <f t="shared" si="81"/>
        <v>0.79034746915402188</v>
      </c>
      <c r="G43" s="988">
        <f t="shared" si="81"/>
        <v>0.68725466934264168</v>
      </c>
      <c r="H43" s="988">
        <f t="shared" si="81"/>
        <v>0.67534139215669886</v>
      </c>
      <c r="I43" s="988">
        <f t="shared" si="81"/>
        <v>1.1913277185942961E-2</v>
      </c>
      <c r="J43" s="988">
        <f t="shared" si="81"/>
        <v>0.80989311625271443</v>
      </c>
      <c r="K43" s="988">
        <f t="shared" si="81"/>
        <v>0.10309279981138016</v>
      </c>
      <c r="L43" s="989">
        <f t="shared" si="81"/>
        <v>8.7014083935905429E-2</v>
      </c>
      <c r="O43" s="839" t="s">
        <v>459</v>
      </c>
      <c r="P43" s="782">
        <v>39.042009286435459</v>
      </c>
      <c r="Q43" s="782">
        <v>15.290002305056039</v>
      </c>
      <c r="R43" s="782">
        <v>748.65423876364287</v>
      </c>
      <c r="S43" s="782">
        <v>142.72020029409231</v>
      </c>
      <c r="T43" s="782">
        <v>605.93403846955039</v>
      </c>
      <c r="U43" s="782">
        <v>584.34853851154242</v>
      </c>
      <c r="V43" s="782">
        <v>21.58549995800794</v>
      </c>
      <c r="W43" s="782">
        <v>623.39054779797777</v>
      </c>
      <c r="X43" s="782">
        <v>36.875502263063971</v>
      </c>
      <c r="Y43" s="840">
        <v>802.9862503551343</v>
      </c>
      <c r="Z43" s="344">
        <f t="shared" si="71"/>
        <v>623.39054779797777</v>
      </c>
      <c r="AA43" s="344">
        <f t="shared" si="72"/>
        <v>142.72020029409231</v>
      </c>
      <c r="AB43" s="365">
        <f t="shared" si="73"/>
        <v>36.875502263063971</v>
      </c>
      <c r="AF43" s="1139" t="s">
        <v>467</v>
      </c>
      <c r="AG43" s="1134">
        <v>16787.981747556019</v>
      </c>
      <c r="AH43" s="1140">
        <v>1318.3644268148666</v>
      </c>
      <c r="AI43" s="1140">
        <v>1479.4970162910854</v>
      </c>
      <c r="AJ43" s="1140">
        <v>13990.120304450069</v>
      </c>
      <c r="AK43" s="1140">
        <v>11924.678275166047</v>
      </c>
      <c r="AL43" s="1140">
        <v>11805.82174438368</v>
      </c>
      <c r="AM43" s="1140">
        <v>118.85653078236594</v>
      </c>
      <c r="AN43" s="1140">
        <v>13124.186171198548</v>
      </c>
      <c r="AO43" s="1140">
        <v>2065.4420292840209</v>
      </c>
      <c r="AP43" s="1141">
        <v>1598.3535470734516</v>
      </c>
      <c r="AQ43" s="1139" t="s">
        <v>467</v>
      </c>
      <c r="AR43" s="1130">
        <f t="shared" si="15"/>
        <v>-111.48970765467675</v>
      </c>
      <c r="AS43" s="1131">
        <f t="shared" si="2"/>
        <v>925.48632902734357</v>
      </c>
      <c r="AT43" s="1131">
        <f t="shared" si="3"/>
        <v>-227.07901033516737</v>
      </c>
      <c r="AU43" s="1131">
        <f t="shared" si="4"/>
        <v>-809.89702634685091</v>
      </c>
      <c r="AV43" s="1131">
        <f t="shared" si="5"/>
        <v>-463.68125248845354</v>
      </c>
      <c r="AW43" s="1131">
        <f t="shared" si="6"/>
        <v>-543.49639386660056</v>
      </c>
      <c r="AX43" s="1131">
        <f t="shared" si="7"/>
        <v>79.815141378150102</v>
      </c>
      <c r="AY43" s="1131">
        <f t="shared" si="8"/>
        <v>381.98993516073824</v>
      </c>
      <c r="AZ43" s="1131">
        <f t="shared" si="9"/>
        <v>-346.21577385839714</v>
      </c>
      <c r="BA43" s="1132">
        <f t="shared" si="10"/>
        <v>-147.26386895701739</v>
      </c>
    </row>
    <row r="44" spans="2:53" ht="20.149999999999999" customHeight="1" thickTop="1" thickBot="1">
      <c r="B44" s="353" t="s">
        <v>523</v>
      </c>
      <c r="C44" s="354">
        <f>P27</f>
        <v>374068.77012155438</v>
      </c>
      <c r="D44" s="355">
        <f>Q27</f>
        <v>76456.31367600926</v>
      </c>
      <c r="E44" s="355">
        <f>R27</f>
        <v>4585.0695697723568</v>
      </c>
      <c r="F44" s="355">
        <f t="shared" ref="F44:L44" si="82">S27</f>
        <v>293027.38687577267</v>
      </c>
      <c r="G44" s="355">
        <f t="shared" si="82"/>
        <v>130664.6370972986</v>
      </c>
      <c r="H44" s="355">
        <f t="shared" si="82"/>
        <v>126229.0642450756</v>
      </c>
      <c r="I44" s="355">
        <f t="shared" si="82"/>
        <v>4435.572852223032</v>
      </c>
      <c r="J44" s="355">
        <f t="shared" si="82"/>
        <v>202685.37792108487</v>
      </c>
      <c r="K44" s="355">
        <f>X27</f>
        <v>162362.7497784741</v>
      </c>
      <c r="L44" s="356">
        <f t="shared" si="82"/>
        <v>9020.6424219953878</v>
      </c>
      <c r="O44" s="839" t="s">
        <v>460</v>
      </c>
      <c r="P44" s="782">
        <v>101.3180764522148</v>
      </c>
      <c r="Q44" s="782">
        <v>42.009855463078658</v>
      </c>
      <c r="R44" s="782">
        <v>7435.7608863740516</v>
      </c>
      <c r="S44" s="782">
        <v>929.32871116300862</v>
      </c>
      <c r="T44" s="782">
        <v>6506.4321752110409</v>
      </c>
      <c r="U44" s="782">
        <v>6340.9267072723815</v>
      </c>
      <c r="V44" s="782">
        <v>165.5054679386632</v>
      </c>
      <c r="W44" s="782">
        <v>6442.2447837245936</v>
      </c>
      <c r="X44" s="782">
        <v>207.51532340174182</v>
      </c>
      <c r="Y44" s="840">
        <v>7579.088818289345</v>
      </c>
      <c r="Z44" s="344">
        <f t="shared" si="71"/>
        <v>6442.2447837245936</v>
      </c>
      <c r="AA44" s="344">
        <f t="shared" si="72"/>
        <v>929.32871116300862</v>
      </c>
      <c r="AB44" s="365">
        <f t="shared" si="73"/>
        <v>207.51532340174182</v>
      </c>
      <c r="AF44" s="1143" t="s">
        <v>514</v>
      </c>
      <c r="AG44" s="1144"/>
      <c r="AH44" s="1145">
        <f t="shared" ref="AH44:AP44" si="83">AH43/$AG43</f>
        <v>7.8530251380979313E-2</v>
      </c>
      <c r="AI44" s="1145">
        <f t="shared" si="83"/>
        <v>8.8128343152771738E-2</v>
      </c>
      <c r="AJ44" s="1145">
        <f t="shared" si="83"/>
        <v>0.83334140546624902</v>
      </c>
      <c r="AK44" s="1145">
        <f t="shared" si="83"/>
        <v>0.71031041458584099</v>
      </c>
      <c r="AL44" s="1145">
        <f t="shared" si="83"/>
        <v>0.70323055635334852</v>
      </c>
      <c r="AM44" s="1145">
        <f t="shared" si="83"/>
        <v>7.0798582324923583E-3</v>
      </c>
      <c r="AN44" s="1145">
        <f t="shared" si="83"/>
        <v>0.78176080773432788</v>
      </c>
      <c r="AO44" s="1145">
        <f t="shared" si="83"/>
        <v>0.12303099088040802</v>
      </c>
      <c r="AP44" s="1146">
        <f t="shared" si="83"/>
        <v>9.5208201385264118E-2</v>
      </c>
      <c r="AQ44" s="1143" t="s">
        <v>514</v>
      </c>
      <c r="AR44" s="1136">
        <f t="shared" si="15"/>
        <v>0</v>
      </c>
      <c r="AS44" s="1137">
        <f t="shared" si="2"/>
        <v>5.602147271503656E-2</v>
      </c>
      <c r="AT44" s="1137">
        <f t="shared" si="3"/>
        <v>-1.3027536402809278E-2</v>
      </c>
      <c r="AU44" s="1137">
        <f t="shared" si="4"/>
        <v>-4.2993936312227143E-2</v>
      </c>
      <c r="AV44" s="1137">
        <f t="shared" si="5"/>
        <v>-2.305574524319931E-2</v>
      </c>
      <c r="AW44" s="1137">
        <f t="shared" si="6"/>
        <v>-2.7889164196649663E-2</v>
      </c>
      <c r="AX44" s="1137">
        <f t="shared" si="7"/>
        <v>4.8334189534506022E-3</v>
      </c>
      <c r="AY44" s="1137">
        <f t="shared" si="8"/>
        <v>2.8132308518386551E-2</v>
      </c>
      <c r="AZ44" s="1137">
        <f t="shared" si="9"/>
        <v>-1.9938191069027861E-2</v>
      </c>
      <c r="BA44" s="1138">
        <f t="shared" si="10"/>
        <v>-8.1941174493586899E-3</v>
      </c>
    </row>
    <row r="45" spans="2:53" ht="20.149999999999999" customHeight="1" thickTop="1" thickBot="1">
      <c r="B45" s="367" t="s">
        <v>514</v>
      </c>
      <c r="C45" s="368"/>
      <c r="D45" s="990">
        <f>D44/$C44</f>
        <v>0.20439106330946749</v>
      </c>
      <c r="E45" s="990">
        <f t="shared" ref="E45:L45" si="84">E44/$C44</f>
        <v>1.2257290466355771E-2</v>
      </c>
      <c r="F45" s="990">
        <f t="shared" si="84"/>
        <v>0.78335164622417652</v>
      </c>
      <c r="G45" s="990">
        <f t="shared" si="84"/>
        <v>0.34930645788697856</v>
      </c>
      <c r="H45" s="990">
        <f t="shared" si="84"/>
        <v>0.33744881777769692</v>
      </c>
      <c r="I45" s="990">
        <f t="shared" si="84"/>
        <v>1.1857640109281734E-2</v>
      </c>
      <c r="J45" s="990">
        <f t="shared" si="84"/>
        <v>0.54183988108716441</v>
      </c>
      <c r="K45" s="990">
        <f t="shared" si="84"/>
        <v>0.43404518833719802</v>
      </c>
      <c r="L45" s="991">
        <f t="shared" si="84"/>
        <v>2.4114930575637503E-2</v>
      </c>
      <c r="O45" s="839" t="s">
        <v>461</v>
      </c>
      <c r="P45" s="782">
        <v>2.007390699252884</v>
      </c>
      <c r="Q45" s="782">
        <v>2.5915652037182553</v>
      </c>
      <c r="R45" s="782">
        <v>83.775602080228225</v>
      </c>
      <c r="S45" s="782">
        <v>27.379795724664561</v>
      </c>
      <c r="T45" s="782">
        <v>56.395806355563685</v>
      </c>
      <c r="U45" s="782">
        <v>47.044630709458445</v>
      </c>
      <c r="V45" s="782">
        <v>9.35117564610524</v>
      </c>
      <c r="W45" s="782">
        <v>49.052021408711347</v>
      </c>
      <c r="X45" s="782">
        <v>11.942740849823492</v>
      </c>
      <c r="Y45" s="840">
        <v>88.374557983199381</v>
      </c>
      <c r="Z45" s="344">
        <f t="shared" si="71"/>
        <v>49.052021408711347</v>
      </c>
      <c r="AA45" s="344">
        <f t="shared" si="72"/>
        <v>27.379795724664561</v>
      </c>
      <c r="AB45" s="365">
        <f t="shared" si="73"/>
        <v>11.942740849823492</v>
      </c>
      <c r="AF45" s="1126" t="s">
        <v>523</v>
      </c>
      <c r="AG45" s="1127">
        <v>383544.14990152873</v>
      </c>
      <c r="AH45" s="1128">
        <v>74313.130287661494</v>
      </c>
      <c r="AI45" s="1128">
        <v>4770.6298337980534</v>
      </c>
      <c r="AJ45" s="1128">
        <v>304460.38978006918</v>
      </c>
      <c r="AK45" s="1128">
        <v>130830.65760550344</v>
      </c>
      <c r="AL45" s="1128">
        <v>125903.95687494846</v>
      </c>
      <c r="AM45" s="1128">
        <v>4926.7007305550378</v>
      </c>
      <c r="AN45" s="1128">
        <v>200217.08716261</v>
      </c>
      <c r="AO45" s="1128">
        <v>173629.73217456584</v>
      </c>
      <c r="AP45" s="1129">
        <v>9697.330564353093</v>
      </c>
      <c r="AQ45" s="1126" t="s">
        <v>523</v>
      </c>
      <c r="AR45" s="1130">
        <f t="shared" si="15"/>
        <v>-9475.3797799743479</v>
      </c>
      <c r="AS45" s="1131">
        <f t="shared" si="2"/>
        <v>2143.1833883477666</v>
      </c>
      <c r="AT45" s="1131">
        <f t="shared" si="3"/>
        <v>-185.5602640256966</v>
      </c>
      <c r="AU45" s="1131">
        <f t="shared" si="4"/>
        <v>-11433.002904296503</v>
      </c>
      <c r="AV45" s="1131">
        <f t="shared" si="5"/>
        <v>-166.02050820483419</v>
      </c>
      <c r="AW45" s="1131">
        <f t="shared" si="6"/>
        <v>325.10737012713798</v>
      </c>
      <c r="AX45" s="1131">
        <f t="shared" si="7"/>
        <v>-491.12787833200582</v>
      </c>
      <c r="AY45" s="1131">
        <f t="shared" si="8"/>
        <v>2468.2907584748755</v>
      </c>
      <c r="AZ45" s="1131">
        <f t="shared" si="9"/>
        <v>-11266.982396091742</v>
      </c>
      <c r="BA45" s="1132">
        <f t="shared" si="10"/>
        <v>-676.68814235770515</v>
      </c>
    </row>
    <row r="46" spans="2:53" ht="20.149999999999999" customHeight="1" thickBot="1">
      <c r="B46" s="344" t="s">
        <v>941</v>
      </c>
      <c r="C46" s="344"/>
      <c r="H46" s="344"/>
      <c r="I46" s="344"/>
      <c r="J46" s="344"/>
      <c r="L46" s="344"/>
      <c r="O46" s="839" t="s">
        <v>462</v>
      </c>
      <c r="P46" s="782">
        <v>289.92994403872672</v>
      </c>
      <c r="Q46" s="782">
        <v>7.5052369407150268</v>
      </c>
      <c r="R46" s="782">
        <v>2026.1092908394996</v>
      </c>
      <c r="S46" s="782">
        <v>836.22876898325126</v>
      </c>
      <c r="T46" s="782">
        <v>1189.8805218562482</v>
      </c>
      <c r="U46" s="782">
        <v>1164.1011091839514</v>
      </c>
      <c r="V46" s="782">
        <v>25.779412672296708</v>
      </c>
      <c r="W46" s="782">
        <v>1454.0310532226783</v>
      </c>
      <c r="X46" s="782">
        <v>33.28464961301173</v>
      </c>
      <c r="Y46" s="840">
        <v>2323.544471818941</v>
      </c>
      <c r="Z46" s="344">
        <f t="shared" si="71"/>
        <v>1454.0310532226783</v>
      </c>
      <c r="AA46" s="344">
        <f t="shared" si="72"/>
        <v>836.22876898325126</v>
      </c>
      <c r="AB46" s="365">
        <f t="shared" si="73"/>
        <v>33.28464961301173</v>
      </c>
      <c r="AF46" s="1147" t="s">
        <v>514</v>
      </c>
      <c r="AG46" s="1148"/>
      <c r="AH46" s="1149">
        <f t="shared" ref="AH46:AP46" si="85">AH45/$AG45</f>
        <v>0.1937537837736299</v>
      </c>
      <c r="AI46" s="1149">
        <f t="shared" si="85"/>
        <v>1.243828079511281E-2</v>
      </c>
      <c r="AJ46" s="1149">
        <f t="shared" si="85"/>
        <v>0.79380793543125727</v>
      </c>
      <c r="AK46" s="1149">
        <f t="shared" si="85"/>
        <v>0.34110977221029953</v>
      </c>
      <c r="AL46" s="1149">
        <f t="shared" si="85"/>
        <v>0.32826457373231505</v>
      </c>
      <c r="AM46" s="1149">
        <f t="shared" si="85"/>
        <v>1.2845198477984663E-2</v>
      </c>
      <c r="AN46" s="1149">
        <f t="shared" si="85"/>
        <v>0.52201835750594505</v>
      </c>
      <c r="AO46" s="1149">
        <f t="shared" si="85"/>
        <v>0.45269816322095802</v>
      </c>
      <c r="AP46" s="1150">
        <f t="shared" si="85"/>
        <v>2.5283479273097476E-2</v>
      </c>
      <c r="AQ46" s="1147" t="s">
        <v>514</v>
      </c>
      <c r="AR46" s="1136">
        <f t="shared" si="15"/>
        <v>0</v>
      </c>
      <c r="AS46" s="1137">
        <f t="shared" si="2"/>
        <v>1.0637279535837596E-2</v>
      </c>
      <c r="AT46" s="1137">
        <f t="shared" si="3"/>
        <v>-1.8099032875703962E-4</v>
      </c>
      <c r="AU46" s="1137">
        <f t="shared" si="4"/>
        <v>-1.0456289207080749E-2</v>
      </c>
      <c r="AV46" s="1137">
        <f t="shared" si="5"/>
        <v>8.1966856766790275E-3</v>
      </c>
      <c r="AW46" s="1137">
        <f t="shared" si="6"/>
        <v>9.184244045381873E-3</v>
      </c>
      <c r="AX46" s="1137">
        <f t="shared" si="7"/>
        <v>-9.8755836870292879E-4</v>
      </c>
      <c r="AY46" s="1137">
        <f t="shared" si="8"/>
        <v>1.9821523581219358E-2</v>
      </c>
      <c r="AZ46" s="1137">
        <f t="shared" si="9"/>
        <v>-1.8652974883759998E-2</v>
      </c>
      <c r="BA46" s="1138">
        <f t="shared" si="10"/>
        <v>-1.1685486974599736E-3</v>
      </c>
    </row>
    <row r="47" spans="2:53">
      <c r="B47" s="344" t="s">
        <v>919</v>
      </c>
      <c r="C47" s="344"/>
      <c r="H47" s="344"/>
      <c r="I47" s="344"/>
      <c r="J47" s="344"/>
      <c r="O47" s="839" t="s">
        <v>463</v>
      </c>
      <c r="P47" s="782">
        <v>1.9702799785536768E-2</v>
      </c>
      <c r="Q47" s="782">
        <v>0.1212124820033211</v>
      </c>
      <c r="R47" s="782">
        <v>78.402142349561842</v>
      </c>
      <c r="S47" s="782">
        <v>9.2642160066433217</v>
      </c>
      <c r="T47" s="782">
        <v>69.137926342918519</v>
      </c>
      <c r="U47" s="782">
        <v>67.288032745901731</v>
      </c>
      <c r="V47" s="782">
        <v>1.8498935970168067</v>
      </c>
      <c r="W47" s="782">
        <v>67.307735545687265</v>
      </c>
      <c r="X47" s="782">
        <v>1.9711060790201278</v>
      </c>
      <c r="Y47" s="840">
        <v>78.543057631350692</v>
      </c>
      <c r="Z47" s="344">
        <f t="shared" si="71"/>
        <v>67.307735545687265</v>
      </c>
      <c r="AA47" s="344">
        <f t="shared" si="72"/>
        <v>9.2642160066433217</v>
      </c>
      <c r="AB47" s="365">
        <f t="shared" si="73"/>
        <v>1.9711060790201278</v>
      </c>
    </row>
    <row r="48" spans="2:53" s="349" customFormat="1" ht="19.5" customHeight="1">
      <c r="B48" s="344"/>
      <c r="C48" s="344"/>
      <c r="L48" s="344">
        <f>L102-L44</f>
        <v>136.47617159462789</v>
      </c>
      <c r="M48" s="344"/>
      <c r="O48" s="839" t="s">
        <v>464</v>
      </c>
      <c r="P48" s="782">
        <v>7.9018724389123308E-3</v>
      </c>
      <c r="Q48" s="782">
        <v>0.71227519361945624</v>
      </c>
      <c r="R48" s="782">
        <v>14.655608444690719</v>
      </c>
      <c r="S48" s="782">
        <v>2.2977561946926506</v>
      </c>
      <c r="T48" s="782">
        <v>12.357852249998068</v>
      </c>
      <c r="U48" s="782">
        <v>10.170155568542196</v>
      </c>
      <c r="V48" s="782">
        <v>2.1876966814558729</v>
      </c>
      <c r="W48" s="782">
        <v>10.17805744098111</v>
      </c>
      <c r="X48" s="782">
        <v>2.8999718750753285</v>
      </c>
      <c r="Y48" s="840">
        <v>15.375785510749088</v>
      </c>
      <c r="Z48" s="344">
        <f t="shared" si="71"/>
        <v>10.17805744098111</v>
      </c>
      <c r="AA48" s="344">
        <f t="shared" si="72"/>
        <v>2.2977561946926506</v>
      </c>
      <c r="AB48" s="365">
        <f t="shared" si="73"/>
        <v>2.8999718750753285</v>
      </c>
      <c r="AF48" s="1151"/>
      <c r="AG48" s="1151"/>
      <c r="AH48" s="1151"/>
      <c r="AI48" s="1151"/>
      <c r="AJ48" s="1151"/>
      <c r="AK48" s="1151"/>
      <c r="AL48" s="1151"/>
      <c r="AM48" s="1151"/>
      <c r="AN48" s="1151"/>
      <c r="AO48" s="1151"/>
      <c r="AP48" s="1151"/>
      <c r="AQ48" s="1151"/>
      <c r="AR48" s="1151"/>
      <c r="AS48" s="1151"/>
      <c r="AT48" s="1151"/>
      <c r="AU48" s="1151"/>
      <c r="AV48" s="1151"/>
      <c r="AW48" s="1151"/>
      <c r="AX48" s="1151"/>
      <c r="AY48" s="1151"/>
      <c r="AZ48" s="1151"/>
      <c r="BA48" s="1151"/>
    </row>
    <row r="49" spans="2:28">
      <c r="C49" s="344"/>
      <c r="H49" s="344"/>
      <c r="I49" s="344"/>
      <c r="J49" s="349"/>
      <c r="L49" s="775">
        <f>L44/L102</f>
        <v>0.9850961664196245</v>
      </c>
      <c r="M49" s="349"/>
      <c r="O49" s="839" t="s">
        <v>465</v>
      </c>
      <c r="P49" s="782">
        <v>3067.258313177269</v>
      </c>
      <c r="Q49" s="782">
        <v>24.323773609149171</v>
      </c>
      <c r="R49" s="782">
        <v>3587.1090296653897</v>
      </c>
      <c r="S49" s="782">
        <v>136.9298697062215</v>
      </c>
      <c r="T49" s="782">
        <v>3450.1791599591684</v>
      </c>
      <c r="U49" s="782">
        <v>3322.4576998839698</v>
      </c>
      <c r="V49" s="782">
        <v>127.72146007519869</v>
      </c>
      <c r="W49" s="782">
        <v>6389.7160130612383</v>
      </c>
      <c r="X49" s="782">
        <v>152.04523368434778</v>
      </c>
      <c r="Y49" s="840">
        <v>6678.6911164518069</v>
      </c>
      <c r="Z49" s="344">
        <f t="shared" si="71"/>
        <v>6389.7160130612383</v>
      </c>
      <c r="AA49" s="344">
        <f t="shared" si="72"/>
        <v>136.9298697062215</v>
      </c>
      <c r="AB49" s="365">
        <f t="shared" si="73"/>
        <v>152.04523368434778</v>
      </c>
    </row>
    <row r="50" spans="2:28" ht="20.25" customHeight="1">
      <c r="C50" s="344"/>
      <c r="H50" s="344"/>
      <c r="I50" s="344"/>
      <c r="J50" s="775">
        <f>J45</f>
        <v>0.54183988108716441</v>
      </c>
      <c r="K50" s="775">
        <f>K45</f>
        <v>0.43404518833719802</v>
      </c>
      <c r="L50" s="775">
        <f>L45</f>
        <v>2.4114930575637503E-2</v>
      </c>
      <c r="O50" s="844" t="s">
        <v>489</v>
      </c>
      <c r="P50" s="782">
        <v>202.1545135969813</v>
      </c>
      <c r="Q50" s="782">
        <v>560.52863741346505</v>
      </c>
      <c r="R50" s="782">
        <v>7406.4836502887447</v>
      </c>
      <c r="S50" s="782">
        <v>520.31282866266633</v>
      </c>
      <c r="T50" s="782">
        <v>6886.1708216260777</v>
      </c>
      <c r="U50" s="782">
        <v>6246.1663913826578</v>
      </c>
      <c r="V50" s="782">
        <v>640.00443024342258</v>
      </c>
      <c r="W50" s="782">
        <v>6448.3209049796387</v>
      </c>
      <c r="X50" s="782">
        <v>1200.5330676568876</v>
      </c>
      <c r="Y50" s="840">
        <v>8169.1668012991913</v>
      </c>
      <c r="Z50" s="344">
        <f t="shared" si="71"/>
        <v>6448.3209049796387</v>
      </c>
      <c r="AA50" s="344">
        <f t="shared" si="72"/>
        <v>520.31282866266633</v>
      </c>
      <c r="AB50" s="365">
        <f t="shared" si="73"/>
        <v>1200.5330676568876</v>
      </c>
    </row>
    <row r="51" spans="2:28" ht="25.5" customHeight="1">
      <c r="C51" s="344"/>
      <c r="D51" s="825">
        <f t="shared" ref="D51:L51" si="86">D103</f>
        <v>0.19721053079823092</v>
      </c>
      <c r="E51" s="825">
        <f t="shared" si="86"/>
        <v>1.1820456371859257E-2</v>
      </c>
      <c r="F51" s="825">
        <f t="shared" si="86"/>
        <v>0.79096901282990961</v>
      </c>
      <c r="G51" s="825">
        <f t="shared" si="86"/>
        <v>0.34213807265623097</v>
      </c>
      <c r="H51" s="825">
        <f t="shared" si="86"/>
        <v>0.33023264341794034</v>
      </c>
      <c r="I51" s="825">
        <f t="shared" si="86"/>
        <v>1.1905429238290712E-2</v>
      </c>
      <c r="J51" s="825">
        <f t="shared" si="86"/>
        <v>0.52744317421617126</v>
      </c>
      <c r="K51" s="825">
        <f t="shared" si="86"/>
        <v>0.44883094017367875</v>
      </c>
      <c r="L51" s="825">
        <f t="shared" si="86"/>
        <v>2.3725885610149967E-2</v>
      </c>
      <c r="O51" s="839" t="s">
        <v>466</v>
      </c>
      <c r="P51" s="782">
        <v>1858.8092437647933</v>
      </c>
      <c r="Q51" s="782">
        <v>685.63143431835999</v>
      </c>
      <c r="R51" s="782">
        <v>9484.8856590328814</v>
      </c>
      <c r="S51" s="782">
        <v>219.57870602462555</v>
      </c>
      <c r="T51" s="782">
        <v>9265.3069530082557</v>
      </c>
      <c r="U51" s="782">
        <v>9001.5503293509028</v>
      </c>
      <c r="V51" s="782">
        <v>263.75662365735479</v>
      </c>
      <c r="W51" s="782">
        <v>10860.359573115695</v>
      </c>
      <c r="X51" s="782">
        <v>949.38805797571467</v>
      </c>
      <c r="Y51" s="840">
        <v>12029.326337116036</v>
      </c>
      <c r="Z51" s="344">
        <f t="shared" si="71"/>
        <v>10860.359573115695</v>
      </c>
      <c r="AA51" s="344">
        <f t="shared" si="72"/>
        <v>219.57870602462555</v>
      </c>
      <c r="AB51" s="365">
        <f t="shared" si="73"/>
        <v>949.38805797571467</v>
      </c>
    </row>
    <row r="52" spans="2:28" ht="25.5" customHeight="1">
      <c r="C52" s="344"/>
      <c r="H52" s="344"/>
      <c r="I52" s="344"/>
      <c r="J52" s="344"/>
      <c r="L52" s="344"/>
      <c r="O52" s="839" t="s">
        <v>217</v>
      </c>
      <c r="P52" s="782">
        <v>610.89290057793664</v>
      </c>
      <c r="Q52" s="782">
        <v>738.41089950677167</v>
      </c>
      <c r="R52" s="782">
        <v>60502.429669667574</v>
      </c>
      <c r="S52" s="782">
        <v>842.70093502164423</v>
      </c>
      <c r="T52" s="782">
        <v>59659.728734645956</v>
      </c>
      <c r="U52" s="782">
        <v>58777.058742223206</v>
      </c>
      <c r="V52" s="782">
        <v>882.66999242273312</v>
      </c>
      <c r="W52" s="782">
        <v>59387.951642801163</v>
      </c>
      <c r="X52" s="782">
        <v>1621.0808919295046</v>
      </c>
      <c r="Y52" s="840">
        <v>61851.733469752289</v>
      </c>
      <c r="Z52" s="344">
        <f t="shared" si="71"/>
        <v>59387.951642801163</v>
      </c>
      <c r="AA52" s="344">
        <f t="shared" si="72"/>
        <v>842.70093502164423</v>
      </c>
      <c r="AB52" s="365">
        <f t="shared" si="73"/>
        <v>1621.0808919295046</v>
      </c>
    </row>
    <row r="53" spans="2:28" ht="25.5" customHeight="1">
      <c r="C53" s="344"/>
      <c r="H53" s="344"/>
      <c r="I53" s="344"/>
      <c r="J53" s="344"/>
      <c r="L53" s="344"/>
      <c r="O53" s="841" t="s">
        <v>222</v>
      </c>
      <c r="P53" s="783">
        <v>66834.266089765893</v>
      </c>
      <c r="Q53" s="783">
        <v>0.65423872908330649</v>
      </c>
      <c r="R53" s="783">
        <v>14350.813856504999</v>
      </c>
      <c r="S53" s="783">
        <v>3966.2321822095</v>
      </c>
      <c r="T53" s="783">
        <v>10384.581674295499</v>
      </c>
      <c r="U53" s="783">
        <v>10341.492661874101</v>
      </c>
      <c r="V53" s="783">
        <v>43.089012421416697</v>
      </c>
      <c r="W53" s="783">
        <v>77175.758751639994</v>
      </c>
      <c r="X53" s="783">
        <v>43.743251150500001</v>
      </c>
      <c r="Y53" s="845">
        <v>81185.734184999979</v>
      </c>
      <c r="Z53" s="344">
        <f t="shared" si="71"/>
        <v>77175.758751639994</v>
      </c>
      <c r="AA53" s="344">
        <f t="shared" si="72"/>
        <v>3966.2321822095</v>
      </c>
      <c r="AB53" s="365">
        <f t="shared" si="73"/>
        <v>43.743251150500001</v>
      </c>
    </row>
    <row r="54" spans="2:28" ht="25.5" customHeight="1">
      <c r="C54" s="344"/>
      <c r="H54" s="344"/>
      <c r="I54" s="344"/>
      <c r="J54" s="344"/>
      <c r="L54" s="344"/>
      <c r="O54" s="839" t="s">
        <v>219</v>
      </c>
      <c r="P54" s="782">
        <v>4.5855215334586168</v>
      </c>
      <c r="Q54" s="782">
        <v>0.65598850091924044</v>
      </c>
      <c r="R54" s="782">
        <v>162.32630427303292</v>
      </c>
      <c r="S54" s="782">
        <v>80.197177150477216</v>
      </c>
      <c r="T54" s="782">
        <v>82.129127122555744</v>
      </c>
      <c r="U54" s="782">
        <v>76.1306144941247</v>
      </c>
      <c r="V54" s="782">
        <v>5.9985126284310475</v>
      </c>
      <c r="W54" s="782">
        <v>80.716136027583318</v>
      </c>
      <c r="X54" s="782">
        <v>6.6545011293502885</v>
      </c>
      <c r="Y54" s="840">
        <v>167.5678143074108</v>
      </c>
      <c r="Z54" s="344">
        <f t="shared" si="71"/>
        <v>80.716136027583318</v>
      </c>
      <c r="AA54" s="344">
        <f t="shared" si="72"/>
        <v>80.197177150477216</v>
      </c>
      <c r="AB54" s="365">
        <f t="shared" si="73"/>
        <v>6.6545011293502885</v>
      </c>
    </row>
    <row r="55" spans="2:28" ht="25.5" customHeight="1" thickBot="1">
      <c r="C55" s="344"/>
      <c r="H55" s="344"/>
      <c r="I55" s="344"/>
      <c r="J55" s="344"/>
      <c r="L55" s="344"/>
      <c r="O55" s="846" t="s">
        <v>467</v>
      </c>
      <c r="P55" s="782">
        <v>2243.8507558422102</v>
      </c>
      <c r="Q55" s="782">
        <v>1252.418005955918</v>
      </c>
      <c r="R55" s="782">
        <v>13180.223278103218</v>
      </c>
      <c r="S55" s="782">
        <v>1719.2262554256238</v>
      </c>
      <c r="T55" s="782">
        <v>11460.997022677593</v>
      </c>
      <c r="U55" s="782">
        <v>11262.32535051708</v>
      </c>
      <c r="V55" s="782">
        <v>198.67167216051604</v>
      </c>
      <c r="W55" s="782">
        <v>13506.176106359286</v>
      </c>
      <c r="X55" s="782">
        <v>1451.0896781164342</v>
      </c>
      <c r="Y55" s="840">
        <v>16676.492039901343</v>
      </c>
      <c r="Z55" s="344">
        <f>W55</f>
        <v>13506.176106359286</v>
      </c>
      <c r="AA55" s="344">
        <f t="shared" si="72"/>
        <v>1719.2262554256238</v>
      </c>
      <c r="AB55" s="365">
        <f t="shared" si="73"/>
        <v>1451.0896781164342</v>
      </c>
    </row>
    <row r="56" spans="2:28" ht="25.5" customHeight="1" thickBot="1">
      <c r="C56" s="344"/>
      <c r="H56" s="344"/>
      <c r="I56" s="344"/>
      <c r="J56" s="344"/>
      <c r="L56" s="344"/>
      <c r="O56" s="847" t="s">
        <v>490</v>
      </c>
      <c r="P56" s="848">
        <v>76456.31367600926</v>
      </c>
      <c r="Q56" s="848">
        <v>4585.0695697723568</v>
      </c>
      <c r="R56" s="848">
        <v>293027.38687577267</v>
      </c>
      <c r="S56" s="848">
        <v>162362.7497784741</v>
      </c>
      <c r="T56" s="848">
        <v>130664.6370972986</v>
      </c>
      <c r="U56" s="848">
        <v>126229.0642450756</v>
      </c>
      <c r="V56" s="848">
        <v>4435.572852223032</v>
      </c>
      <c r="W56" s="848">
        <v>202685.37792108487</v>
      </c>
      <c r="X56" s="848">
        <v>9020.6424219953878</v>
      </c>
      <c r="Y56" s="849">
        <v>374068.77012155438</v>
      </c>
      <c r="Z56" s="344">
        <f>W56</f>
        <v>202685.37792108487</v>
      </c>
      <c r="AA56" s="344">
        <f>S56</f>
        <v>162362.7497784741</v>
      </c>
      <c r="AB56" s="365">
        <f>X56</f>
        <v>9020.6424219953878</v>
      </c>
    </row>
    <row r="57" spans="2:28" ht="25.5" customHeight="1" thickTop="1">
      <c r="C57" s="344"/>
      <c r="H57" s="344"/>
      <c r="I57" s="344"/>
      <c r="J57" s="344"/>
      <c r="L57" s="344"/>
      <c r="Z57" s="773"/>
      <c r="AA57" s="773"/>
      <c r="AB57" s="773"/>
    </row>
    <row r="58" spans="2:28" ht="25.5" customHeight="1">
      <c r="C58" s="344"/>
      <c r="H58" s="344"/>
      <c r="I58" s="344"/>
      <c r="J58" s="344"/>
      <c r="L58" s="344"/>
    </row>
    <row r="59" spans="2:28" s="1120" customFormat="1" ht="25.5" customHeight="1">
      <c r="B59" s="1152" t="s">
        <v>914</v>
      </c>
      <c r="C59" s="1152"/>
      <c r="D59" s="1152"/>
      <c r="E59" s="1152"/>
      <c r="F59" s="1152"/>
      <c r="G59" s="1152"/>
      <c r="H59" s="1152"/>
      <c r="I59" s="1152"/>
      <c r="J59" s="1152"/>
      <c r="K59" s="1152"/>
      <c r="L59" s="1152"/>
      <c r="U59" s="1153"/>
      <c r="V59" s="1153"/>
      <c r="W59" s="1153"/>
      <c r="X59" s="1153"/>
    </row>
    <row r="60" spans="2:28" s="1120" customFormat="1" ht="14.5" thickBot="1">
      <c r="B60" s="1154" t="s">
        <v>915</v>
      </c>
      <c r="C60" s="1155"/>
      <c r="D60" s="1152"/>
      <c r="E60" s="1152"/>
      <c r="F60" s="1152"/>
      <c r="G60" s="1152"/>
      <c r="H60" s="1155"/>
      <c r="I60" s="1152"/>
      <c r="J60" s="1152"/>
      <c r="K60" s="1152"/>
      <c r="L60" s="1152" t="s">
        <v>491</v>
      </c>
    </row>
    <row r="61" spans="2:28" s="1120" customFormat="1">
      <c r="B61" s="1334" t="s">
        <v>492</v>
      </c>
      <c r="C61" s="1337" t="s">
        <v>493</v>
      </c>
      <c r="D61" s="1330" t="s">
        <v>494</v>
      </c>
      <c r="E61" s="1330" t="s">
        <v>495</v>
      </c>
      <c r="F61" s="1339" t="s">
        <v>496</v>
      </c>
      <c r="G61" s="1340"/>
      <c r="H61" s="1340"/>
      <c r="I61" s="1341"/>
      <c r="J61" s="1330" t="s">
        <v>497</v>
      </c>
      <c r="K61" s="1330" t="s">
        <v>498</v>
      </c>
      <c r="L61" s="1332" t="s">
        <v>499</v>
      </c>
    </row>
    <row r="62" spans="2:28" s="1120" customFormat="1" ht="28">
      <c r="B62" s="1335"/>
      <c r="C62" s="1338"/>
      <c r="D62" s="1331"/>
      <c r="E62" s="1331"/>
      <c r="F62" s="1156" t="s">
        <v>500</v>
      </c>
      <c r="G62" s="1156" t="s">
        <v>501</v>
      </c>
      <c r="H62" s="1156" t="s">
        <v>502</v>
      </c>
      <c r="I62" s="1156" t="s">
        <v>503</v>
      </c>
      <c r="J62" s="1331"/>
      <c r="K62" s="1331"/>
      <c r="L62" s="1333"/>
    </row>
    <row r="63" spans="2:28" s="1120" customFormat="1" ht="14.5" thickBot="1">
      <c r="B63" s="1336"/>
      <c r="C63" s="1157" t="s">
        <v>504</v>
      </c>
      <c r="D63" s="1158" t="s">
        <v>505</v>
      </c>
      <c r="E63" s="1158" t="s">
        <v>506</v>
      </c>
      <c r="F63" s="1158" t="s">
        <v>856</v>
      </c>
      <c r="G63" s="1158" t="s">
        <v>508</v>
      </c>
      <c r="H63" s="1158" t="s">
        <v>509</v>
      </c>
      <c r="I63" s="1158" t="s">
        <v>510</v>
      </c>
      <c r="J63" s="1158" t="s">
        <v>511</v>
      </c>
      <c r="K63" s="1158" t="s">
        <v>857</v>
      </c>
      <c r="L63" s="1159" t="s">
        <v>858</v>
      </c>
    </row>
    <row r="64" spans="2:28" s="1120" customFormat="1">
      <c r="B64" s="1160" t="s">
        <v>454</v>
      </c>
      <c r="C64" s="1161">
        <v>2198.6950622722229</v>
      </c>
      <c r="D64" s="1162">
        <v>120.44297836809602</v>
      </c>
      <c r="E64" s="1162">
        <v>451.59791293953305</v>
      </c>
      <c r="F64" s="1162">
        <v>1626.6541709645937</v>
      </c>
      <c r="G64" s="1162">
        <v>1484.9315065298833</v>
      </c>
      <c r="H64" s="1162">
        <v>1438.9513667702142</v>
      </c>
      <c r="I64" s="1162">
        <v>45.980139759668404</v>
      </c>
      <c r="J64" s="1162">
        <v>1559.3943451383104</v>
      </c>
      <c r="K64" s="1162">
        <v>141.72266443471074</v>
      </c>
      <c r="L64" s="1163">
        <v>497.57805269920158</v>
      </c>
      <c r="O64" s="1164"/>
      <c r="P64" s="1164" t="s">
        <v>864</v>
      </c>
      <c r="Q64" s="1164" t="s">
        <v>865</v>
      </c>
      <c r="R64" s="1164" t="s">
        <v>866</v>
      </c>
      <c r="S64" s="1164" t="s">
        <v>867</v>
      </c>
      <c r="T64" s="1164" t="s">
        <v>868</v>
      </c>
      <c r="U64" s="1164" t="s">
        <v>869</v>
      </c>
      <c r="V64" s="1164" t="s">
        <v>870</v>
      </c>
      <c r="W64" s="1164" t="s">
        <v>871</v>
      </c>
      <c r="X64" s="1164" t="s">
        <v>872</v>
      </c>
      <c r="Y64" s="1120" t="s">
        <v>873</v>
      </c>
    </row>
    <row r="65" spans="2:25" s="1120" customFormat="1">
      <c r="B65" s="1165" t="s">
        <v>514</v>
      </c>
      <c r="C65" s="1166"/>
      <c r="D65" s="1167">
        <v>5.4779300883873019E-2</v>
      </c>
      <c r="E65" s="1167">
        <v>0.20539360854926056</v>
      </c>
      <c r="F65" s="1167">
        <v>0.73982709056686635</v>
      </c>
      <c r="G65" s="1167">
        <v>0.67536946437460654</v>
      </c>
      <c r="H65" s="1167">
        <v>0.65445699654373268</v>
      </c>
      <c r="I65" s="1167">
        <v>2.0912467830873561E-2</v>
      </c>
      <c r="J65" s="1167">
        <v>0.70923629742760574</v>
      </c>
      <c r="K65" s="1167">
        <v>6.445762619225999E-2</v>
      </c>
      <c r="L65" s="1168">
        <v>0.2263060763801342</v>
      </c>
      <c r="O65" s="1164" t="s">
        <v>478</v>
      </c>
      <c r="P65" s="1164" t="s">
        <v>874</v>
      </c>
      <c r="Q65" s="1164" t="s">
        <v>479</v>
      </c>
      <c r="R65" s="1164" t="s">
        <v>480</v>
      </c>
      <c r="S65" s="1164" t="s">
        <v>481</v>
      </c>
      <c r="T65" s="1164" t="s">
        <v>482</v>
      </c>
      <c r="U65" s="1164" t="s">
        <v>483</v>
      </c>
      <c r="V65" s="1164" t="s">
        <v>484</v>
      </c>
      <c r="W65" s="1164" t="s">
        <v>485</v>
      </c>
      <c r="X65" s="1164" t="s">
        <v>486</v>
      </c>
      <c r="Y65" s="1120" t="s">
        <v>487</v>
      </c>
    </row>
    <row r="66" spans="2:25" s="1120" customFormat="1">
      <c r="B66" s="1169" t="s">
        <v>455</v>
      </c>
      <c r="C66" s="1166">
        <v>170841.19886051939</v>
      </c>
      <c r="D66" s="1170">
        <v>697.94466327287364</v>
      </c>
      <c r="E66" s="1170">
        <v>740.07707004506756</v>
      </c>
      <c r="F66" s="1170">
        <v>169403.17712720146</v>
      </c>
      <c r="G66" s="1170">
        <v>12732.919796684542</v>
      </c>
      <c r="H66" s="1170">
        <v>11692.880480718744</v>
      </c>
      <c r="I66" s="1170">
        <v>1040.039315965797</v>
      </c>
      <c r="J66" s="1170">
        <v>12390.82514399162</v>
      </c>
      <c r="K66" s="1170">
        <v>156670.25733051694</v>
      </c>
      <c r="L66" s="1171">
        <v>1780.1163860108645</v>
      </c>
      <c r="O66" s="1164" t="s">
        <v>454</v>
      </c>
      <c r="P66" s="1164">
        <v>2455.8600517524624</v>
      </c>
      <c r="Q66" s="1164">
        <v>291.59879977886294</v>
      </c>
      <c r="R66" s="1164">
        <v>361.15978669939597</v>
      </c>
      <c r="S66" s="1164">
        <v>1803.101465274204</v>
      </c>
      <c r="T66" s="1164">
        <v>1604.2698983767762</v>
      </c>
      <c r="U66" s="1164">
        <v>1556.8206619081927</v>
      </c>
      <c r="V66" s="1164">
        <v>47.449236468583905</v>
      </c>
      <c r="W66" s="1164">
        <v>1848.4194616870552</v>
      </c>
      <c r="X66" s="1164">
        <v>198.83156689742759</v>
      </c>
      <c r="Y66" s="1164">
        <v>408.6090231679799</v>
      </c>
    </row>
    <row r="67" spans="2:25" s="1120" customFormat="1">
      <c r="B67" s="1165" t="s">
        <v>514</v>
      </c>
      <c r="C67" s="1166"/>
      <c r="D67" s="1167">
        <v>4.085341638480889E-3</v>
      </c>
      <c r="E67" s="1167">
        <v>4.3319590062657655E-3</v>
      </c>
      <c r="F67" s="1167">
        <v>0.99158269935525345</v>
      </c>
      <c r="G67" s="1167">
        <v>7.4530733111280348E-2</v>
      </c>
      <c r="H67" s="1167">
        <v>6.8442978384067724E-2</v>
      </c>
      <c r="I67" s="1167">
        <v>6.087754727212613E-3</v>
      </c>
      <c r="J67" s="1167">
        <v>7.2528320022548623E-2</v>
      </c>
      <c r="K67" s="1167">
        <v>0.91705196624397312</v>
      </c>
      <c r="L67" s="1168">
        <v>1.0419713733478378E-2</v>
      </c>
      <c r="O67" s="1164" t="s">
        <v>455</v>
      </c>
      <c r="P67" s="1164">
        <v>167378.15086629041</v>
      </c>
      <c r="Q67" s="1164">
        <v>719.10511031065562</v>
      </c>
      <c r="R67" s="1164">
        <v>583.2166991204283</v>
      </c>
      <c r="S67" s="1164">
        <v>166075.82905685931</v>
      </c>
      <c r="T67" s="1164">
        <v>12479.065301951416</v>
      </c>
      <c r="U67" s="1164">
        <v>11124.622013087966</v>
      </c>
      <c r="V67" s="1164">
        <v>1354.4432888635372</v>
      </c>
      <c r="W67" s="1164">
        <v>11843.727123398627</v>
      </c>
      <c r="X67" s="1164">
        <v>153596.76375490785</v>
      </c>
      <c r="Y67" s="1164">
        <v>1937.6599879839659</v>
      </c>
    </row>
    <row r="68" spans="2:25" s="1120" customFormat="1">
      <c r="B68" s="1169" t="s">
        <v>456</v>
      </c>
      <c r="C68" s="1166">
        <v>3119.9922235893209</v>
      </c>
      <c r="D68" s="1170">
        <v>289.2016047008039</v>
      </c>
      <c r="E68" s="1170">
        <v>0</v>
      </c>
      <c r="F68" s="1170">
        <v>2830.7906188885163</v>
      </c>
      <c r="G68" s="1170">
        <v>1157.9132387514587</v>
      </c>
      <c r="H68" s="1170">
        <v>1113.9961045887455</v>
      </c>
      <c r="I68" s="1170">
        <v>43.917134162713751</v>
      </c>
      <c r="J68" s="1170">
        <v>1403.1977092895495</v>
      </c>
      <c r="K68" s="1170">
        <v>1672.8773801370564</v>
      </c>
      <c r="L68" s="1171">
        <v>43.917134162713751</v>
      </c>
      <c r="O68" s="1164" t="s">
        <v>456</v>
      </c>
      <c r="P68" s="1164">
        <v>3081.2741557510308</v>
      </c>
      <c r="Q68" s="1164">
        <v>240.6548375590063</v>
      </c>
      <c r="R68" s="1164">
        <v>0</v>
      </c>
      <c r="S68" s="1164">
        <v>2840.6193181920257</v>
      </c>
      <c r="T68" s="1164">
        <v>1107.9839020059599</v>
      </c>
      <c r="U68" s="1164">
        <v>1055.0081198180692</v>
      </c>
      <c r="V68" s="1164">
        <v>52.975782187890694</v>
      </c>
      <c r="W68" s="1164">
        <v>1295.6629573770751</v>
      </c>
      <c r="X68" s="1164">
        <v>1732.6354161860652</v>
      </c>
      <c r="Y68" s="1164">
        <v>52.975782187890694</v>
      </c>
    </row>
    <row r="69" spans="2:25" s="1120" customFormat="1">
      <c r="B69" s="1165" t="s">
        <v>514</v>
      </c>
      <c r="C69" s="1166"/>
      <c r="D69" s="1167">
        <v>9.269305305129856E-2</v>
      </c>
      <c r="E69" s="1167">
        <v>0</v>
      </c>
      <c r="F69" s="1167">
        <v>0.90730694694870118</v>
      </c>
      <c r="G69" s="1167">
        <v>0.37112696307280052</v>
      </c>
      <c r="H69" s="1167">
        <v>0.35705092344979478</v>
      </c>
      <c r="I69" s="1167">
        <v>1.407603962300596E-2</v>
      </c>
      <c r="J69" s="1167">
        <v>0.44974397650109332</v>
      </c>
      <c r="K69" s="1167">
        <v>0.53617998387590027</v>
      </c>
      <c r="L69" s="1168">
        <v>1.407603962300596E-2</v>
      </c>
      <c r="O69" s="1164" t="s">
        <v>457</v>
      </c>
      <c r="P69" s="1164">
        <v>2751.9406625896354</v>
      </c>
      <c r="Q69" s="1164">
        <v>21.91815551265077</v>
      </c>
      <c r="R69" s="1164">
        <v>0</v>
      </c>
      <c r="S69" s="1164">
        <v>2730.0225070769848</v>
      </c>
      <c r="T69" s="1164">
        <v>863.44576233068051</v>
      </c>
      <c r="U69" s="1164">
        <v>807.68928427188439</v>
      </c>
      <c r="V69" s="1164">
        <v>55.756478058796063</v>
      </c>
      <c r="W69" s="1164">
        <v>829.60743978453525</v>
      </c>
      <c r="X69" s="1164">
        <v>1866.5767447463043</v>
      </c>
      <c r="Y69" s="1120">
        <v>55.756478058796063</v>
      </c>
    </row>
    <row r="70" spans="2:25" s="1120" customFormat="1">
      <c r="B70" s="1169" t="s">
        <v>457</v>
      </c>
      <c r="C70" s="1166">
        <v>2988.6164030073919</v>
      </c>
      <c r="D70" s="1170">
        <v>31.537422193549943</v>
      </c>
      <c r="E70" s="1170">
        <v>0</v>
      </c>
      <c r="F70" s="1170">
        <v>2957.0789808138416</v>
      </c>
      <c r="G70" s="1170">
        <v>1039.403933276772</v>
      </c>
      <c r="H70" s="1170">
        <v>997.68285453433646</v>
      </c>
      <c r="I70" s="1170">
        <v>41.721078742436049</v>
      </c>
      <c r="J70" s="1170">
        <v>1029.2202767278866</v>
      </c>
      <c r="K70" s="1170">
        <v>1917.6750475370704</v>
      </c>
      <c r="L70" s="1171">
        <v>41.721078742436049</v>
      </c>
      <c r="O70" s="1164" t="s">
        <v>458</v>
      </c>
      <c r="P70" s="1164">
        <v>2262.4339726111521</v>
      </c>
      <c r="Q70" s="1164">
        <v>31.17643969836945</v>
      </c>
      <c r="R70" s="1164">
        <v>0</v>
      </c>
      <c r="S70" s="1164">
        <v>2231.2575329127826</v>
      </c>
      <c r="T70" s="1164">
        <v>524.86939877442603</v>
      </c>
      <c r="U70" s="1164">
        <v>462.87877206685829</v>
      </c>
      <c r="V70" s="1164">
        <v>61.990626707567742</v>
      </c>
      <c r="W70" s="1164">
        <v>494.05521176522774</v>
      </c>
      <c r="X70" s="1164">
        <v>1706.3881341383565</v>
      </c>
      <c r="Y70" s="1120">
        <v>61.990626707567742</v>
      </c>
    </row>
    <row r="71" spans="2:25" s="1120" customFormat="1">
      <c r="B71" s="1165" t="s">
        <v>514</v>
      </c>
      <c r="C71" s="1166"/>
      <c r="D71" s="1167">
        <v>1.0552515927375087E-2</v>
      </c>
      <c r="E71" s="1167">
        <v>0</v>
      </c>
      <c r="F71" s="1167">
        <v>0.98944748407262473</v>
      </c>
      <c r="G71" s="1167">
        <v>0.34778766931441524</v>
      </c>
      <c r="H71" s="1167">
        <v>0.33382767140352498</v>
      </c>
      <c r="I71" s="1167">
        <v>1.3959997910890426E-2</v>
      </c>
      <c r="J71" s="1167">
        <v>0.34438018733090014</v>
      </c>
      <c r="K71" s="1167">
        <v>0.64165981475820977</v>
      </c>
      <c r="L71" s="1168">
        <v>1.3959997910890426E-2</v>
      </c>
      <c r="O71" s="1164" t="s">
        <v>223</v>
      </c>
      <c r="P71" s="1164">
        <v>7063.5400620659693</v>
      </c>
      <c r="Q71" s="1164">
        <v>50.834462796396274</v>
      </c>
      <c r="R71" s="1164">
        <v>228.82538338900164</v>
      </c>
      <c r="S71" s="1164">
        <v>6783.880215880572</v>
      </c>
      <c r="T71" s="1164">
        <v>4937.8123319719925</v>
      </c>
      <c r="U71" s="1164">
        <v>4091.13700417882</v>
      </c>
      <c r="V71" s="1164">
        <v>846.67532779317378</v>
      </c>
      <c r="W71" s="1164">
        <v>4141.9714669752157</v>
      </c>
      <c r="X71" s="1164">
        <v>1846.0678839085774</v>
      </c>
      <c r="Y71" s="1120">
        <v>1075.5007111821756</v>
      </c>
    </row>
    <row r="72" spans="2:25" s="1120" customFormat="1">
      <c r="B72" s="1169" t="s">
        <v>458</v>
      </c>
      <c r="C72" s="1166">
        <v>2778.0480324421092</v>
      </c>
      <c r="D72" s="1170">
        <v>37.89318612065766</v>
      </c>
      <c r="E72" s="1170">
        <v>0</v>
      </c>
      <c r="F72" s="1170">
        <v>2740.1548463214517</v>
      </c>
      <c r="G72" s="1170">
        <v>511.5068562295495</v>
      </c>
      <c r="H72" s="1170">
        <v>454.71297734266875</v>
      </c>
      <c r="I72" s="1170">
        <v>56.793878886880869</v>
      </c>
      <c r="J72" s="1170">
        <v>492.60616346332642</v>
      </c>
      <c r="K72" s="1170">
        <v>2228.6479900919012</v>
      </c>
      <c r="L72" s="1171">
        <v>56.793878886880869</v>
      </c>
      <c r="O72" s="1164" t="s">
        <v>459</v>
      </c>
      <c r="P72" s="1164">
        <v>1094.141722865849</v>
      </c>
      <c r="Q72" s="1164">
        <v>98.082355647480369</v>
      </c>
      <c r="R72" s="1164">
        <v>6.4138798570352167</v>
      </c>
      <c r="S72" s="1164">
        <v>989.64548736133293</v>
      </c>
      <c r="T72" s="1164">
        <v>769.13004802317835</v>
      </c>
      <c r="U72" s="1164">
        <v>739.18673864147434</v>
      </c>
      <c r="V72" s="1164">
        <v>29.943309381704232</v>
      </c>
      <c r="W72" s="1164">
        <v>837.26909428895476</v>
      </c>
      <c r="X72" s="1164">
        <v>220.51543933815452</v>
      </c>
      <c r="Y72" s="1120">
        <v>36.357189238739458</v>
      </c>
    </row>
    <row r="73" spans="2:25" s="1120" customFormat="1">
      <c r="B73" s="1165" t="s">
        <v>514</v>
      </c>
      <c r="C73" s="1166"/>
      <c r="D73" s="1167">
        <v>1.3640219923536295E-2</v>
      </c>
      <c r="E73" s="1167">
        <v>0</v>
      </c>
      <c r="F73" s="1167">
        <v>0.98635978007646374</v>
      </c>
      <c r="G73" s="1167">
        <v>0.18412455445556039</v>
      </c>
      <c r="H73" s="1167">
        <v>0.16368074706863239</v>
      </c>
      <c r="I73" s="1167">
        <v>2.0443807386928029E-2</v>
      </c>
      <c r="J73" s="1167">
        <v>0.1773209669921687</v>
      </c>
      <c r="K73" s="1167">
        <v>0.80223522562090299</v>
      </c>
      <c r="L73" s="1168">
        <v>2.0443807386928029E-2</v>
      </c>
      <c r="O73" s="1164" t="s">
        <v>460</v>
      </c>
      <c r="P73" s="1164">
        <v>7532.3122432925466</v>
      </c>
      <c r="Q73" s="1164">
        <v>72.156855997055672</v>
      </c>
      <c r="R73" s="1164">
        <v>62.410435650144159</v>
      </c>
      <c r="S73" s="1164">
        <v>7397.7449516453489</v>
      </c>
      <c r="T73" s="1164">
        <v>6263.1986820335678</v>
      </c>
      <c r="U73" s="1164">
        <v>6071.6635740485381</v>
      </c>
      <c r="V73" s="1164">
        <v>191.5351079850318</v>
      </c>
      <c r="W73" s="1164">
        <v>6143.8204300455955</v>
      </c>
      <c r="X73" s="1164">
        <v>1134.5462696117804</v>
      </c>
      <c r="Y73" s="1120">
        <v>253.94554363517594</v>
      </c>
    </row>
    <row r="74" spans="2:25" s="1120" customFormat="1">
      <c r="B74" s="1169" t="s">
        <v>223</v>
      </c>
      <c r="C74" s="1166">
        <v>7536.521541487813</v>
      </c>
      <c r="D74" s="1170">
        <v>66.276164681728588</v>
      </c>
      <c r="E74" s="1170">
        <v>234.74490032884128</v>
      </c>
      <c r="F74" s="1170">
        <v>7235.5004764772411</v>
      </c>
      <c r="G74" s="1170">
        <v>5386.0248629615835</v>
      </c>
      <c r="H74" s="1170">
        <v>4471.1685428677019</v>
      </c>
      <c r="I74" s="1170">
        <v>914.85632009388394</v>
      </c>
      <c r="J74" s="1170">
        <v>4537.4447075494309</v>
      </c>
      <c r="K74" s="1170">
        <v>1849.4756135156561</v>
      </c>
      <c r="L74" s="1171">
        <v>1149.6012204227252</v>
      </c>
      <c r="O74" s="1164" t="s">
        <v>461</v>
      </c>
      <c r="P74" s="1164">
        <v>72.439333354755831</v>
      </c>
      <c r="Q74" s="1164">
        <v>2.451496683100518</v>
      </c>
      <c r="R74" s="1164">
        <v>1.2815723405045771</v>
      </c>
      <c r="S74" s="1164">
        <v>68.706264331150749</v>
      </c>
      <c r="T74" s="1164">
        <v>48.711527870046034</v>
      </c>
      <c r="U74" s="1164">
        <v>40.835677844427437</v>
      </c>
      <c r="V74" s="1164">
        <v>7.8758500256185853</v>
      </c>
      <c r="W74" s="1164">
        <v>43.287174527527959</v>
      </c>
      <c r="X74" s="1164">
        <v>19.994736461104694</v>
      </c>
      <c r="Y74" s="1120">
        <v>9.1574223661231642</v>
      </c>
    </row>
    <row r="75" spans="2:25" s="1120" customFormat="1">
      <c r="B75" s="1165" t="s">
        <v>514</v>
      </c>
      <c r="C75" s="1166"/>
      <c r="D75" s="1167">
        <v>8.7939992365025157E-3</v>
      </c>
      <c r="E75" s="1167">
        <v>3.1147645374141584E-2</v>
      </c>
      <c r="F75" s="1167">
        <v>0.96005835538935569</v>
      </c>
      <c r="G75" s="1167">
        <v>0.71465660030453626</v>
      </c>
      <c r="H75" s="1167">
        <v>0.5932668696366562</v>
      </c>
      <c r="I75" s="1167">
        <v>0.12138973066788034</v>
      </c>
      <c r="J75" s="1167">
        <v>0.60206086887315879</v>
      </c>
      <c r="K75" s="1167">
        <v>0.24540175508481915</v>
      </c>
      <c r="L75" s="1168">
        <v>0.15253737604202192</v>
      </c>
      <c r="O75" s="1164" t="s">
        <v>462</v>
      </c>
      <c r="P75" s="1164">
        <v>2406.6028415488026</v>
      </c>
      <c r="Q75" s="1164">
        <v>179.4917039088846</v>
      </c>
      <c r="R75" s="1164">
        <v>14.369116597332853</v>
      </c>
      <c r="S75" s="1164">
        <v>2212.7420210425853</v>
      </c>
      <c r="T75" s="1164">
        <v>1382.358410823791</v>
      </c>
      <c r="U75" s="1164">
        <v>1356.2512061636635</v>
      </c>
      <c r="V75" s="1164">
        <v>26.107204660127142</v>
      </c>
      <c r="W75" s="1164">
        <v>1535.7429100725481</v>
      </c>
      <c r="X75" s="1164">
        <v>830.38361021879462</v>
      </c>
      <c r="Y75" s="1120">
        <v>40.476321257459979</v>
      </c>
    </row>
    <row r="76" spans="2:25" s="1120" customFormat="1">
      <c r="B76" s="1169" t="s">
        <v>459</v>
      </c>
      <c r="C76" s="1166">
        <v>906.0949487191773</v>
      </c>
      <c r="D76" s="1170">
        <v>62.211644485799013</v>
      </c>
      <c r="E76" s="1170">
        <v>8.2088696487273545</v>
      </c>
      <c r="F76" s="1170">
        <v>835.67443458465073</v>
      </c>
      <c r="G76" s="1170">
        <v>695.59507794005742</v>
      </c>
      <c r="H76" s="1170">
        <v>673.38574665287297</v>
      </c>
      <c r="I76" s="1170">
        <v>22.209331287184579</v>
      </c>
      <c r="J76" s="1170">
        <v>735.59739113867204</v>
      </c>
      <c r="K76" s="1170">
        <v>140.07935664459328</v>
      </c>
      <c r="L76" s="1171">
        <v>30.418200935911926</v>
      </c>
      <c r="O76" s="1164" t="s">
        <v>875</v>
      </c>
      <c r="P76" s="1164">
        <v>66.103738663573736</v>
      </c>
      <c r="Q76" s="1164">
        <v>0</v>
      </c>
      <c r="R76" s="1164">
        <v>0</v>
      </c>
      <c r="S76" s="1164">
        <v>66.103738663573736</v>
      </c>
      <c r="T76" s="1164">
        <v>47.784824566152949</v>
      </c>
      <c r="U76" s="1164">
        <v>45.599615618122961</v>
      </c>
      <c r="V76" s="1164">
        <v>2.1852089480299974</v>
      </c>
      <c r="W76" s="1164">
        <v>45.599615618122961</v>
      </c>
      <c r="X76" s="1164">
        <v>18.318914097420791</v>
      </c>
      <c r="Y76" s="1120">
        <v>2.1852089480299974</v>
      </c>
    </row>
    <row r="77" spans="2:25" s="1120" customFormat="1">
      <c r="B77" s="1165" t="s">
        <v>514</v>
      </c>
      <c r="C77" s="1166"/>
      <c r="D77" s="1167">
        <v>6.8659078801552878E-2</v>
      </c>
      <c r="E77" s="1167">
        <v>9.0596130795465891E-3</v>
      </c>
      <c r="F77" s="1167">
        <v>0.9222813081189003</v>
      </c>
      <c r="G77" s="1167">
        <v>0.76768453341818665</v>
      </c>
      <c r="H77" s="1167">
        <v>0.74317349148093859</v>
      </c>
      <c r="I77" s="1167">
        <v>2.4511041937248273E-2</v>
      </c>
      <c r="J77" s="1167">
        <v>0.81183257028249145</v>
      </c>
      <c r="K77" s="1167">
        <v>0.15459677470071359</v>
      </c>
      <c r="L77" s="1168">
        <v>3.3570655016794855E-2</v>
      </c>
      <c r="O77" s="1164" t="s">
        <v>464</v>
      </c>
      <c r="P77" s="1164">
        <v>15.990462099379057</v>
      </c>
      <c r="Q77" s="1164">
        <v>1.2510667514078363E-2</v>
      </c>
      <c r="R77" s="1164">
        <v>1.0466803132803137</v>
      </c>
      <c r="S77" s="1164">
        <v>14.931271118584666</v>
      </c>
      <c r="T77" s="1164">
        <v>13.361075219328722</v>
      </c>
      <c r="U77" s="1164">
        <v>8.5413508626305248</v>
      </c>
      <c r="V77" s="1164">
        <v>4.8197243566981944</v>
      </c>
      <c r="W77" s="1164">
        <v>8.553861530144605</v>
      </c>
      <c r="X77" s="1164">
        <v>1.5701958992559457</v>
      </c>
      <c r="Y77" s="1120">
        <v>5.8664046699785102</v>
      </c>
    </row>
    <row r="78" spans="2:25" s="1120" customFormat="1">
      <c r="B78" s="1169" t="s">
        <v>460</v>
      </c>
      <c r="C78" s="1166">
        <v>7954.9710629033216</v>
      </c>
      <c r="D78" s="1170">
        <v>46.53299056352639</v>
      </c>
      <c r="E78" s="1170">
        <v>63.640417320864913</v>
      </c>
      <c r="F78" s="1170">
        <v>7844.7976550189323</v>
      </c>
      <c r="G78" s="1170">
        <v>6788.6942007239459</v>
      </c>
      <c r="H78" s="1170">
        <v>6598.5944448320388</v>
      </c>
      <c r="I78" s="1170">
        <v>190.09975589190827</v>
      </c>
      <c r="J78" s="1170">
        <v>6645.127435395566</v>
      </c>
      <c r="K78" s="1170">
        <v>1056.1034542949862</v>
      </c>
      <c r="L78" s="1171">
        <v>253.74017321277321</v>
      </c>
      <c r="O78" s="1164" t="s">
        <v>465</v>
      </c>
      <c r="P78" s="1164">
        <v>7434.6446701166806</v>
      </c>
      <c r="Q78" s="1164">
        <v>3476.5925688457746</v>
      </c>
      <c r="R78" s="1164">
        <v>32.643146179918041</v>
      </c>
      <c r="S78" s="1164">
        <v>3925.4089550909839</v>
      </c>
      <c r="T78" s="1164">
        <v>3766.7843881105773</v>
      </c>
      <c r="U78" s="1164">
        <v>3627.2882435940214</v>
      </c>
      <c r="V78" s="1164">
        <v>139.49614451655739</v>
      </c>
      <c r="W78" s="1164">
        <v>7103.8808124397938</v>
      </c>
      <c r="X78" s="1164">
        <v>158.62456698040722</v>
      </c>
      <c r="Y78" s="1120">
        <v>172.13929069647537</v>
      </c>
    </row>
    <row r="79" spans="2:25" s="1120" customFormat="1">
      <c r="B79" s="1165" t="s">
        <v>514</v>
      </c>
      <c r="C79" s="1166"/>
      <c r="D79" s="1167">
        <v>5.8495486904440444E-3</v>
      </c>
      <c r="E79" s="1167">
        <v>8.0000815612820218E-3</v>
      </c>
      <c r="F79" s="1167">
        <v>0.98615036974827419</v>
      </c>
      <c r="G79" s="1167">
        <v>0.85339018169178349</v>
      </c>
      <c r="H79" s="1167">
        <v>0.82949320527430725</v>
      </c>
      <c r="I79" s="1167">
        <v>2.3896976417476453E-2</v>
      </c>
      <c r="J79" s="1167">
        <v>0.83534275396475133</v>
      </c>
      <c r="K79" s="1167">
        <v>0.13276018805649065</v>
      </c>
      <c r="L79" s="1168">
        <v>3.1897057978758477E-2</v>
      </c>
      <c r="O79" s="1164" t="s">
        <v>876</v>
      </c>
      <c r="P79" s="1164">
        <v>8855.8258921466331</v>
      </c>
      <c r="Q79" s="1164">
        <v>241.25115820852986</v>
      </c>
      <c r="R79" s="1164">
        <v>605.67268014393983</v>
      </c>
      <c r="S79" s="1164">
        <v>8008.9020537941624</v>
      </c>
      <c r="T79" s="1164">
        <v>7022.6200171272703</v>
      </c>
      <c r="U79" s="1164">
        <v>6217.2171852965093</v>
      </c>
      <c r="V79" s="1164">
        <v>805.40283183076133</v>
      </c>
      <c r="W79" s="1164">
        <v>6458.4683435050401</v>
      </c>
      <c r="X79" s="1164">
        <v>986.28203666689103</v>
      </c>
      <c r="Y79" s="1120">
        <v>1411.0755119747005</v>
      </c>
    </row>
    <row r="80" spans="2:25" s="1120" customFormat="1">
      <c r="B80" s="1169" t="s">
        <v>461</v>
      </c>
      <c r="C80" s="1166">
        <v>78.821815177645732</v>
      </c>
      <c r="D80" s="1170">
        <v>2.3537706541595083</v>
      </c>
      <c r="E80" s="1170">
        <v>2.4046640815822236</v>
      </c>
      <c r="F80" s="1170">
        <v>74.063380441903988</v>
      </c>
      <c r="G80" s="1170">
        <v>52.388430821397208</v>
      </c>
      <c r="H80" s="1170">
        <v>42.644831363050464</v>
      </c>
      <c r="I80" s="1170">
        <v>9.7435994583467345</v>
      </c>
      <c r="J80" s="1170">
        <v>44.998602017209983</v>
      </c>
      <c r="K80" s="1170">
        <v>21.674949620506752</v>
      </c>
      <c r="L80" s="1171">
        <v>12.148263539928953</v>
      </c>
      <c r="O80" s="1164" t="s">
        <v>466</v>
      </c>
      <c r="P80" s="1164">
        <v>13660.061776471173</v>
      </c>
      <c r="Q80" s="1164">
        <v>2029.3845880678832</v>
      </c>
      <c r="R80" s="1164">
        <v>513.63979179521436</v>
      </c>
      <c r="S80" s="1164">
        <v>11117.037396608075</v>
      </c>
      <c r="T80" s="1164">
        <v>10892.290585271652</v>
      </c>
      <c r="U80" s="1164">
        <v>10649.048892998395</v>
      </c>
      <c r="V80" s="1164">
        <v>243.24169227325876</v>
      </c>
      <c r="W80" s="1164">
        <v>12678.433481066275</v>
      </c>
      <c r="X80" s="1164">
        <v>224.74681133642275</v>
      </c>
      <c r="Y80" s="1120">
        <v>756.88148406847336</v>
      </c>
    </row>
    <row r="81" spans="2:25" s="1120" customFormat="1">
      <c r="B81" s="1165" t="s">
        <v>514</v>
      </c>
      <c r="C81" s="1166"/>
      <c r="D81" s="1167">
        <v>2.9861918922504713E-2</v>
      </c>
      <c r="E81" s="1167">
        <v>3.0507595849736262E-2</v>
      </c>
      <c r="F81" s="1167">
        <v>0.93963048522775883</v>
      </c>
      <c r="G81" s="1167">
        <v>0.66464380074635521</v>
      </c>
      <c r="H81" s="1167">
        <v>0.54102828343827281</v>
      </c>
      <c r="I81" s="1167">
        <v>0.12361551730808236</v>
      </c>
      <c r="J81" s="1167">
        <v>0.57089020236077759</v>
      </c>
      <c r="K81" s="1167">
        <v>0.27498668448140329</v>
      </c>
      <c r="L81" s="1168">
        <v>0.15412311315781854</v>
      </c>
      <c r="O81" s="1120" t="s">
        <v>217</v>
      </c>
      <c r="P81" s="1120">
        <v>56277.966091212409</v>
      </c>
      <c r="Q81" s="1120">
        <v>785.6934667098111</v>
      </c>
      <c r="R81" s="1120">
        <v>798.88655921041936</v>
      </c>
      <c r="S81" s="1120">
        <v>54693.386065292172</v>
      </c>
      <c r="T81" s="1120">
        <v>54126.498121617915</v>
      </c>
      <c r="U81" s="1120">
        <v>53266.629600517954</v>
      </c>
      <c r="V81" s="1120">
        <v>859.86852109993674</v>
      </c>
      <c r="W81" s="1120">
        <v>54052.323067227771</v>
      </c>
      <c r="X81" s="1120">
        <v>566.88794367425828</v>
      </c>
      <c r="Y81" s="1120">
        <v>1658.755080310357</v>
      </c>
    </row>
    <row r="82" spans="2:25" s="1120" customFormat="1">
      <c r="B82" s="1169" t="s">
        <v>462</v>
      </c>
      <c r="C82" s="1166">
        <v>2331.5801460856219</v>
      </c>
      <c r="D82" s="1170">
        <v>157.67113174237144</v>
      </c>
      <c r="E82" s="1170">
        <v>12.929765175556382</v>
      </c>
      <c r="F82" s="1170">
        <v>2160.9792491676944</v>
      </c>
      <c r="G82" s="1170">
        <v>1275.7602225884693</v>
      </c>
      <c r="H82" s="1170">
        <v>1241.4735328015095</v>
      </c>
      <c r="I82" s="1170">
        <v>34.286689786959684</v>
      </c>
      <c r="J82" s="1170">
        <v>1399.1446645438807</v>
      </c>
      <c r="K82" s="1170">
        <v>885.21902657922521</v>
      </c>
      <c r="L82" s="1171">
        <v>47.216454962516075</v>
      </c>
      <c r="O82" s="1120" t="s">
        <v>877</v>
      </c>
      <c r="P82" s="1120">
        <v>80508.743334090905</v>
      </c>
      <c r="Q82" s="1120">
        <v>65615.847831921492</v>
      </c>
      <c r="R82" s="1120">
        <v>6.9812094199262131E-3</v>
      </c>
      <c r="S82" s="1120">
        <v>14892.888520959999</v>
      </c>
      <c r="T82" s="1120">
        <v>10830.743244408728</v>
      </c>
      <c r="U82" s="1120">
        <v>10786.98877843126</v>
      </c>
      <c r="V82" s="1120">
        <v>43.754465977489161</v>
      </c>
      <c r="W82" s="1120">
        <v>76402.836610352751</v>
      </c>
      <c r="X82" s="1120">
        <v>4062.1452765512722</v>
      </c>
      <c r="Y82" s="1120">
        <v>43.761447186909088</v>
      </c>
    </row>
    <row r="83" spans="2:25" s="1120" customFormat="1">
      <c r="B83" s="1165" t="s">
        <v>514</v>
      </c>
      <c r="C83" s="1166"/>
      <c r="D83" s="1167">
        <v>6.7624152661909534E-2</v>
      </c>
      <c r="E83" s="1167">
        <v>5.5454946282946973E-3</v>
      </c>
      <c r="F83" s="1167">
        <v>0.92683035270979597</v>
      </c>
      <c r="G83" s="1167">
        <v>0.54716550264432562</v>
      </c>
      <c r="H83" s="1167">
        <v>0.53246015792584267</v>
      </c>
      <c r="I83" s="1167">
        <v>1.4705344718482855E-2</v>
      </c>
      <c r="J83" s="1167">
        <v>0.60008431058775213</v>
      </c>
      <c r="K83" s="1167">
        <v>0.37966485006547041</v>
      </c>
      <c r="L83" s="1168">
        <v>2.0250839346777558E-2</v>
      </c>
      <c r="O83" s="1120" t="s">
        <v>219</v>
      </c>
      <c r="P83" s="1120">
        <v>122.81729566099671</v>
      </c>
      <c r="Q83" s="1120">
        <v>0</v>
      </c>
      <c r="R83" s="1120">
        <v>1.0795935622593247</v>
      </c>
      <c r="S83" s="1120">
        <v>121.73770209873743</v>
      </c>
      <c r="T83" s="1120">
        <v>57.040510028618435</v>
      </c>
      <c r="U83" s="1120">
        <v>55.625649231897107</v>
      </c>
      <c r="V83" s="1120">
        <v>1.4148607967213425</v>
      </c>
      <c r="W83" s="1120">
        <v>55.625649231897107</v>
      </c>
      <c r="X83" s="1120">
        <v>64.697192070119002</v>
      </c>
      <c r="Y83" s="1120">
        <v>2.4944543589806667</v>
      </c>
    </row>
    <row r="84" spans="2:25" s="1120" customFormat="1">
      <c r="B84" s="1169" t="s">
        <v>517</v>
      </c>
      <c r="C84" s="1166">
        <v>69.533895764639396</v>
      </c>
      <c r="D84" s="1170">
        <v>0</v>
      </c>
      <c r="E84" s="1170">
        <v>0</v>
      </c>
      <c r="F84" s="1170">
        <v>69.533895764639396</v>
      </c>
      <c r="G84" s="1170">
        <v>56.24360537298471</v>
      </c>
      <c r="H84" s="1170">
        <v>54.516166168794143</v>
      </c>
      <c r="I84" s="1170">
        <v>1.7274392041905684</v>
      </c>
      <c r="J84" s="1170">
        <v>54.516166168794143</v>
      </c>
      <c r="K84" s="1170">
        <v>13.290290391654684</v>
      </c>
      <c r="L84" s="1171">
        <v>1.7274392041905684</v>
      </c>
      <c r="O84" s="1120" t="s">
        <v>467</v>
      </c>
      <c r="P84" s="1120">
        <v>15790.688565782968</v>
      </c>
      <c r="Q84" s="1120">
        <v>1497.6704165561289</v>
      </c>
      <c r="R84" s="1120">
        <v>1001.7840440554176</v>
      </c>
      <c r="S84" s="1120">
        <v>13291.234105171423</v>
      </c>
      <c r="T84" s="1120">
        <v>11829.621958960648</v>
      </c>
      <c r="U84" s="1120">
        <v>11690.845979393409</v>
      </c>
      <c r="V84" s="1120">
        <v>138.77597956723798</v>
      </c>
      <c r="W84" s="1120">
        <v>13188.516395949538</v>
      </c>
      <c r="X84" s="1120">
        <v>1461.6121462107715</v>
      </c>
      <c r="Y84" s="1120">
        <v>1140.5600236226553</v>
      </c>
    </row>
    <row r="85" spans="2:25" s="1120" customFormat="1">
      <c r="B85" s="1165" t="s">
        <v>514</v>
      </c>
      <c r="C85" s="1166"/>
      <c r="D85" s="1167">
        <v>0</v>
      </c>
      <c r="E85" s="1167">
        <v>0</v>
      </c>
      <c r="F85" s="1167">
        <v>1</v>
      </c>
      <c r="G85" s="1167">
        <v>0.80886601785350709</v>
      </c>
      <c r="H85" s="1167">
        <v>0.78402289371678879</v>
      </c>
      <c r="I85" s="1167">
        <v>2.4843124136718315E-2</v>
      </c>
      <c r="J85" s="1167">
        <v>0.78402289371678879</v>
      </c>
      <c r="K85" s="1167">
        <v>0.19113398214649291</v>
      </c>
      <c r="L85" s="1168">
        <v>2.4843124136718315E-2</v>
      </c>
      <c r="P85" s="1120">
        <v>378831.53773836739</v>
      </c>
      <c r="Q85" s="1120">
        <v>75353.922758869594</v>
      </c>
      <c r="R85" s="1120">
        <v>4212.4363501237112</v>
      </c>
      <c r="S85" s="1120">
        <v>299265.17862937396</v>
      </c>
      <c r="T85" s="1120">
        <v>128567.58998947272</v>
      </c>
      <c r="U85" s="1120">
        <v>123653.8783479741</v>
      </c>
      <c r="V85" s="1120">
        <v>4913.7116414987222</v>
      </c>
      <c r="W85" s="1120">
        <v>199007.80110684369</v>
      </c>
      <c r="X85" s="1120">
        <v>170697.58863990128</v>
      </c>
      <c r="Y85" s="1120">
        <v>9126.1479916224343</v>
      </c>
    </row>
    <row r="86" spans="2:25" s="1120" customFormat="1">
      <c r="B86" s="1169" t="s">
        <v>464</v>
      </c>
      <c r="C86" s="1166">
        <v>17.454814670623062</v>
      </c>
      <c r="D86" s="1170">
        <v>0.1386612991853374</v>
      </c>
      <c r="E86" s="1170">
        <v>1.2518072086633962</v>
      </c>
      <c r="F86" s="1170">
        <v>16.064346162774335</v>
      </c>
      <c r="G86" s="1170">
        <v>12.82519068522315</v>
      </c>
      <c r="H86" s="1170">
        <v>10.874791230013393</v>
      </c>
      <c r="I86" s="1170">
        <v>1.9503994552097577</v>
      </c>
      <c r="J86" s="1170">
        <v>11.013452529198728</v>
      </c>
      <c r="K86" s="1170">
        <v>3.2391554775511815</v>
      </c>
      <c r="L86" s="1171">
        <v>3.2022066638731532</v>
      </c>
      <c r="O86" s="1164"/>
      <c r="P86" s="1164"/>
      <c r="Q86" s="1164"/>
      <c r="R86" s="1164"/>
      <c r="S86" s="1164"/>
      <c r="T86" s="1164"/>
      <c r="U86" s="1164"/>
      <c r="V86" s="1164"/>
      <c r="W86" s="1164"/>
      <c r="X86" s="1164"/>
      <c r="Y86" s="1164"/>
    </row>
    <row r="87" spans="2:25" s="1120" customFormat="1">
      <c r="B87" s="1165" t="s">
        <v>514</v>
      </c>
      <c r="C87" s="1166"/>
      <c r="D87" s="1167">
        <v>7.9440144053037828E-3</v>
      </c>
      <c r="E87" s="1167">
        <v>7.1717015178065599E-2</v>
      </c>
      <c r="F87" s="1167">
        <v>0.92033897041663104</v>
      </c>
      <c r="G87" s="1167">
        <v>0.73476521677473339</v>
      </c>
      <c r="H87" s="1167">
        <v>0.62302530477828388</v>
      </c>
      <c r="I87" s="1167">
        <v>0.11173991199644956</v>
      </c>
      <c r="J87" s="1167">
        <v>0.63096931918358745</v>
      </c>
      <c r="K87" s="1167">
        <v>0.18557375364189746</v>
      </c>
      <c r="L87" s="1168">
        <v>0.18345692717451512</v>
      </c>
      <c r="O87" s="1164"/>
      <c r="P87" s="1164"/>
      <c r="Q87" s="1164"/>
      <c r="R87" s="1164"/>
      <c r="S87" s="1164"/>
      <c r="T87" s="1164"/>
      <c r="U87" s="1164"/>
      <c r="V87" s="1164"/>
      <c r="W87" s="1164"/>
      <c r="X87" s="1164"/>
      <c r="Y87" s="1164"/>
    </row>
    <row r="88" spans="2:25" s="1120" customFormat="1">
      <c r="B88" s="1169" t="s">
        <v>465</v>
      </c>
      <c r="C88" s="1166">
        <v>6795.9760864003529</v>
      </c>
      <c r="D88" s="1170">
        <v>3189.954967731474</v>
      </c>
      <c r="E88" s="1170">
        <v>38.195590049024368</v>
      </c>
      <c r="F88" s="1170">
        <v>3567.825528619856</v>
      </c>
      <c r="G88" s="1170">
        <v>3482.2740383915598</v>
      </c>
      <c r="H88" s="1170">
        <v>3346.3993461024734</v>
      </c>
      <c r="I88" s="1170">
        <v>135.87469228908483</v>
      </c>
      <c r="J88" s="1170">
        <v>6536.3543138339492</v>
      </c>
      <c r="K88" s="1170">
        <v>85.551490228295876</v>
      </c>
      <c r="L88" s="1171">
        <v>174.07028233810917</v>
      </c>
      <c r="O88" s="1164"/>
      <c r="P88" s="1164"/>
      <c r="Q88" s="1164"/>
      <c r="R88" s="1164"/>
      <c r="S88" s="1164"/>
      <c r="T88" s="1164"/>
      <c r="U88" s="1164"/>
      <c r="V88" s="1164"/>
      <c r="W88" s="1164"/>
      <c r="X88" s="1164"/>
      <c r="Y88" s="1164"/>
    </row>
    <row r="89" spans="2:25" s="1120" customFormat="1">
      <c r="B89" s="1165" t="s">
        <v>514</v>
      </c>
      <c r="C89" s="1166"/>
      <c r="D89" s="1167">
        <v>0.46938878641951021</v>
      </c>
      <c r="E89" s="1167">
        <v>5.6203243748103818E-3</v>
      </c>
      <c r="F89" s="1167">
        <v>0.5249908892056796</v>
      </c>
      <c r="G89" s="1167">
        <v>0.51240233840140359</v>
      </c>
      <c r="H89" s="1167">
        <v>0.49240893486942383</v>
      </c>
      <c r="I89" s="1167">
        <v>1.9993403531979471E-2</v>
      </c>
      <c r="J89" s="1167">
        <v>0.96179772128893426</v>
      </c>
      <c r="K89" s="1167">
        <v>1.2588550804276037E-2</v>
      </c>
      <c r="L89" s="1168">
        <v>2.5613727906789847E-2</v>
      </c>
      <c r="O89" s="1164"/>
      <c r="P89" s="1164"/>
      <c r="Q89" s="1164"/>
      <c r="R89" s="1164"/>
      <c r="S89" s="1164"/>
      <c r="T89" s="1164"/>
      <c r="U89" s="1164"/>
      <c r="V89" s="1164"/>
      <c r="W89" s="1164"/>
      <c r="X89" s="1164"/>
    </row>
    <row r="90" spans="2:25" s="1120" customFormat="1" ht="28">
      <c r="B90" s="1172" t="s">
        <v>518</v>
      </c>
      <c r="C90" s="1166">
        <v>8416.6487322241192</v>
      </c>
      <c r="D90" s="1170">
        <v>204.50604387031086</v>
      </c>
      <c r="E90" s="1170">
        <v>625.74968218677179</v>
      </c>
      <c r="F90" s="1170">
        <v>7586.3930061670344</v>
      </c>
      <c r="G90" s="1170">
        <v>7108.9054461496198</v>
      </c>
      <c r="H90" s="1170">
        <v>6403.7605350216745</v>
      </c>
      <c r="I90" s="1170">
        <v>705.14491112794519</v>
      </c>
      <c r="J90" s="1170">
        <v>6608.266578891984</v>
      </c>
      <c r="K90" s="1170">
        <v>477.48756001741742</v>
      </c>
      <c r="L90" s="1171">
        <v>1330.8945933147172</v>
      </c>
      <c r="O90" s="1164"/>
      <c r="P90" s="1164"/>
      <c r="Q90" s="1164"/>
      <c r="R90" s="1164"/>
      <c r="S90" s="1164"/>
      <c r="T90" s="1164"/>
      <c r="U90" s="1164"/>
      <c r="V90" s="1164"/>
      <c r="W90" s="1164"/>
      <c r="X90" s="1164"/>
    </row>
    <row r="91" spans="2:25" s="1120" customFormat="1">
      <c r="B91" s="1165" t="s">
        <v>514</v>
      </c>
      <c r="C91" s="1166"/>
      <c r="D91" s="1167">
        <v>2.4297799560926866E-2</v>
      </c>
      <c r="E91" s="1167">
        <v>7.4346655313179022E-2</v>
      </c>
      <c r="F91" s="1167">
        <v>0.90135554512589389</v>
      </c>
      <c r="G91" s="1167">
        <v>0.84462422899180145</v>
      </c>
      <c r="H91" s="1167">
        <v>0.7608444570704409</v>
      </c>
      <c r="I91" s="1167">
        <v>8.377977192136056E-2</v>
      </c>
      <c r="J91" s="1167">
        <v>0.78514225663136761</v>
      </c>
      <c r="K91" s="1167">
        <v>5.6731316134092748E-2</v>
      </c>
      <c r="L91" s="1168">
        <v>0.1581264272345396</v>
      </c>
      <c r="O91" s="1164"/>
      <c r="P91" s="1164"/>
      <c r="Q91" s="1164"/>
      <c r="R91" s="1164"/>
      <c r="S91" s="1164"/>
      <c r="T91" s="1164"/>
      <c r="U91" s="1164"/>
      <c r="V91" s="1164"/>
      <c r="W91" s="1164"/>
      <c r="X91" s="1164"/>
    </row>
    <row r="92" spans="2:25" s="1120" customFormat="1">
      <c r="B92" s="1169" t="s">
        <v>466</v>
      </c>
      <c r="C92" s="1166">
        <v>13806.857930100257</v>
      </c>
      <c r="D92" s="1170">
        <v>2437.9805985397916</v>
      </c>
      <c r="E92" s="1170">
        <v>533.66383739120056</v>
      </c>
      <c r="F92" s="1170">
        <v>10835.213494169264</v>
      </c>
      <c r="G92" s="1170">
        <v>10755.371287475458</v>
      </c>
      <c r="H92" s="1170">
        <v>10522.71668898709</v>
      </c>
      <c r="I92" s="1170">
        <v>232.65459848837091</v>
      </c>
      <c r="J92" s="1170">
        <v>12960.697287526884</v>
      </c>
      <c r="K92" s="1170">
        <v>79.842206693806844</v>
      </c>
      <c r="L92" s="1171">
        <v>766.31843587957121</v>
      </c>
      <c r="O92" s="1164"/>
      <c r="P92" s="1164"/>
      <c r="Q92" s="1164"/>
      <c r="R92" s="1164"/>
      <c r="S92" s="1164"/>
      <c r="T92" s="1164"/>
      <c r="U92" s="1164"/>
      <c r="V92" s="1164"/>
      <c r="W92" s="1164"/>
      <c r="X92" s="1164"/>
    </row>
    <row r="93" spans="2:25" s="1120" customFormat="1">
      <c r="B93" s="1165" t="s">
        <v>514</v>
      </c>
      <c r="C93" s="1166"/>
      <c r="D93" s="1167">
        <v>0.1765775103128108</v>
      </c>
      <c r="E93" s="1167">
        <v>3.865208435496123E-2</v>
      </c>
      <c r="F93" s="1167">
        <v>0.78477040533222786</v>
      </c>
      <c r="G93" s="1167">
        <v>0.77898761194809796</v>
      </c>
      <c r="H93" s="1167">
        <v>0.76213695702963458</v>
      </c>
      <c r="I93" s="1167">
        <v>1.6850654918463517E-2</v>
      </c>
      <c r="J93" s="1167">
        <v>0.93871446734244557</v>
      </c>
      <c r="K93" s="1167">
        <v>5.7827933841300182E-3</v>
      </c>
      <c r="L93" s="1168">
        <v>5.550273927342473E-2</v>
      </c>
      <c r="O93" s="1164"/>
      <c r="P93" s="1164"/>
      <c r="Q93" s="1164"/>
      <c r="R93" s="1164"/>
      <c r="S93" s="1164"/>
      <c r="T93" s="1164"/>
      <c r="U93" s="1164"/>
      <c r="V93" s="1164"/>
      <c r="W93" s="1164"/>
      <c r="X93" s="1164"/>
    </row>
    <row r="94" spans="2:25" s="1120" customFormat="1">
      <c r="B94" s="1169" t="s">
        <v>217</v>
      </c>
      <c r="C94" s="1166">
        <v>58929.972257470123</v>
      </c>
      <c r="D94" s="1170">
        <v>700.7400626803659</v>
      </c>
      <c r="E94" s="1170">
        <v>901.92992997454849</v>
      </c>
      <c r="F94" s="1170">
        <v>57327.302264815211</v>
      </c>
      <c r="G94" s="1170">
        <v>57054.609404851726</v>
      </c>
      <c r="H94" s="1170">
        <v>56128.168436809297</v>
      </c>
      <c r="I94" s="1170">
        <v>926.44096804243748</v>
      </c>
      <c r="J94" s="1170">
        <v>56828.90849948964</v>
      </c>
      <c r="K94" s="1170">
        <v>272.69285996346088</v>
      </c>
      <c r="L94" s="1171">
        <v>1828.3708980169856</v>
      </c>
      <c r="O94" s="1164"/>
      <c r="P94" s="1164"/>
      <c r="Q94" s="1164"/>
      <c r="R94" s="1164"/>
      <c r="S94" s="1164"/>
      <c r="T94" s="1164"/>
      <c r="U94" s="1164"/>
      <c r="V94" s="1164"/>
      <c r="W94" s="1164"/>
      <c r="X94" s="1164"/>
    </row>
    <row r="95" spans="2:25" s="1120" customFormat="1">
      <c r="B95" s="1165" t="s">
        <v>514</v>
      </c>
      <c r="C95" s="1166"/>
      <c r="D95" s="1167">
        <v>1.1891063848100458E-2</v>
      </c>
      <c r="E95" s="1167">
        <v>1.5305113771884008E-2</v>
      </c>
      <c r="F95" s="1167">
        <v>0.97280382238001561</v>
      </c>
      <c r="G95" s="1167">
        <v>0.96817641718165459</v>
      </c>
      <c r="H95" s="1167">
        <v>0.95245536840880385</v>
      </c>
      <c r="I95" s="1167">
        <v>1.5721048772850885E-2</v>
      </c>
      <c r="J95" s="1167">
        <v>0.96434643225690397</v>
      </c>
      <c r="K95" s="1167">
        <v>4.6274051983605608E-3</v>
      </c>
      <c r="L95" s="1168">
        <v>3.1026162544734889E-2</v>
      </c>
      <c r="O95" s="1164"/>
      <c r="P95" s="1164"/>
      <c r="Q95" s="1164"/>
      <c r="R95" s="1164"/>
      <c r="S95" s="1164"/>
      <c r="T95" s="1164"/>
      <c r="U95" s="1164"/>
      <c r="V95" s="1164"/>
      <c r="W95" s="1164"/>
      <c r="X95" s="1164"/>
    </row>
    <row r="96" spans="2:25" s="1120" customFormat="1">
      <c r="B96" s="1169" t="s">
        <v>222</v>
      </c>
      <c r="C96" s="1166">
        <v>80787.840302045443</v>
      </c>
      <c r="D96" s="1170">
        <v>65909.956778806387</v>
      </c>
      <c r="E96" s="1170">
        <v>7.7488415522140759E-3</v>
      </c>
      <c r="F96" s="1170">
        <v>14877.8757743975</v>
      </c>
      <c r="G96" s="1170">
        <v>10816.445033003612</v>
      </c>
      <c r="H96" s="1170">
        <v>10772.632972609979</v>
      </c>
      <c r="I96" s="1170">
        <v>43.812060393652338</v>
      </c>
      <c r="J96" s="1170">
        <v>76682.589751416366</v>
      </c>
      <c r="K96" s="1170">
        <v>4061.4307413938868</v>
      </c>
      <c r="L96" s="1171">
        <v>43.819809235204552</v>
      </c>
      <c r="O96" s="1164"/>
      <c r="P96" s="1164"/>
      <c r="Q96" s="1164"/>
      <c r="R96" s="1164"/>
      <c r="S96" s="1164"/>
      <c r="T96" s="1164"/>
      <c r="U96" s="1164"/>
      <c r="V96" s="1164"/>
      <c r="W96" s="1164"/>
      <c r="X96" s="1164"/>
    </row>
    <row r="97" spans="2:24" s="1120" customFormat="1">
      <c r="B97" s="1165" t="s">
        <v>514</v>
      </c>
      <c r="C97" s="1166"/>
      <c r="D97" s="1167">
        <v>0.81584006370742945</v>
      </c>
      <c r="E97" s="1167">
        <v>9.5915938874502699E-8</v>
      </c>
      <c r="F97" s="1167">
        <v>0.18415984037663169</v>
      </c>
      <c r="G97" s="1167">
        <v>0.13388704280945798</v>
      </c>
      <c r="H97" s="1167">
        <v>0.13334473272628419</v>
      </c>
      <c r="I97" s="1167">
        <v>5.4231008317402784E-4</v>
      </c>
      <c r="J97" s="1167">
        <v>0.94918479643371356</v>
      </c>
      <c r="K97" s="1167">
        <v>5.0272797567173691E-2</v>
      </c>
      <c r="L97" s="1168">
        <v>5.4240599911290226E-4</v>
      </c>
      <c r="O97" s="1164"/>
      <c r="P97" s="1164"/>
      <c r="Q97" s="1164"/>
      <c r="R97" s="1164"/>
      <c r="S97" s="1164"/>
      <c r="T97" s="1164"/>
      <c r="U97" s="1164"/>
      <c r="V97" s="1164"/>
      <c r="W97" s="1164"/>
      <c r="X97" s="1164"/>
    </row>
    <row r="98" spans="2:24" s="1120" customFormat="1">
      <c r="B98" s="1169" t="s">
        <v>219</v>
      </c>
      <c r="C98" s="1166">
        <v>164.0199427322091</v>
      </c>
      <c r="D98" s="1170">
        <v>6.6921168293606925</v>
      </c>
      <c r="E98" s="1170">
        <v>1.2274635215125862</v>
      </c>
      <c r="F98" s="1170">
        <v>156.10036238133577</v>
      </c>
      <c r="G98" s="1170">
        <v>54.226021817260666</v>
      </c>
      <c r="H98" s="1170">
        <v>50.68239327046043</v>
      </c>
      <c r="I98" s="1170">
        <v>3.5436285468002318</v>
      </c>
      <c r="J98" s="1170">
        <v>57.37451009982113</v>
      </c>
      <c r="K98" s="1170">
        <v>101.87434056407513</v>
      </c>
      <c r="L98" s="1171">
        <v>4.771092068312818</v>
      </c>
      <c r="O98" s="1164"/>
      <c r="P98" s="1164"/>
      <c r="Q98" s="1164"/>
      <c r="R98" s="1164"/>
      <c r="S98" s="1164"/>
      <c r="T98" s="1164"/>
      <c r="U98" s="1164"/>
      <c r="V98" s="1164"/>
      <c r="W98" s="1164"/>
      <c r="X98" s="1164"/>
    </row>
    <row r="99" spans="2:24" s="1120" customFormat="1">
      <c r="B99" s="1165" t="s">
        <v>514</v>
      </c>
      <c r="C99" s="1166"/>
      <c r="D99" s="1167">
        <v>4.0800628983798208E-2</v>
      </c>
      <c r="E99" s="1167">
        <v>7.4836236439652492E-3</v>
      </c>
      <c r="F99" s="1167">
        <v>0.95171574737223619</v>
      </c>
      <c r="G99" s="1167">
        <v>0.3306062721031065</v>
      </c>
      <c r="H99" s="1167">
        <v>0.30900140815930044</v>
      </c>
      <c r="I99" s="1167">
        <v>2.1604863943806014E-2</v>
      </c>
      <c r="J99" s="1167">
        <v>0.34980203714309871</v>
      </c>
      <c r="K99" s="1167">
        <v>0.62110947526912985</v>
      </c>
      <c r="L99" s="1168">
        <v>2.9088487587771262E-2</v>
      </c>
      <c r="O99" s="1164"/>
      <c r="P99" s="1164"/>
      <c r="Q99" s="1164"/>
      <c r="R99" s="1164"/>
      <c r="S99" s="1164"/>
      <c r="T99" s="1164"/>
      <c r="U99" s="1164"/>
      <c r="V99" s="1164"/>
      <c r="W99" s="1164"/>
      <c r="X99" s="1164"/>
    </row>
    <row r="100" spans="2:24" s="1120" customFormat="1">
      <c r="B100" s="1169" t="s">
        <v>467</v>
      </c>
      <c r="C100" s="1166">
        <v>16231.92045801015</v>
      </c>
      <c r="D100" s="1170">
        <v>2152.309187691581</v>
      </c>
      <c r="E100" s="1170">
        <v>946.53179675467652</v>
      </c>
      <c r="F100" s="1170">
        <v>13133.079473563897</v>
      </c>
      <c r="G100" s="1170">
        <v>11583.781109609314</v>
      </c>
      <c r="H100" s="1170">
        <v>11439.619913070888</v>
      </c>
      <c r="I100" s="1170">
        <v>144.16119653842185</v>
      </c>
      <c r="J100" s="1170">
        <v>13591.929100762467</v>
      </c>
      <c r="K100" s="1170">
        <v>1549.2983639545839</v>
      </c>
      <c r="L100" s="1171">
        <v>1090.692993293098</v>
      </c>
      <c r="O100" s="1164"/>
      <c r="P100" s="1164"/>
      <c r="Q100" s="1164"/>
      <c r="R100" s="1164"/>
      <c r="S100" s="1164"/>
      <c r="T100" s="1164"/>
      <c r="U100" s="1164"/>
      <c r="V100" s="1164"/>
      <c r="W100" s="1164"/>
      <c r="X100" s="1164"/>
    </row>
    <row r="101" spans="2:24" s="1120" customFormat="1" ht="14.5" thickBot="1">
      <c r="B101" s="1173" t="s">
        <v>514</v>
      </c>
      <c r="C101" s="1174"/>
      <c r="D101" s="1175">
        <v>0.13259732224904147</v>
      </c>
      <c r="E101" s="1175">
        <v>5.8312988854475362E-2</v>
      </c>
      <c r="F101" s="1175">
        <v>0.80908968889648347</v>
      </c>
      <c r="G101" s="1175">
        <v>0.71364205730153962</v>
      </c>
      <c r="H101" s="1175">
        <v>0.70476071778836546</v>
      </c>
      <c r="I101" s="1175">
        <v>8.8813395131739307E-3</v>
      </c>
      <c r="J101" s="1175">
        <v>0.83735804003740688</v>
      </c>
      <c r="K101" s="1175">
        <v>9.544763159494378E-2</v>
      </c>
      <c r="L101" s="1176">
        <v>6.719432836764927E-2</v>
      </c>
    </row>
    <row r="102" spans="2:24" s="1120" customFormat="1" ht="14.5" thickTop="1">
      <c r="B102" s="1160" t="s">
        <v>523</v>
      </c>
      <c r="C102" s="1161">
        <v>385954.764515622</v>
      </c>
      <c r="D102" s="1162">
        <v>76114.343974232033</v>
      </c>
      <c r="E102" s="1162">
        <v>4562.1614554681228</v>
      </c>
      <c r="F102" s="1162">
        <v>305278.25908592175</v>
      </c>
      <c r="G102" s="1162">
        <v>132049.8192638644</v>
      </c>
      <c r="H102" s="1162">
        <v>127454.86212574254</v>
      </c>
      <c r="I102" s="1162">
        <v>4594.957138121893</v>
      </c>
      <c r="J102" s="1162">
        <v>203569.20609997457</v>
      </c>
      <c r="K102" s="1162">
        <v>173228.43982205741</v>
      </c>
      <c r="L102" s="1163">
        <v>9157.1185935900157</v>
      </c>
    </row>
    <row r="103" spans="2:24" s="1120" customFormat="1" ht="14.5" thickBot="1">
      <c r="B103" s="1177" t="s">
        <v>514</v>
      </c>
      <c r="C103" s="1178"/>
      <c r="D103" s="1179">
        <v>0.19721053079823092</v>
      </c>
      <c r="E103" s="1179">
        <v>1.1820456371859257E-2</v>
      </c>
      <c r="F103" s="1179">
        <v>0.79096901282990961</v>
      </c>
      <c r="G103" s="1179">
        <v>0.34213807265623097</v>
      </c>
      <c r="H103" s="1179">
        <v>0.33023264341794034</v>
      </c>
      <c r="I103" s="1179">
        <v>1.1905429238290712E-2</v>
      </c>
      <c r="J103" s="1179">
        <v>0.52744317421617126</v>
      </c>
      <c r="K103" s="1179">
        <v>0.44883094017367875</v>
      </c>
      <c r="L103" s="1180">
        <v>2.3725885610149967E-2</v>
      </c>
    </row>
    <row r="104" spans="2:24">
      <c r="B104" s="771"/>
      <c r="C104" s="772"/>
      <c r="D104" s="771"/>
      <c r="E104" s="771"/>
      <c r="F104" s="771"/>
      <c r="G104" s="771"/>
      <c r="H104" s="772"/>
      <c r="I104" s="772"/>
      <c r="J104" s="772"/>
      <c r="K104" s="771"/>
      <c r="L104" s="772"/>
    </row>
  </sheetData>
  <mergeCells count="32">
    <mergeCell ref="BA4:BA5"/>
    <mergeCell ref="AS4:AS5"/>
    <mergeCell ref="AT4:AT5"/>
    <mergeCell ref="AU4:AX4"/>
    <mergeCell ref="AY4:AY5"/>
    <mergeCell ref="AZ4:AZ5"/>
    <mergeCell ref="AN4:AN5"/>
    <mergeCell ref="AO4:AO5"/>
    <mergeCell ref="AP4:AP5"/>
    <mergeCell ref="AQ4:AQ6"/>
    <mergeCell ref="AR4:AR5"/>
    <mergeCell ref="AF4:AF6"/>
    <mergeCell ref="AG4:AG5"/>
    <mergeCell ref="AH4:AH5"/>
    <mergeCell ref="AI4:AI5"/>
    <mergeCell ref="AJ4:AM4"/>
    <mergeCell ref="J61:J62"/>
    <mergeCell ref="K61:K62"/>
    <mergeCell ref="L61:L62"/>
    <mergeCell ref="B61:B63"/>
    <mergeCell ref="C61:C62"/>
    <mergeCell ref="D61:D62"/>
    <mergeCell ref="E61:E62"/>
    <mergeCell ref="F61:I61"/>
    <mergeCell ref="K3:K4"/>
    <mergeCell ref="L3:L4"/>
    <mergeCell ref="B3:B5"/>
    <mergeCell ref="C3:C4"/>
    <mergeCell ref="D3:D4"/>
    <mergeCell ref="E3:E4"/>
    <mergeCell ref="F3:I3"/>
    <mergeCell ref="J3:J4"/>
  </mergeCells>
  <phoneticPr fontId="17"/>
  <conditionalFormatting sqref="AR7:BA46">
    <cfRule type="cellIs" dxfId="0" priority="1" operator="notEqual">
      <formula>0</formula>
    </cfRule>
  </conditionalFormatting>
  <pageMargins left="0.7" right="0.7" top="0.75" bottom="0.75" header="0.3" footer="0.3"/>
  <pageSetup paperSize="9" scale="57" orientation="landscape" r:id="rId1"/>
  <ignoredErrors>
    <ignoredError sqref="D8:L26 L44 F44:J44 D45:L45 D44:E44 K44 D28:L43 D27:I27 K27:L27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">
    <tabColor rgb="FFFFFF00"/>
    <pageSetUpPr fitToPage="1"/>
  </sheetPr>
  <dimension ref="A1:X59"/>
  <sheetViews>
    <sheetView showGridLines="0" zoomScale="115" zoomScaleNormal="115" zoomScaleSheetLayoutView="100" workbookViewId="0">
      <selection activeCell="D3" sqref="D3"/>
    </sheetView>
  </sheetViews>
  <sheetFormatPr defaultColWidth="9" defaultRowHeight="11"/>
  <cols>
    <col min="1" max="1" width="5.36328125" style="14" customWidth="1"/>
    <col min="2" max="2" width="4.08984375" style="14" customWidth="1"/>
    <col min="3" max="3" width="8.90625" style="14" customWidth="1"/>
    <col min="4" max="17" width="9.453125" style="14" customWidth="1"/>
    <col min="18" max="21" width="9" style="14"/>
    <col min="22" max="22" width="8.08984375" style="14" customWidth="1"/>
    <col min="23" max="23" width="9.453125" style="14" customWidth="1"/>
    <col min="24" max="16384" width="9" style="14"/>
  </cols>
  <sheetData>
    <row r="1" spans="1:24" ht="17.5">
      <c r="B1" s="1283" t="s">
        <v>974</v>
      </c>
    </row>
    <row r="4" spans="1:24">
      <c r="T4" s="1700"/>
      <c r="U4" s="1700"/>
      <c r="V4" s="1700"/>
      <c r="W4" s="1700"/>
      <c r="X4" s="1700"/>
    </row>
    <row r="5" spans="1:24" ht="11.5" thickBot="1">
      <c r="T5" s="1700"/>
      <c r="U5" s="1700"/>
      <c r="V5" s="1700"/>
      <c r="W5" s="1700"/>
      <c r="X5" s="1700"/>
    </row>
    <row r="6" spans="1:24" ht="15" customHeight="1">
      <c r="A6" s="15"/>
      <c r="B6" s="1356" t="s">
        <v>49</v>
      </c>
      <c r="C6" s="1357"/>
      <c r="D6" s="1364" t="s">
        <v>51</v>
      </c>
      <c r="E6" s="1365"/>
      <c r="F6" s="1365"/>
      <c r="G6" s="1365"/>
      <c r="H6" s="1365"/>
      <c r="I6" s="1365"/>
      <c r="J6" s="1365"/>
      <c r="K6" s="1365"/>
      <c r="L6" s="1365"/>
      <c r="M6" s="1365"/>
      <c r="N6" s="1365"/>
      <c r="O6" s="1365"/>
      <c r="P6" s="1365"/>
      <c r="Q6" s="1365"/>
      <c r="R6" s="1366"/>
      <c r="T6" s="1700"/>
      <c r="U6" s="1700"/>
      <c r="V6" s="1700"/>
      <c r="W6" s="1701"/>
      <c r="X6" s="1700"/>
    </row>
    <row r="7" spans="1:24" ht="13.5" customHeight="1" thickBot="1">
      <c r="A7" s="15"/>
      <c r="B7" s="1358"/>
      <c r="C7" s="1359"/>
      <c r="D7" s="1008" t="s">
        <v>52</v>
      </c>
      <c r="E7" s="869" t="s">
        <v>53</v>
      </c>
      <c r="F7" s="869" t="s">
        <v>54</v>
      </c>
      <c r="G7" s="869" t="s">
        <v>55</v>
      </c>
      <c r="H7" s="869" t="s">
        <v>56</v>
      </c>
      <c r="I7" s="869" t="s">
        <v>57</v>
      </c>
      <c r="J7" s="869" t="s">
        <v>855</v>
      </c>
      <c r="K7" s="1009" t="s">
        <v>860</v>
      </c>
      <c r="L7" s="1009" t="s">
        <v>862</v>
      </c>
      <c r="M7" s="1009" t="s">
        <v>878</v>
      </c>
      <c r="N7" s="869" t="s">
        <v>879</v>
      </c>
      <c r="O7" s="869" t="s">
        <v>881</v>
      </c>
      <c r="P7" s="869" t="s">
        <v>913</v>
      </c>
      <c r="Q7" s="1009" t="s">
        <v>948</v>
      </c>
      <c r="R7" s="856" t="s">
        <v>966</v>
      </c>
      <c r="T7" s="1700"/>
      <c r="U7" s="1700"/>
      <c r="V7" s="1700"/>
      <c r="W7" s="1701"/>
      <c r="X7" s="1702"/>
    </row>
    <row r="8" spans="1:24" ht="14.25" customHeight="1">
      <c r="A8" s="15"/>
      <c r="B8" s="23">
        <v>1</v>
      </c>
      <c r="C8" s="16" t="s">
        <v>58</v>
      </c>
      <c r="D8" s="828" t="s">
        <v>71</v>
      </c>
      <c r="E8" s="870"/>
      <c r="F8" s="870"/>
      <c r="G8" s="870"/>
      <c r="H8" s="870" t="s">
        <v>63</v>
      </c>
      <c r="I8" s="870" t="s">
        <v>71</v>
      </c>
      <c r="J8" s="871" t="s">
        <v>63</v>
      </c>
      <c r="K8" s="871" t="s">
        <v>63</v>
      </c>
      <c r="L8" s="826" t="s">
        <v>63</v>
      </c>
      <c r="M8" s="826" t="s">
        <v>63</v>
      </c>
      <c r="N8" s="871" t="s">
        <v>934</v>
      </c>
      <c r="O8" s="870"/>
      <c r="P8" s="871" t="s">
        <v>69</v>
      </c>
      <c r="Q8" s="826"/>
      <c r="R8" s="851"/>
      <c r="T8" s="1700"/>
      <c r="U8" s="1700"/>
      <c r="V8" s="1700"/>
      <c r="W8" s="1703"/>
      <c r="X8" s="1703"/>
    </row>
    <row r="9" spans="1:24" ht="14.25" customHeight="1">
      <c r="A9" s="15"/>
      <c r="B9" s="24">
        <v>2</v>
      </c>
      <c r="C9" s="17" t="s">
        <v>62</v>
      </c>
      <c r="D9" s="829" t="s">
        <v>71</v>
      </c>
      <c r="E9" s="871"/>
      <c r="F9" s="871"/>
      <c r="G9" s="871"/>
      <c r="H9" s="871"/>
      <c r="I9" s="871" t="s">
        <v>63</v>
      </c>
      <c r="J9" s="871"/>
      <c r="K9" s="17"/>
      <c r="L9" s="17"/>
      <c r="M9" s="17"/>
      <c r="N9" s="871" t="s">
        <v>69</v>
      </c>
      <c r="O9" s="871"/>
      <c r="P9" s="871"/>
      <c r="Q9" s="17"/>
      <c r="R9" s="852"/>
      <c r="T9" s="1700"/>
      <c r="U9" s="1700"/>
      <c r="V9" s="1700"/>
      <c r="W9" s="1703"/>
      <c r="X9" s="1703"/>
    </row>
    <row r="10" spans="1:24" ht="14.25" customHeight="1">
      <c r="A10" s="15"/>
      <c r="B10" s="24">
        <v>3</v>
      </c>
      <c r="C10" s="17" t="s">
        <v>65</v>
      </c>
      <c r="D10" s="829" t="s">
        <v>63</v>
      </c>
      <c r="E10" s="871" t="s">
        <v>63</v>
      </c>
      <c r="F10" s="871" t="s">
        <v>63</v>
      </c>
      <c r="G10" s="871" t="s">
        <v>63</v>
      </c>
      <c r="H10" s="871" t="s">
        <v>63</v>
      </c>
      <c r="I10" s="871" t="s">
        <v>63</v>
      </c>
      <c r="J10" s="871" t="s">
        <v>63</v>
      </c>
      <c r="K10" s="871" t="s">
        <v>63</v>
      </c>
      <c r="L10" s="17" t="s">
        <v>63</v>
      </c>
      <c r="M10" s="871" t="s">
        <v>63</v>
      </c>
      <c r="N10" s="871" t="s">
        <v>71</v>
      </c>
      <c r="O10" s="871" t="s">
        <v>63</v>
      </c>
      <c r="P10" s="871" t="s">
        <v>63</v>
      </c>
      <c r="Q10" s="871" t="s">
        <v>934</v>
      </c>
      <c r="R10" s="852" t="s">
        <v>69</v>
      </c>
      <c r="T10" s="1700"/>
      <c r="U10" s="1700"/>
      <c r="V10" s="1700"/>
      <c r="W10" s="1703"/>
      <c r="X10" s="1703"/>
    </row>
    <row r="11" spans="1:24" ht="14.25" customHeight="1">
      <c r="A11" s="15"/>
      <c r="B11" s="24">
        <v>4</v>
      </c>
      <c r="C11" s="17" t="s">
        <v>67</v>
      </c>
      <c r="D11" s="829" t="s">
        <v>63</v>
      </c>
      <c r="E11" s="871" t="s">
        <v>63</v>
      </c>
      <c r="F11" s="871" t="s">
        <v>63</v>
      </c>
      <c r="G11" s="871" t="s">
        <v>63</v>
      </c>
      <c r="H11" s="871" t="s">
        <v>63</v>
      </c>
      <c r="I11" s="871" t="s">
        <v>63</v>
      </c>
      <c r="J11" s="871" t="s">
        <v>63</v>
      </c>
      <c r="K11" s="871" t="s">
        <v>63</v>
      </c>
      <c r="L11" s="17" t="s">
        <v>63</v>
      </c>
      <c r="M11" s="871" t="s">
        <v>63</v>
      </c>
      <c r="N11" s="871" t="s">
        <v>63</v>
      </c>
      <c r="O11" s="871" t="s">
        <v>63</v>
      </c>
      <c r="P11" s="871" t="s">
        <v>63</v>
      </c>
      <c r="Q11" s="871" t="s">
        <v>934</v>
      </c>
      <c r="R11" s="852" t="s">
        <v>69</v>
      </c>
      <c r="T11" s="1700"/>
      <c r="U11" s="1700"/>
      <c r="V11" s="1700"/>
      <c r="W11" s="1703"/>
      <c r="X11" s="1703"/>
    </row>
    <row r="12" spans="1:24" ht="14.25" customHeight="1">
      <c r="A12" s="15"/>
      <c r="B12" s="24">
        <v>5</v>
      </c>
      <c r="C12" s="17" t="s">
        <v>68</v>
      </c>
      <c r="D12" s="829" t="s">
        <v>63</v>
      </c>
      <c r="E12" s="871" t="s">
        <v>63</v>
      </c>
      <c r="F12" s="871" t="s">
        <v>63</v>
      </c>
      <c r="G12" s="871" t="s">
        <v>63</v>
      </c>
      <c r="H12" s="871" t="s">
        <v>63</v>
      </c>
      <c r="I12" s="871" t="s">
        <v>63</v>
      </c>
      <c r="J12" s="871" t="s">
        <v>63</v>
      </c>
      <c r="K12" s="871" t="s">
        <v>63</v>
      </c>
      <c r="L12" s="17" t="s">
        <v>63</v>
      </c>
      <c r="M12" s="871" t="s">
        <v>63</v>
      </c>
      <c r="N12" s="871" t="s">
        <v>63</v>
      </c>
      <c r="O12" s="871" t="s">
        <v>63</v>
      </c>
      <c r="P12" s="871" t="s">
        <v>63</v>
      </c>
      <c r="Q12" s="871" t="s">
        <v>934</v>
      </c>
      <c r="R12" s="852" t="s">
        <v>69</v>
      </c>
      <c r="T12" s="1700"/>
      <c r="U12" s="1700"/>
      <c r="V12" s="1700"/>
      <c r="W12" s="1703"/>
      <c r="X12" s="1703"/>
    </row>
    <row r="13" spans="1:24" ht="14.25" customHeight="1">
      <c r="A13" s="15"/>
      <c r="B13" s="24">
        <v>6</v>
      </c>
      <c r="C13" s="17" t="s">
        <v>70</v>
      </c>
      <c r="D13" s="829" t="s">
        <v>63</v>
      </c>
      <c r="E13" s="871" t="s">
        <v>63</v>
      </c>
      <c r="F13" s="871"/>
      <c r="G13" s="871"/>
      <c r="H13" s="871"/>
      <c r="I13" s="871"/>
      <c r="J13" s="871" t="s">
        <v>60</v>
      </c>
      <c r="K13" s="17"/>
      <c r="L13" s="17"/>
      <c r="M13" s="17"/>
      <c r="N13" s="871" t="s">
        <v>69</v>
      </c>
      <c r="O13" s="871"/>
      <c r="P13" s="871"/>
      <c r="Q13" s="17"/>
      <c r="R13" s="852"/>
      <c r="T13" s="1700"/>
      <c r="U13" s="1700"/>
      <c r="V13" s="1700"/>
      <c r="W13" s="1703"/>
      <c r="X13" s="1703"/>
    </row>
    <row r="14" spans="1:24" ht="14.25" customHeight="1">
      <c r="A14" s="15"/>
      <c r="B14" s="24">
        <v>7</v>
      </c>
      <c r="C14" s="17" t="s">
        <v>72</v>
      </c>
      <c r="D14" s="829" t="s">
        <v>63</v>
      </c>
      <c r="E14" s="871" t="s">
        <v>63</v>
      </c>
      <c r="F14" s="871" t="s">
        <v>63</v>
      </c>
      <c r="G14" s="871" t="s">
        <v>63</v>
      </c>
      <c r="H14" s="871" t="s">
        <v>63</v>
      </c>
      <c r="I14" s="871" t="s">
        <v>63</v>
      </c>
      <c r="J14" s="871" t="s">
        <v>63</v>
      </c>
      <c r="K14" s="871" t="s">
        <v>63</v>
      </c>
      <c r="L14" s="17" t="s">
        <v>63</v>
      </c>
      <c r="M14" s="871" t="s">
        <v>63</v>
      </c>
      <c r="N14" s="871" t="s">
        <v>63</v>
      </c>
      <c r="O14" s="871" t="s">
        <v>63</v>
      </c>
      <c r="P14" s="871" t="s">
        <v>63</v>
      </c>
      <c r="Q14" s="871" t="s">
        <v>934</v>
      </c>
      <c r="R14" s="852" t="s">
        <v>69</v>
      </c>
      <c r="T14" s="1700"/>
      <c r="U14" s="1700"/>
      <c r="V14" s="1700"/>
      <c r="W14" s="1703"/>
      <c r="X14" s="1703"/>
    </row>
    <row r="15" spans="1:24" ht="14.25" customHeight="1">
      <c r="A15" s="15"/>
      <c r="B15" s="24">
        <v>8</v>
      </c>
      <c r="C15" s="17" t="s">
        <v>73</v>
      </c>
      <c r="D15" s="829" t="s">
        <v>63</v>
      </c>
      <c r="E15" s="871"/>
      <c r="F15" s="871"/>
      <c r="G15" s="871"/>
      <c r="H15" s="871"/>
      <c r="I15" s="871" t="s">
        <v>63</v>
      </c>
      <c r="J15" s="871"/>
      <c r="K15" s="17"/>
      <c r="L15" s="17"/>
      <c r="M15" s="871" t="s">
        <v>71</v>
      </c>
      <c r="N15" s="871" t="s">
        <v>69</v>
      </c>
      <c r="O15" s="871"/>
      <c r="P15" s="871"/>
      <c r="Q15" s="17"/>
      <c r="R15" s="852"/>
      <c r="T15" s="1700"/>
      <c r="U15" s="1700"/>
      <c r="V15" s="1700"/>
      <c r="W15" s="1703"/>
      <c r="X15" s="1703"/>
    </row>
    <row r="16" spans="1:24" ht="14.25" customHeight="1">
      <c r="A16" s="15"/>
      <c r="B16" s="24">
        <v>9</v>
      </c>
      <c r="C16" s="17" t="s">
        <v>74</v>
      </c>
      <c r="D16" s="829" t="s">
        <v>63</v>
      </c>
      <c r="E16" s="871" t="s">
        <v>63</v>
      </c>
      <c r="F16" s="871" t="s">
        <v>63</v>
      </c>
      <c r="G16" s="871" t="s">
        <v>63</v>
      </c>
      <c r="H16" s="871" t="s">
        <v>63</v>
      </c>
      <c r="I16" s="871" t="s">
        <v>63</v>
      </c>
      <c r="J16" s="871" t="s">
        <v>63</v>
      </c>
      <c r="K16" s="871" t="s">
        <v>63</v>
      </c>
      <c r="L16" s="17" t="s">
        <v>63</v>
      </c>
      <c r="M16" s="871" t="s">
        <v>63</v>
      </c>
      <c r="N16" s="871" t="s">
        <v>63</v>
      </c>
      <c r="O16" s="871" t="s">
        <v>63</v>
      </c>
      <c r="P16" s="871" t="s">
        <v>63</v>
      </c>
      <c r="Q16" s="871" t="s">
        <v>934</v>
      </c>
      <c r="R16" s="852" t="s">
        <v>69</v>
      </c>
      <c r="T16" s="1700"/>
      <c r="U16" s="1700"/>
      <c r="V16" s="1700"/>
      <c r="W16" s="1703"/>
      <c r="X16" s="1703"/>
    </row>
    <row r="17" spans="1:24" ht="14.25" customHeight="1">
      <c r="A17" s="15"/>
      <c r="B17" s="25">
        <v>10</v>
      </c>
      <c r="C17" s="17" t="s">
        <v>75</v>
      </c>
      <c r="D17" s="829" t="s">
        <v>71</v>
      </c>
      <c r="E17" s="871" t="s">
        <v>63</v>
      </c>
      <c r="F17" s="871" t="s">
        <v>63</v>
      </c>
      <c r="G17" s="871" t="s">
        <v>63</v>
      </c>
      <c r="H17" s="871" t="s">
        <v>63</v>
      </c>
      <c r="I17" s="871" t="s">
        <v>63</v>
      </c>
      <c r="J17" s="871" t="s">
        <v>63</v>
      </c>
      <c r="K17" s="871" t="s">
        <v>63</v>
      </c>
      <c r="L17" s="17" t="s">
        <v>63</v>
      </c>
      <c r="M17" s="871" t="s">
        <v>63</v>
      </c>
      <c r="N17" s="871" t="s">
        <v>63</v>
      </c>
      <c r="O17" s="871" t="s">
        <v>63</v>
      </c>
      <c r="P17" s="871" t="s">
        <v>63</v>
      </c>
      <c r="Q17" s="871" t="s">
        <v>934</v>
      </c>
      <c r="R17" s="852" t="s">
        <v>69</v>
      </c>
      <c r="T17" s="1700"/>
      <c r="U17" s="1700"/>
      <c r="V17" s="1700"/>
      <c r="W17" s="1703"/>
      <c r="X17" s="1703"/>
    </row>
    <row r="18" spans="1:24" ht="14.25" customHeight="1">
      <c r="A18" s="15"/>
      <c r="B18" s="25">
        <v>11</v>
      </c>
      <c r="C18" s="17" t="s">
        <v>76</v>
      </c>
      <c r="D18" s="829" t="s">
        <v>63</v>
      </c>
      <c r="E18" s="871"/>
      <c r="F18" s="871" t="s">
        <v>63</v>
      </c>
      <c r="G18" s="871" t="s">
        <v>63</v>
      </c>
      <c r="H18" s="871" t="s">
        <v>63</v>
      </c>
      <c r="I18" s="871" t="s">
        <v>63</v>
      </c>
      <c r="J18" s="871" t="s">
        <v>63</v>
      </c>
      <c r="K18" s="871" t="s">
        <v>63</v>
      </c>
      <c r="L18" s="17"/>
      <c r="M18" s="871" t="s">
        <v>63</v>
      </c>
      <c r="N18" s="871" t="s">
        <v>63</v>
      </c>
      <c r="O18" s="871" t="s">
        <v>63</v>
      </c>
      <c r="P18" s="871" t="s">
        <v>63</v>
      </c>
      <c r="Q18" s="871" t="s">
        <v>934</v>
      </c>
      <c r="R18" s="852" t="s">
        <v>69</v>
      </c>
      <c r="T18" s="1700"/>
      <c r="U18" s="1700"/>
      <c r="V18" s="1700"/>
      <c r="W18" s="1703"/>
      <c r="X18" s="1703"/>
    </row>
    <row r="19" spans="1:24" ht="14.25" customHeight="1">
      <c r="A19" s="15"/>
      <c r="B19" s="25">
        <v>12</v>
      </c>
      <c r="C19" s="17" t="s">
        <v>77</v>
      </c>
      <c r="D19" s="829" t="s">
        <v>63</v>
      </c>
      <c r="E19" s="871" t="s">
        <v>63</v>
      </c>
      <c r="F19" s="871" t="s">
        <v>63</v>
      </c>
      <c r="G19" s="871" t="s">
        <v>63</v>
      </c>
      <c r="H19" s="871" t="s">
        <v>63</v>
      </c>
      <c r="I19" s="871" t="s">
        <v>71</v>
      </c>
      <c r="J19" s="871" t="s">
        <v>63</v>
      </c>
      <c r="K19" s="871" t="s">
        <v>63</v>
      </c>
      <c r="L19" s="17" t="s">
        <v>63</v>
      </c>
      <c r="M19" s="871" t="s">
        <v>63</v>
      </c>
      <c r="N19" s="871" t="s">
        <v>63</v>
      </c>
      <c r="O19" s="871" t="s">
        <v>63</v>
      </c>
      <c r="P19" s="871" t="s">
        <v>63</v>
      </c>
      <c r="Q19" s="871" t="s">
        <v>934</v>
      </c>
      <c r="R19" s="852" t="s">
        <v>69</v>
      </c>
      <c r="T19" s="1700"/>
      <c r="U19" s="1700"/>
      <c r="V19" s="1700"/>
      <c r="W19" s="1703"/>
      <c r="X19" s="1703"/>
    </row>
    <row r="20" spans="1:24" ht="14.25" customHeight="1">
      <c r="A20" s="15"/>
      <c r="B20" s="25">
        <v>13</v>
      </c>
      <c r="C20" s="17" t="s">
        <v>78</v>
      </c>
      <c r="D20" s="829" t="s">
        <v>63</v>
      </c>
      <c r="E20" s="871" t="s">
        <v>63</v>
      </c>
      <c r="F20" s="871" t="s">
        <v>63</v>
      </c>
      <c r="G20" s="871" t="s">
        <v>63</v>
      </c>
      <c r="H20" s="871" t="s">
        <v>63</v>
      </c>
      <c r="I20" s="871" t="s">
        <v>63</v>
      </c>
      <c r="J20" s="871" t="s">
        <v>63</v>
      </c>
      <c r="K20" s="871" t="s">
        <v>63</v>
      </c>
      <c r="L20" s="17" t="s">
        <v>63</v>
      </c>
      <c r="M20" s="871" t="s">
        <v>63</v>
      </c>
      <c r="N20" s="871" t="s">
        <v>63</v>
      </c>
      <c r="O20" s="871" t="s">
        <v>63</v>
      </c>
      <c r="P20" s="871" t="s">
        <v>63</v>
      </c>
      <c r="Q20" s="871" t="s">
        <v>934</v>
      </c>
      <c r="R20" s="852" t="s">
        <v>69</v>
      </c>
      <c r="T20" s="1700"/>
      <c r="U20" s="1700"/>
      <c r="V20" s="1700"/>
      <c r="W20" s="1703"/>
      <c r="X20" s="1703"/>
    </row>
    <row r="21" spans="1:24" ht="14.25" customHeight="1">
      <c r="A21" s="15"/>
      <c r="B21" s="25">
        <v>14</v>
      </c>
      <c r="C21" s="17" t="s">
        <v>79</v>
      </c>
      <c r="D21" s="829" t="s">
        <v>63</v>
      </c>
      <c r="E21" s="871" t="s">
        <v>63</v>
      </c>
      <c r="F21" s="871" t="s">
        <v>63</v>
      </c>
      <c r="G21" s="871" t="s">
        <v>63</v>
      </c>
      <c r="H21" s="871" t="s">
        <v>63</v>
      </c>
      <c r="I21" s="871" t="s">
        <v>63</v>
      </c>
      <c r="J21" s="871" t="s">
        <v>63</v>
      </c>
      <c r="K21" s="871" t="s">
        <v>63</v>
      </c>
      <c r="L21" s="17" t="s">
        <v>63</v>
      </c>
      <c r="M21" s="871" t="s">
        <v>63</v>
      </c>
      <c r="N21" s="871" t="s">
        <v>63</v>
      </c>
      <c r="O21" s="871" t="s">
        <v>63</v>
      </c>
      <c r="P21" s="871" t="s">
        <v>63</v>
      </c>
      <c r="Q21" s="871" t="s">
        <v>934</v>
      </c>
      <c r="R21" s="852" t="s">
        <v>69</v>
      </c>
      <c r="T21" s="1700"/>
      <c r="U21" s="1700"/>
      <c r="V21" s="1700"/>
      <c r="W21" s="1703"/>
      <c r="X21" s="1703"/>
    </row>
    <row r="22" spans="1:24" ht="14.25" customHeight="1">
      <c r="A22" s="15"/>
      <c r="B22" s="25">
        <v>15</v>
      </c>
      <c r="C22" s="17" t="s">
        <v>80</v>
      </c>
      <c r="D22" s="829" t="s">
        <v>71</v>
      </c>
      <c r="E22" s="871"/>
      <c r="F22" s="871"/>
      <c r="G22" s="871"/>
      <c r="H22" s="871"/>
      <c r="I22" s="871" t="s">
        <v>71</v>
      </c>
      <c r="J22" s="871"/>
      <c r="K22" s="17"/>
      <c r="L22" s="17"/>
      <c r="M22" s="17"/>
      <c r="N22" s="871" t="s">
        <v>69</v>
      </c>
      <c r="O22" s="871"/>
      <c r="P22" s="871"/>
      <c r="Q22" s="17"/>
      <c r="R22" s="852"/>
      <c r="T22" s="1700"/>
      <c r="U22" s="1700"/>
      <c r="V22" s="1700"/>
      <c r="W22" s="1703"/>
      <c r="X22" s="1703"/>
    </row>
    <row r="23" spans="1:24" ht="14.25" customHeight="1">
      <c r="A23" s="15"/>
      <c r="B23" s="25">
        <v>16</v>
      </c>
      <c r="C23" s="17" t="s">
        <v>81</v>
      </c>
      <c r="D23" s="829" t="s">
        <v>63</v>
      </c>
      <c r="E23" s="871" t="s">
        <v>63</v>
      </c>
      <c r="F23" s="871" t="s">
        <v>63</v>
      </c>
      <c r="G23" s="871" t="s">
        <v>63</v>
      </c>
      <c r="H23" s="747" t="s">
        <v>63</v>
      </c>
      <c r="I23" s="871" t="s">
        <v>63</v>
      </c>
      <c r="J23" s="871" t="s">
        <v>63</v>
      </c>
      <c r="K23" s="871" t="s">
        <v>63</v>
      </c>
      <c r="L23" s="17" t="s">
        <v>63</v>
      </c>
      <c r="M23" s="871" t="s">
        <v>63</v>
      </c>
      <c r="N23" s="871" t="s">
        <v>63</v>
      </c>
      <c r="O23" s="871" t="s">
        <v>63</v>
      </c>
      <c r="P23" s="871" t="s">
        <v>63</v>
      </c>
      <c r="Q23" s="871" t="s">
        <v>934</v>
      </c>
      <c r="R23" s="852" t="s">
        <v>69</v>
      </c>
      <c r="T23" s="1700"/>
      <c r="U23" s="1700"/>
      <c r="V23" s="1700"/>
      <c r="W23" s="1703"/>
      <c r="X23" s="1703"/>
    </row>
    <row r="24" spans="1:24" ht="14.25" customHeight="1">
      <c r="A24" s="15"/>
      <c r="B24" s="25">
        <v>17</v>
      </c>
      <c r="C24" s="17" t="s">
        <v>82</v>
      </c>
      <c r="D24" s="829" t="s">
        <v>63</v>
      </c>
      <c r="E24" s="871" t="s">
        <v>63</v>
      </c>
      <c r="F24" s="871" t="s">
        <v>63</v>
      </c>
      <c r="G24" s="871" t="s">
        <v>71</v>
      </c>
      <c r="H24" s="871" t="s">
        <v>63</v>
      </c>
      <c r="I24" s="871" t="s">
        <v>63</v>
      </c>
      <c r="J24" s="871" t="s">
        <v>63</v>
      </c>
      <c r="K24" s="871" t="s">
        <v>63</v>
      </c>
      <c r="L24" s="17" t="s">
        <v>63</v>
      </c>
      <c r="M24" s="871" t="s">
        <v>63</v>
      </c>
      <c r="N24" s="871" t="s">
        <v>63</v>
      </c>
      <c r="O24" s="871" t="s">
        <v>63</v>
      </c>
      <c r="P24" s="871" t="s">
        <v>63</v>
      </c>
      <c r="Q24" s="871" t="s">
        <v>934</v>
      </c>
      <c r="R24" s="852" t="s">
        <v>69</v>
      </c>
      <c r="T24" s="1700"/>
      <c r="U24" s="1700"/>
      <c r="V24" s="1700"/>
      <c r="W24" s="1703"/>
      <c r="X24" s="1703"/>
    </row>
    <row r="25" spans="1:24" ht="14.25" customHeight="1">
      <c r="A25" s="15"/>
      <c r="B25" s="25">
        <v>18</v>
      </c>
      <c r="C25" s="17" t="s">
        <v>83</v>
      </c>
      <c r="D25" s="829" t="s">
        <v>71</v>
      </c>
      <c r="E25" s="871"/>
      <c r="F25" s="871"/>
      <c r="G25" s="871"/>
      <c r="H25" s="871"/>
      <c r="I25" s="871" t="s">
        <v>71</v>
      </c>
      <c r="J25" s="871"/>
      <c r="K25" s="17"/>
      <c r="L25" s="17"/>
      <c r="M25" s="17"/>
      <c r="N25" s="871" t="s">
        <v>69</v>
      </c>
      <c r="O25" s="871"/>
      <c r="P25" s="871"/>
      <c r="Q25" s="17"/>
      <c r="R25" s="852"/>
      <c r="T25" s="1700"/>
      <c r="U25" s="1700"/>
      <c r="V25" s="1700"/>
      <c r="W25" s="1703"/>
      <c r="X25" s="1703"/>
    </row>
    <row r="26" spans="1:24" ht="14.25" customHeight="1">
      <c r="A26" s="15"/>
      <c r="B26" s="25">
        <v>19</v>
      </c>
      <c r="C26" s="17" t="s">
        <v>84</v>
      </c>
      <c r="D26" s="829" t="s">
        <v>63</v>
      </c>
      <c r="E26" s="871" t="s">
        <v>63</v>
      </c>
      <c r="F26" s="871" t="s">
        <v>63</v>
      </c>
      <c r="G26" s="871" t="s">
        <v>63</v>
      </c>
      <c r="H26" s="871" t="s">
        <v>63</v>
      </c>
      <c r="I26" s="871" t="s">
        <v>63</v>
      </c>
      <c r="J26" s="871" t="s">
        <v>63</v>
      </c>
      <c r="K26" s="871" t="s">
        <v>63</v>
      </c>
      <c r="L26" s="871" t="s">
        <v>63</v>
      </c>
      <c r="M26" s="871" t="s">
        <v>63</v>
      </c>
      <c r="N26" s="871" t="s">
        <v>934</v>
      </c>
      <c r="O26" s="871" t="s">
        <v>64</v>
      </c>
      <c r="P26" s="871"/>
      <c r="Q26" s="17"/>
      <c r="R26" s="852"/>
      <c r="T26" s="1700"/>
      <c r="U26" s="1700"/>
      <c r="V26" s="1700"/>
      <c r="W26" s="1703"/>
      <c r="X26" s="1703"/>
    </row>
    <row r="27" spans="1:24" ht="14.25" customHeight="1">
      <c r="A27" s="15"/>
      <c r="B27" s="25">
        <v>20</v>
      </c>
      <c r="C27" s="17" t="s">
        <v>85</v>
      </c>
      <c r="D27" s="829" t="s">
        <v>63</v>
      </c>
      <c r="E27" s="871"/>
      <c r="F27" s="871"/>
      <c r="G27" s="871"/>
      <c r="H27" s="871"/>
      <c r="I27" s="871" t="s">
        <v>71</v>
      </c>
      <c r="J27" s="871"/>
      <c r="K27" s="17"/>
      <c r="L27" s="17"/>
      <c r="M27" s="17"/>
      <c r="N27" s="871" t="s">
        <v>69</v>
      </c>
      <c r="O27" s="871"/>
      <c r="P27" s="871"/>
      <c r="Q27" s="17"/>
      <c r="R27" s="852"/>
      <c r="T27" s="1700"/>
      <c r="U27" s="1700"/>
      <c r="V27" s="1700"/>
      <c r="W27" s="1703"/>
      <c r="X27" s="1703"/>
    </row>
    <row r="28" spans="1:24" ht="14.25" customHeight="1">
      <c r="A28" s="15"/>
      <c r="B28" s="25">
        <v>21</v>
      </c>
      <c r="C28" s="17" t="s">
        <v>86</v>
      </c>
      <c r="D28" s="829" t="s">
        <v>63</v>
      </c>
      <c r="E28" s="871"/>
      <c r="F28" s="871"/>
      <c r="G28" s="871"/>
      <c r="H28" s="871"/>
      <c r="I28" s="871"/>
      <c r="J28" s="871" t="s">
        <v>975</v>
      </c>
      <c r="K28" s="17"/>
      <c r="L28" s="17"/>
      <c r="M28" s="17"/>
      <c r="N28" s="871" t="s">
        <v>69</v>
      </c>
      <c r="O28" s="871"/>
      <c r="P28" s="871"/>
      <c r="Q28" s="17"/>
      <c r="R28" s="852"/>
      <c r="T28" s="1700"/>
      <c r="U28" s="1700"/>
      <c r="V28" s="1700"/>
      <c r="W28" s="1703"/>
      <c r="X28" s="1703"/>
    </row>
    <row r="29" spans="1:24" ht="14.25" customHeight="1">
      <c r="A29" s="15"/>
      <c r="B29" s="25">
        <v>22</v>
      </c>
      <c r="C29" s="17" t="s">
        <v>87</v>
      </c>
      <c r="D29" s="829" t="s">
        <v>63</v>
      </c>
      <c r="E29" s="871" t="s">
        <v>63</v>
      </c>
      <c r="F29" s="871" t="s">
        <v>63</v>
      </c>
      <c r="G29" s="871"/>
      <c r="H29" s="871" t="s">
        <v>63</v>
      </c>
      <c r="I29" s="871" t="s">
        <v>63</v>
      </c>
      <c r="J29" s="871" t="s">
        <v>63</v>
      </c>
      <c r="K29" s="871" t="s">
        <v>63</v>
      </c>
      <c r="L29" s="17" t="s">
        <v>63</v>
      </c>
      <c r="M29" s="871" t="s">
        <v>63</v>
      </c>
      <c r="N29" s="871" t="s">
        <v>63</v>
      </c>
      <c r="O29" s="871" t="s">
        <v>63</v>
      </c>
      <c r="P29" s="871" t="s">
        <v>63</v>
      </c>
      <c r="Q29" s="871" t="s">
        <v>934</v>
      </c>
      <c r="R29" s="852" t="s">
        <v>69</v>
      </c>
      <c r="T29" s="1700"/>
      <c r="U29" s="1700"/>
      <c r="V29" s="1700"/>
      <c r="W29" s="1703"/>
      <c r="X29" s="1703"/>
    </row>
    <row r="30" spans="1:24" ht="14.25" customHeight="1">
      <c r="A30" s="15"/>
      <c r="B30" s="25">
        <v>23</v>
      </c>
      <c r="C30" s="17" t="s">
        <v>88</v>
      </c>
      <c r="D30" s="829" t="s">
        <v>63</v>
      </c>
      <c r="E30" s="871" t="s">
        <v>63</v>
      </c>
      <c r="F30" s="871" t="s">
        <v>63</v>
      </c>
      <c r="G30" s="871"/>
      <c r="H30" s="871" t="s">
        <v>63</v>
      </c>
      <c r="I30" s="871" t="s">
        <v>63</v>
      </c>
      <c r="J30" s="871" t="s">
        <v>63</v>
      </c>
      <c r="K30" s="871" t="s">
        <v>63</v>
      </c>
      <c r="L30" s="17" t="s">
        <v>63</v>
      </c>
      <c r="M30" s="871" t="s">
        <v>63</v>
      </c>
      <c r="N30" s="871" t="s">
        <v>63</v>
      </c>
      <c r="O30" s="871" t="s">
        <v>63</v>
      </c>
      <c r="P30" s="871" t="s">
        <v>63</v>
      </c>
      <c r="Q30" s="871" t="s">
        <v>934</v>
      </c>
      <c r="R30" s="852" t="s">
        <v>69</v>
      </c>
      <c r="T30" s="1700"/>
      <c r="U30" s="1700"/>
      <c r="V30" s="1700"/>
      <c r="W30" s="1703"/>
      <c r="X30" s="1703"/>
    </row>
    <row r="31" spans="1:24" ht="14.25" customHeight="1">
      <c r="A31" s="15"/>
      <c r="B31" s="25">
        <v>24</v>
      </c>
      <c r="C31" s="17" t="s">
        <v>89</v>
      </c>
      <c r="D31" s="829" t="s">
        <v>71</v>
      </c>
      <c r="E31" s="871"/>
      <c r="F31" s="871"/>
      <c r="G31" s="871"/>
      <c r="H31" s="871" t="s">
        <v>63</v>
      </c>
      <c r="I31" s="871" t="s">
        <v>63</v>
      </c>
      <c r="J31" s="871" t="s">
        <v>63</v>
      </c>
      <c r="K31" s="871" t="s">
        <v>63</v>
      </c>
      <c r="L31" s="17" t="s">
        <v>63</v>
      </c>
      <c r="M31" s="871" t="s">
        <v>63</v>
      </c>
      <c r="N31" s="871" t="s">
        <v>63</v>
      </c>
      <c r="O31" s="871" t="s">
        <v>63</v>
      </c>
      <c r="P31" s="871" t="s">
        <v>63</v>
      </c>
      <c r="Q31" s="871" t="s">
        <v>934</v>
      </c>
      <c r="R31" s="852" t="s">
        <v>69</v>
      </c>
      <c r="T31" s="1700"/>
      <c r="U31" s="1700"/>
      <c r="V31" s="1700"/>
      <c r="W31" s="1703"/>
      <c r="X31" s="1703"/>
    </row>
    <row r="32" spans="1:24" ht="14.25" customHeight="1">
      <c r="A32" s="15"/>
      <c r="B32" s="25">
        <v>25</v>
      </c>
      <c r="C32" s="17" t="s">
        <v>90</v>
      </c>
      <c r="D32" s="829" t="s">
        <v>63</v>
      </c>
      <c r="E32" s="871" t="s">
        <v>63</v>
      </c>
      <c r="F32" s="871" t="s">
        <v>63</v>
      </c>
      <c r="G32" s="871" t="s">
        <v>63</v>
      </c>
      <c r="H32" s="871" t="s">
        <v>63</v>
      </c>
      <c r="I32" s="871" t="s">
        <v>63</v>
      </c>
      <c r="J32" s="871" t="s">
        <v>63</v>
      </c>
      <c r="K32" s="871" t="s">
        <v>63</v>
      </c>
      <c r="L32" s="17" t="s">
        <v>63</v>
      </c>
      <c r="M32" s="871" t="s">
        <v>63</v>
      </c>
      <c r="N32" s="871" t="s">
        <v>63</v>
      </c>
      <c r="O32" s="871" t="s">
        <v>63</v>
      </c>
      <c r="P32" s="871" t="s">
        <v>63</v>
      </c>
      <c r="Q32" s="871" t="s">
        <v>934</v>
      </c>
      <c r="R32" s="852" t="s">
        <v>69</v>
      </c>
      <c r="T32" s="1700"/>
      <c r="U32" s="1700"/>
      <c r="V32" s="1700"/>
      <c r="W32" s="1703"/>
      <c r="X32" s="1703"/>
    </row>
    <row r="33" spans="1:24" ht="14.25" customHeight="1">
      <c r="A33" s="15"/>
      <c r="B33" s="25">
        <v>26</v>
      </c>
      <c r="C33" s="17" t="s">
        <v>91</v>
      </c>
      <c r="D33" s="829" t="s">
        <v>63</v>
      </c>
      <c r="E33" s="871"/>
      <c r="F33" s="871" t="s">
        <v>63</v>
      </c>
      <c r="G33" s="871"/>
      <c r="H33" s="871"/>
      <c r="I33" s="871"/>
      <c r="J33" s="871"/>
      <c r="K33" s="17" t="s">
        <v>69</v>
      </c>
      <c r="L33" s="17"/>
      <c r="M33" s="17"/>
      <c r="N33" s="871"/>
      <c r="O33" s="871"/>
      <c r="P33" s="871"/>
      <c r="Q33" s="17"/>
      <c r="R33" s="852"/>
      <c r="T33" s="1700"/>
      <c r="U33" s="1700"/>
      <c r="V33" s="1700"/>
      <c r="W33" s="1703"/>
      <c r="X33" s="1703"/>
    </row>
    <row r="34" spans="1:24" ht="14.25" customHeight="1">
      <c r="A34" s="15"/>
      <c r="B34" s="25">
        <v>27</v>
      </c>
      <c r="C34" s="17" t="s">
        <v>93</v>
      </c>
      <c r="D34" s="829" t="s">
        <v>63</v>
      </c>
      <c r="E34" s="871"/>
      <c r="F34" s="871" t="s">
        <v>63</v>
      </c>
      <c r="G34" s="871"/>
      <c r="H34" s="871"/>
      <c r="I34" s="871"/>
      <c r="J34" s="871" t="s">
        <v>975</v>
      </c>
      <c r="K34" s="17"/>
      <c r="L34" s="17"/>
      <c r="M34" s="17"/>
      <c r="N34" s="871"/>
      <c r="O34" s="871" t="s">
        <v>69</v>
      </c>
      <c r="P34" s="871"/>
      <c r="Q34" s="17"/>
      <c r="R34" s="852"/>
      <c r="T34" s="1700"/>
      <c r="U34" s="1700"/>
      <c r="V34" s="1700"/>
      <c r="W34" s="1703"/>
      <c r="X34" s="1703"/>
    </row>
    <row r="35" spans="1:24" ht="14.25" customHeight="1">
      <c r="A35" s="15"/>
      <c r="B35" s="25">
        <v>28</v>
      </c>
      <c r="C35" s="17" t="s">
        <v>94</v>
      </c>
      <c r="D35" s="829" t="s">
        <v>63</v>
      </c>
      <c r="E35" s="871"/>
      <c r="F35" s="871"/>
      <c r="G35" s="871"/>
      <c r="H35" s="871"/>
      <c r="I35" s="871"/>
      <c r="J35" s="871"/>
      <c r="K35" s="871" t="s">
        <v>975</v>
      </c>
      <c r="L35" s="17"/>
      <c r="M35" s="17"/>
      <c r="N35" s="871"/>
      <c r="O35" s="871"/>
      <c r="P35" s="871" t="s">
        <v>69</v>
      </c>
      <c r="Q35" s="17"/>
      <c r="R35" s="852"/>
      <c r="T35" s="1700"/>
      <c r="U35" s="1700"/>
      <c r="V35" s="1700"/>
      <c r="W35" s="1703"/>
      <c r="X35" s="1703"/>
    </row>
    <row r="36" spans="1:24" ht="14.25" customHeight="1">
      <c r="A36" s="15"/>
      <c r="B36" s="25">
        <v>29</v>
      </c>
      <c r="C36" s="17" t="s">
        <v>95</v>
      </c>
      <c r="D36" s="829" t="s">
        <v>63</v>
      </c>
      <c r="E36" s="871"/>
      <c r="F36" s="871" t="s">
        <v>63</v>
      </c>
      <c r="G36" s="871"/>
      <c r="H36" s="871"/>
      <c r="I36" s="871"/>
      <c r="J36" s="871"/>
      <c r="K36" s="871" t="s">
        <v>934</v>
      </c>
      <c r="L36" s="17"/>
      <c r="M36" s="17"/>
      <c r="N36" s="871"/>
      <c r="O36" s="871"/>
      <c r="P36" s="871" t="s">
        <v>69</v>
      </c>
      <c r="Q36" s="17"/>
      <c r="R36" s="852"/>
      <c r="T36" s="1700"/>
      <c r="U36" s="1700"/>
      <c r="V36" s="1700"/>
      <c r="W36" s="1703"/>
      <c r="X36" s="1703"/>
    </row>
    <row r="37" spans="1:24" ht="14.25" customHeight="1">
      <c r="A37" s="15"/>
      <c r="B37" s="25">
        <v>30</v>
      </c>
      <c r="C37" s="17" t="s">
        <v>96</v>
      </c>
      <c r="D37" s="829" t="s">
        <v>63</v>
      </c>
      <c r="E37" s="871" t="s">
        <v>63</v>
      </c>
      <c r="F37" s="871" t="s">
        <v>63</v>
      </c>
      <c r="G37" s="871" t="s">
        <v>63</v>
      </c>
      <c r="H37" s="871" t="s">
        <v>63</v>
      </c>
      <c r="I37" s="871" t="s">
        <v>63</v>
      </c>
      <c r="J37" s="871" t="s">
        <v>63</v>
      </c>
      <c r="K37" s="871" t="s">
        <v>63</v>
      </c>
      <c r="L37" s="17" t="s">
        <v>63</v>
      </c>
      <c r="M37" s="871" t="s">
        <v>63</v>
      </c>
      <c r="N37" s="871" t="s">
        <v>63</v>
      </c>
      <c r="O37" s="871" t="s">
        <v>63</v>
      </c>
      <c r="P37" s="871" t="s">
        <v>63</v>
      </c>
      <c r="Q37" s="871" t="s">
        <v>934</v>
      </c>
      <c r="R37" s="852" t="s">
        <v>69</v>
      </c>
      <c r="T37" s="1700"/>
      <c r="U37" s="1700"/>
      <c r="V37" s="1700"/>
      <c r="W37" s="1703"/>
      <c r="X37" s="1703"/>
    </row>
    <row r="38" spans="1:24" ht="14.25" customHeight="1">
      <c r="A38" s="15"/>
      <c r="B38" s="25">
        <v>31</v>
      </c>
      <c r="C38" s="17" t="s">
        <v>97</v>
      </c>
      <c r="D38" s="829"/>
      <c r="E38" s="871" t="s">
        <v>63</v>
      </c>
      <c r="F38" s="871" t="s">
        <v>63</v>
      </c>
      <c r="G38" s="871" t="s">
        <v>63</v>
      </c>
      <c r="H38" s="871" t="s">
        <v>63</v>
      </c>
      <c r="I38" s="871" t="s">
        <v>63</v>
      </c>
      <c r="J38" s="871" t="s">
        <v>63</v>
      </c>
      <c r="K38" s="871" t="s">
        <v>63</v>
      </c>
      <c r="L38" s="17" t="s">
        <v>63</v>
      </c>
      <c r="M38" s="871" t="s">
        <v>63</v>
      </c>
      <c r="N38" s="871" t="s">
        <v>63</v>
      </c>
      <c r="O38" s="871" t="s">
        <v>63</v>
      </c>
      <c r="P38" s="871" t="s">
        <v>63</v>
      </c>
      <c r="Q38" s="871" t="s">
        <v>934</v>
      </c>
      <c r="R38" s="852" t="s">
        <v>69</v>
      </c>
      <c r="T38" s="1700"/>
      <c r="U38" s="1700"/>
      <c r="V38" s="1700"/>
      <c r="W38" s="1703"/>
      <c r="X38" s="1703"/>
    </row>
    <row r="39" spans="1:24" ht="14.25" customHeight="1">
      <c r="A39" s="15"/>
      <c r="B39" s="25">
        <v>32</v>
      </c>
      <c r="C39" s="17" t="s">
        <v>98</v>
      </c>
      <c r="D39" s="829" t="s">
        <v>63</v>
      </c>
      <c r="E39" s="871"/>
      <c r="F39" s="871"/>
      <c r="G39" s="871"/>
      <c r="H39" s="871"/>
      <c r="I39" s="871" t="s">
        <v>975</v>
      </c>
      <c r="J39" s="871"/>
      <c r="K39" s="17"/>
      <c r="L39" s="17"/>
      <c r="M39" s="17"/>
      <c r="N39" s="871" t="s">
        <v>69</v>
      </c>
      <c r="O39" s="871"/>
      <c r="P39" s="871"/>
      <c r="Q39" s="17"/>
      <c r="R39" s="852"/>
      <c r="T39" s="1700"/>
      <c r="U39" s="1700"/>
      <c r="V39" s="1700"/>
      <c r="W39" s="1703"/>
      <c r="X39" s="1703"/>
    </row>
    <row r="40" spans="1:24" ht="14.25" customHeight="1">
      <c r="A40" s="15"/>
      <c r="B40" s="25">
        <v>33</v>
      </c>
      <c r="C40" s="17" t="s">
        <v>99</v>
      </c>
      <c r="D40" s="829" t="s">
        <v>63</v>
      </c>
      <c r="E40" s="871" t="s">
        <v>63</v>
      </c>
      <c r="F40" s="871" t="s">
        <v>63</v>
      </c>
      <c r="G40" s="871" t="s">
        <v>71</v>
      </c>
      <c r="H40" s="871" t="s">
        <v>63</v>
      </c>
      <c r="I40" s="871" t="s">
        <v>63</v>
      </c>
      <c r="J40" s="871" t="s">
        <v>63</v>
      </c>
      <c r="K40" s="871" t="s">
        <v>63</v>
      </c>
      <c r="L40" s="17" t="s">
        <v>63</v>
      </c>
      <c r="M40" s="871" t="s">
        <v>63</v>
      </c>
      <c r="N40" s="871" t="s">
        <v>63</v>
      </c>
      <c r="O40" s="871" t="s">
        <v>63</v>
      </c>
      <c r="P40" s="871" t="s">
        <v>63</v>
      </c>
      <c r="Q40" s="871" t="s">
        <v>934</v>
      </c>
      <c r="R40" s="852" t="s">
        <v>69</v>
      </c>
      <c r="T40" s="1700"/>
      <c r="U40" s="1700"/>
      <c r="V40" s="1700"/>
      <c r="W40" s="1703"/>
      <c r="X40" s="1703"/>
    </row>
    <row r="41" spans="1:24" ht="14.25" customHeight="1">
      <c r="A41" s="15"/>
      <c r="B41" s="25">
        <v>34</v>
      </c>
      <c r="C41" s="17" t="s">
        <v>100</v>
      </c>
      <c r="D41" s="829" t="s">
        <v>63</v>
      </c>
      <c r="E41" s="871" t="s">
        <v>63</v>
      </c>
      <c r="F41" s="871" t="s">
        <v>63</v>
      </c>
      <c r="G41" s="871" t="s">
        <v>63</v>
      </c>
      <c r="H41" s="871" t="s">
        <v>63</v>
      </c>
      <c r="I41" s="871" t="s">
        <v>63</v>
      </c>
      <c r="J41" s="871" t="s">
        <v>63</v>
      </c>
      <c r="K41" s="871" t="s">
        <v>63</v>
      </c>
      <c r="L41" s="17" t="s">
        <v>63</v>
      </c>
      <c r="M41" s="871" t="s">
        <v>63</v>
      </c>
      <c r="N41" s="871" t="s">
        <v>63</v>
      </c>
      <c r="O41" s="871" t="s">
        <v>63</v>
      </c>
      <c r="P41" s="871" t="s">
        <v>63</v>
      </c>
      <c r="Q41" s="871" t="s">
        <v>934</v>
      </c>
      <c r="R41" s="852" t="s">
        <v>69</v>
      </c>
      <c r="T41" s="1700"/>
      <c r="U41" s="1700"/>
      <c r="V41" s="1700"/>
      <c r="W41" s="1703"/>
      <c r="X41" s="1703"/>
    </row>
    <row r="42" spans="1:24" ht="14.25" customHeight="1">
      <c r="A42" s="15"/>
      <c r="B42" s="25">
        <v>35</v>
      </c>
      <c r="C42" s="17" t="s">
        <v>101</v>
      </c>
      <c r="D42" s="829" t="s">
        <v>63</v>
      </c>
      <c r="E42" s="871"/>
      <c r="F42" s="871"/>
      <c r="G42" s="871"/>
      <c r="H42" s="871"/>
      <c r="I42" s="871"/>
      <c r="J42" s="871" t="s">
        <v>63</v>
      </c>
      <c r="K42" s="17"/>
      <c r="L42" s="17"/>
      <c r="M42" s="17"/>
      <c r="N42" s="871" t="s">
        <v>69</v>
      </c>
      <c r="O42" s="871"/>
      <c r="P42" s="871"/>
      <c r="Q42" s="17"/>
      <c r="R42" s="852"/>
      <c r="T42" s="1700"/>
      <c r="U42" s="1700"/>
      <c r="V42" s="1700"/>
      <c r="W42" s="1703"/>
      <c r="X42" s="1703"/>
    </row>
    <row r="43" spans="1:24" ht="14.25" customHeight="1">
      <c r="A43" s="15"/>
      <c r="B43" s="25">
        <v>36</v>
      </c>
      <c r="C43" s="17" t="s">
        <v>102</v>
      </c>
      <c r="D43" s="829" t="s">
        <v>71</v>
      </c>
      <c r="E43" s="871"/>
      <c r="F43" s="871"/>
      <c r="G43" s="871"/>
      <c r="H43" s="871"/>
      <c r="I43" s="871" t="s">
        <v>64</v>
      </c>
      <c r="J43" s="871"/>
      <c r="K43" s="17"/>
      <c r="L43" s="17"/>
      <c r="M43" s="17"/>
      <c r="N43" s="871"/>
      <c r="O43" s="871"/>
      <c r="P43" s="871"/>
      <c r="Q43" s="17"/>
      <c r="R43" s="852"/>
      <c r="T43" s="1700"/>
      <c r="U43" s="1700"/>
      <c r="V43" s="1700"/>
      <c r="W43" s="1703"/>
      <c r="X43" s="1703"/>
    </row>
    <row r="44" spans="1:24" ht="14.25" customHeight="1">
      <c r="A44" s="15"/>
      <c r="B44" s="25">
        <v>37</v>
      </c>
      <c r="C44" s="17" t="s">
        <v>103</v>
      </c>
      <c r="D44" s="829" t="s">
        <v>63</v>
      </c>
      <c r="E44" s="871" t="s">
        <v>63</v>
      </c>
      <c r="F44" s="871" t="s">
        <v>71</v>
      </c>
      <c r="G44" s="871" t="s">
        <v>63</v>
      </c>
      <c r="H44" s="871" t="s">
        <v>63</v>
      </c>
      <c r="I44" s="871" t="s">
        <v>63</v>
      </c>
      <c r="J44" s="871"/>
      <c r="K44" s="17"/>
      <c r="L44" s="17"/>
      <c r="M44" s="17"/>
      <c r="N44" s="871" t="s">
        <v>69</v>
      </c>
      <c r="O44" s="871"/>
      <c r="P44" s="871"/>
      <c r="Q44" s="17"/>
      <c r="R44" s="852"/>
      <c r="T44" s="1700"/>
      <c r="U44" s="1700"/>
      <c r="V44" s="1700"/>
      <c r="W44" s="1703"/>
      <c r="X44" s="1703"/>
    </row>
    <row r="45" spans="1:24" ht="14.25" customHeight="1">
      <c r="A45" s="15"/>
      <c r="B45" s="25">
        <v>38</v>
      </c>
      <c r="C45" s="17" t="s">
        <v>104</v>
      </c>
      <c r="D45" s="829" t="s">
        <v>63</v>
      </c>
      <c r="E45" s="871" t="s">
        <v>63</v>
      </c>
      <c r="F45" s="871"/>
      <c r="G45" s="871"/>
      <c r="H45" s="871"/>
      <c r="I45" s="871"/>
      <c r="J45" s="871" t="s">
        <v>60</v>
      </c>
      <c r="K45" s="17"/>
      <c r="L45" s="17"/>
      <c r="M45" s="17"/>
      <c r="N45" s="871"/>
      <c r="O45" s="871" t="s">
        <v>69</v>
      </c>
      <c r="P45" s="871"/>
      <c r="Q45" s="17"/>
      <c r="R45" s="852"/>
      <c r="T45" s="1700"/>
      <c r="U45" s="1700"/>
      <c r="V45" s="1700"/>
      <c r="W45" s="1703"/>
      <c r="X45" s="1703"/>
    </row>
    <row r="46" spans="1:24" ht="14.25" customHeight="1">
      <c r="A46" s="15"/>
      <c r="B46" s="25">
        <v>39</v>
      </c>
      <c r="C46" s="17" t="s">
        <v>105</v>
      </c>
      <c r="D46" s="829" t="s">
        <v>61</v>
      </c>
      <c r="E46" s="871"/>
      <c r="F46" s="871"/>
      <c r="G46" s="871"/>
      <c r="H46" s="871"/>
      <c r="I46" s="871"/>
      <c r="J46" s="871"/>
      <c r="K46" s="17"/>
      <c r="L46" s="17"/>
      <c r="M46" s="17"/>
      <c r="N46" s="871"/>
      <c r="O46" s="871"/>
      <c r="P46" s="871"/>
      <c r="Q46" s="17"/>
      <c r="R46" s="852"/>
      <c r="T46" s="1700"/>
      <c r="U46" s="1700"/>
      <c r="V46" s="1700"/>
      <c r="W46" s="1703"/>
      <c r="X46" s="1703"/>
    </row>
    <row r="47" spans="1:24" ht="14.25" customHeight="1">
      <c r="A47" s="15"/>
      <c r="B47" s="25">
        <v>40</v>
      </c>
      <c r="C47" s="17" t="s">
        <v>106</v>
      </c>
      <c r="D47" s="829" t="s">
        <v>63</v>
      </c>
      <c r="E47" s="871" t="s">
        <v>63</v>
      </c>
      <c r="F47" s="871"/>
      <c r="G47" s="871"/>
      <c r="H47" s="871"/>
      <c r="I47" s="871" t="s">
        <v>63</v>
      </c>
      <c r="J47" s="871"/>
      <c r="K47" s="871" t="s">
        <v>63</v>
      </c>
      <c r="L47" s="17"/>
      <c r="M47" s="871" t="s">
        <v>63</v>
      </c>
      <c r="N47" s="871" t="s">
        <v>63</v>
      </c>
      <c r="O47" s="871" t="s">
        <v>63</v>
      </c>
      <c r="P47" s="871" t="s">
        <v>934</v>
      </c>
      <c r="Q47" s="871" t="s">
        <v>69</v>
      </c>
      <c r="R47" s="852"/>
      <c r="T47" s="1700"/>
      <c r="U47" s="1700"/>
      <c r="V47" s="1700"/>
      <c r="W47" s="1703"/>
      <c r="X47" s="1703"/>
    </row>
    <row r="48" spans="1:24" ht="14.25" customHeight="1">
      <c r="A48" s="15"/>
      <c r="B48" s="25">
        <v>41</v>
      </c>
      <c r="C48" s="17" t="s">
        <v>107</v>
      </c>
      <c r="D48" s="829" t="s">
        <v>63</v>
      </c>
      <c r="E48" s="871" t="s">
        <v>63</v>
      </c>
      <c r="F48" s="871" t="s">
        <v>63</v>
      </c>
      <c r="G48" s="871" t="s">
        <v>63</v>
      </c>
      <c r="H48" s="871" t="s">
        <v>63</v>
      </c>
      <c r="I48" s="871" t="s">
        <v>63</v>
      </c>
      <c r="J48" s="871" t="s">
        <v>63</v>
      </c>
      <c r="K48" s="871" t="s">
        <v>63</v>
      </c>
      <c r="L48" s="871" t="s">
        <v>63</v>
      </c>
      <c r="M48" s="871" t="s">
        <v>63</v>
      </c>
      <c r="N48" s="871" t="s">
        <v>63</v>
      </c>
      <c r="O48" s="871" t="s">
        <v>63</v>
      </c>
      <c r="P48" s="871" t="s">
        <v>63</v>
      </c>
      <c r="Q48" s="871" t="s">
        <v>934</v>
      </c>
      <c r="R48" s="852" t="s">
        <v>69</v>
      </c>
      <c r="T48" s="1700"/>
      <c r="U48" s="1700"/>
      <c r="V48" s="1700"/>
      <c r="W48" s="1703"/>
      <c r="X48" s="1703"/>
    </row>
    <row r="49" spans="1:24" ht="14.25" customHeight="1">
      <c r="A49" s="15"/>
      <c r="B49" s="25">
        <v>42</v>
      </c>
      <c r="C49" s="17" t="s">
        <v>108</v>
      </c>
      <c r="D49" s="829" t="s">
        <v>63</v>
      </c>
      <c r="E49" s="871"/>
      <c r="F49" s="871"/>
      <c r="G49" s="871"/>
      <c r="H49" s="871"/>
      <c r="I49" s="871"/>
      <c r="J49" s="871" t="s">
        <v>71</v>
      </c>
      <c r="K49" s="17"/>
      <c r="L49" s="17"/>
      <c r="M49" s="17"/>
      <c r="N49" s="871"/>
      <c r="O49" s="871" t="s">
        <v>69</v>
      </c>
      <c r="P49" s="871"/>
      <c r="Q49" s="17"/>
      <c r="R49" s="852"/>
      <c r="T49" s="1700"/>
      <c r="U49" s="1700"/>
      <c r="V49" s="1700"/>
      <c r="W49" s="1703"/>
      <c r="X49" s="1703"/>
    </row>
    <row r="50" spans="1:24" ht="14.25" customHeight="1">
      <c r="A50" s="15"/>
      <c r="B50" s="25">
        <v>43</v>
      </c>
      <c r="C50" s="17" t="s">
        <v>109</v>
      </c>
      <c r="D50" s="829" t="s">
        <v>71</v>
      </c>
      <c r="E50" s="871"/>
      <c r="F50" s="871"/>
      <c r="G50" s="871"/>
      <c r="H50" s="871"/>
      <c r="I50" s="871" t="s">
        <v>71</v>
      </c>
      <c r="J50" s="871"/>
      <c r="K50" s="17"/>
      <c r="L50" s="17"/>
      <c r="M50" s="17"/>
      <c r="N50" s="871" t="s">
        <v>69</v>
      </c>
      <c r="O50" s="871"/>
      <c r="P50" s="871"/>
      <c r="Q50" s="17"/>
      <c r="R50" s="852"/>
      <c r="T50" s="1700"/>
      <c r="U50" s="1700"/>
      <c r="V50" s="1700"/>
      <c r="W50" s="1703"/>
      <c r="X50" s="1703"/>
    </row>
    <row r="51" spans="1:24" ht="14.25" customHeight="1">
      <c r="A51" s="15"/>
      <c r="B51" s="25">
        <v>44</v>
      </c>
      <c r="C51" s="17" t="s">
        <v>110</v>
      </c>
      <c r="D51" s="829" t="s">
        <v>63</v>
      </c>
      <c r="E51" s="871" t="s">
        <v>63</v>
      </c>
      <c r="F51" s="871"/>
      <c r="G51" s="871" t="s">
        <v>63</v>
      </c>
      <c r="H51" s="871"/>
      <c r="I51" s="871" t="s">
        <v>63</v>
      </c>
      <c r="J51" s="871"/>
      <c r="K51" s="17"/>
      <c r="L51" s="17"/>
      <c r="M51" s="17"/>
      <c r="N51" s="871" t="s">
        <v>63</v>
      </c>
      <c r="O51" s="871" t="s">
        <v>63</v>
      </c>
      <c r="P51" s="871" t="s">
        <v>63</v>
      </c>
      <c r="Q51" s="871" t="s">
        <v>934</v>
      </c>
      <c r="R51" s="852" t="s">
        <v>69</v>
      </c>
      <c r="T51" s="1700"/>
      <c r="U51" s="1700"/>
      <c r="V51" s="1700"/>
      <c r="W51" s="1703"/>
      <c r="X51" s="1703"/>
    </row>
    <row r="52" spans="1:24" ht="14.25" customHeight="1">
      <c r="A52" s="15"/>
      <c r="B52" s="25">
        <v>45</v>
      </c>
      <c r="C52" s="17" t="s">
        <v>111</v>
      </c>
      <c r="D52" s="829" t="s">
        <v>63</v>
      </c>
      <c r="E52" s="871" t="s">
        <v>63</v>
      </c>
      <c r="F52" s="871" t="s">
        <v>63</v>
      </c>
      <c r="G52" s="871" t="s">
        <v>63</v>
      </c>
      <c r="H52" s="871" t="s">
        <v>63</v>
      </c>
      <c r="I52" s="871" t="s">
        <v>63</v>
      </c>
      <c r="J52" s="871" t="s">
        <v>63</v>
      </c>
      <c r="K52" s="871" t="s">
        <v>63</v>
      </c>
      <c r="L52" s="17" t="s">
        <v>63</v>
      </c>
      <c r="M52" s="871" t="s">
        <v>63</v>
      </c>
      <c r="N52" s="871" t="s">
        <v>63</v>
      </c>
      <c r="O52" s="871" t="s">
        <v>63</v>
      </c>
      <c r="P52" s="871" t="s">
        <v>63</v>
      </c>
      <c r="Q52" s="871" t="s">
        <v>934</v>
      </c>
      <c r="R52" s="852" t="s">
        <v>69</v>
      </c>
      <c r="T52" s="1700"/>
      <c r="U52" s="1700"/>
      <c r="V52" s="1700"/>
      <c r="W52" s="1703"/>
      <c r="X52" s="1703"/>
    </row>
    <row r="53" spans="1:24" ht="14.25" customHeight="1">
      <c r="A53" s="15"/>
      <c r="B53" s="25">
        <v>46</v>
      </c>
      <c r="C53" s="17" t="s">
        <v>112</v>
      </c>
      <c r="D53" s="829" t="s">
        <v>63</v>
      </c>
      <c r="E53" s="871"/>
      <c r="F53" s="871"/>
      <c r="G53" s="871"/>
      <c r="H53" s="871"/>
      <c r="I53" s="871"/>
      <c r="J53" s="871"/>
      <c r="K53" s="17"/>
      <c r="L53" s="17"/>
      <c r="M53" s="17"/>
      <c r="N53" s="871"/>
      <c r="O53" s="871" t="s">
        <v>63</v>
      </c>
      <c r="P53" s="871" t="s">
        <v>63</v>
      </c>
      <c r="Q53" s="871" t="s">
        <v>934</v>
      </c>
      <c r="R53" s="852" t="s">
        <v>69</v>
      </c>
      <c r="T53" s="1700"/>
      <c r="U53" s="1700"/>
      <c r="V53" s="1700"/>
      <c r="W53" s="1703"/>
      <c r="X53" s="1703"/>
    </row>
    <row r="54" spans="1:24" ht="14.25" customHeight="1" thickBot="1">
      <c r="A54" s="15"/>
      <c r="B54" s="26">
        <v>47</v>
      </c>
      <c r="C54" s="27" t="s">
        <v>113</v>
      </c>
      <c r="D54" s="827"/>
      <c r="E54" s="873" t="s">
        <v>63</v>
      </c>
      <c r="F54" s="873" t="s">
        <v>71</v>
      </c>
      <c r="G54" s="873" t="s">
        <v>63</v>
      </c>
      <c r="H54" s="873" t="s">
        <v>63</v>
      </c>
      <c r="I54" s="873" t="s">
        <v>63</v>
      </c>
      <c r="J54" s="873"/>
      <c r="K54" s="873" t="s">
        <v>63</v>
      </c>
      <c r="L54" s="17" t="s">
        <v>63</v>
      </c>
      <c r="M54" s="17" t="s">
        <v>63</v>
      </c>
      <c r="N54" s="17" t="s">
        <v>63</v>
      </c>
      <c r="O54" s="871" t="s">
        <v>63</v>
      </c>
      <c r="P54" s="871" t="s">
        <v>63</v>
      </c>
      <c r="Q54" s="871" t="s">
        <v>934</v>
      </c>
      <c r="R54" s="852" t="s">
        <v>69</v>
      </c>
      <c r="T54" s="1700"/>
      <c r="U54" s="1700"/>
      <c r="V54" s="1700"/>
      <c r="W54" s="1703"/>
      <c r="X54" s="1703"/>
    </row>
    <row r="55" spans="1:24" ht="14.25" customHeight="1">
      <c r="B55" s="1360" t="s">
        <v>119</v>
      </c>
      <c r="C55" s="1361"/>
      <c r="D55" s="23">
        <f t="shared" ref="D55:H55" si="0">COUNTIF(D8:D54,"○")+COUNTIF(D8:D54,"○※")</f>
        <v>44</v>
      </c>
      <c r="E55" s="18">
        <f t="shared" si="0"/>
        <v>27</v>
      </c>
      <c r="F55" s="18">
        <f t="shared" si="0"/>
        <v>27</v>
      </c>
      <c r="G55" s="18">
        <f t="shared" si="0"/>
        <v>23</v>
      </c>
      <c r="H55" s="18">
        <f t="shared" si="0"/>
        <v>26</v>
      </c>
      <c r="I55" s="18">
        <f t="shared" ref="I55:K55" si="1">COUNTIF(I8:I54,"○")+COUNTIF(I8:I54,"○※")</f>
        <v>35</v>
      </c>
      <c r="J55" s="778">
        <f t="shared" si="1"/>
        <v>30</v>
      </c>
      <c r="K55" s="778">
        <f t="shared" si="1"/>
        <v>28</v>
      </c>
      <c r="L55" s="778">
        <f>COUNTIF(L8:L54,"○")+COUNTIF(L8:L54,"○※")</f>
        <v>24</v>
      </c>
      <c r="M55" s="778">
        <f t="shared" ref="M55:O55" si="2">COUNTIF(M8:M54,"○")+COUNTIF(M8:M54,"○※")</f>
        <v>27</v>
      </c>
      <c r="N55" s="18">
        <f t="shared" si="2"/>
        <v>27</v>
      </c>
      <c r="O55" s="18">
        <f t="shared" si="2"/>
        <v>26</v>
      </c>
      <c r="P55" s="18">
        <f>COUNTIF(P8:P54,"○")+COUNTIF(P8:P54,"○※")</f>
        <v>26</v>
      </c>
      <c r="Q55" s="778">
        <f>COUNTIF(Q8:Q54,"○")+COUNTIF(Q8:Q54,"○※")</f>
        <v>25</v>
      </c>
      <c r="R55" s="853">
        <f>COUNTIF(R8:R54,"○")+COUNTIF(R8:R54,"○※")</f>
        <v>0</v>
      </c>
      <c r="S55" s="833"/>
      <c r="T55" s="1700"/>
      <c r="U55" s="1700"/>
      <c r="V55" s="1700"/>
      <c r="W55" s="1700"/>
      <c r="X55" s="1704"/>
    </row>
    <row r="56" spans="1:24" ht="14.25" customHeight="1">
      <c r="B56" s="1362" t="s">
        <v>114</v>
      </c>
      <c r="C56" s="1363"/>
      <c r="D56" s="24">
        <f t="shared" ref="D56:H56" si="3">COUNTIF(D8:D54,"●")+COUNTIF(D8:D54,"▲")</f>
        <v>1</v>
      </c>
      <c r="E56" s="21">
        <f t="shared" si="3"/>
        <v>0</v>
      </c>
      <c r="F56" s="21">
        <f t="shared" si="3"/>
        <v>0</v>
      </c>
      <c r="G56" s="21">
        <f t="shared" si="3"/>
        <v>0</v>
      </c>
      <c r="H56" s="21">
        <f t="shared" si="3"/>
        <v>0</v>
      </c>
      <c r="I56" s="21">
        <f t="shared" ref="I56:M56" si="4">COUNTIF(I8:I54,"●")+COUNTIF(I8:I54,"▲")</f>
        <v>1</v>
      </c>
      <c r="J56" s="779">
        <f t="shared" si="4"/>
        <v>0</v>
      </c>
      <c r="K56" s="779">
        <f t="shared" si="4"/>
        <v>1</v>
      </c>
      <c r="L56" s="779">
        <f t="shared" si="4"/>
        <v>0</v>
      </c>
      <c r="M56" s="779">
        <f t="shared" si="4"/>
        <v>0</v>
      </c>
      <c r="N56" s="21">
        <f>COUNTIF(N8:N54,"●")+COUNTIF(N8:N54,"▲")</f>
        <v>11</v>
      </c>
      <c r="O56" s="21">
        <f>COUNTIF(O8:O54,"●")+COUNTIF(O8:O54,"▲")</f>
        <v>4</v>
      </c>
      <c r="P56" s="21">
        <f>COUNTIF(P8:P54,"●")+COUNTIF(P8:P54,"▲")</f>
        <v>3</v>
      </c>
      <c r="Q56" s="779">
        <f>COUNTIF(Q8:Q54,"●")+COUNTIF(Q8:Q54,"▲")</f>
        <v>1</v>
      </c>
      <c r="R56" s="854">
        <f>COUNTIF(R8:R54,"●")+COUNTIF(R8:R54,"▲")</f>
        <v>25</v>
      </c>
      <c r="T56" s="1700"/>
      <c r="U56" s="1700"/>
      <c r="V56" s="1700"/>
      <c r="W56" s="1700"/>
      <c r="X56" s="1704"/>
    </row>
    <row r="57" spans="1:24" ht="14.25" customHeight="1" thickBot="1">
      <c r="B57" s="1354" t="s">
        <v>115</v>
      </c>
      <c r="C57" s="1355"/>
      <c r="D57" s="832">
        <f>D55+D56</f>
        <v>45</v>
      </c>
      <c r="E57" s="19">
        <f t="shared" ref="E57:I57" si="5">E55+E56</f>
        <v>27</v>
      </c>
      <c r="F57" s="19">
        <f t="shared" si="5"/>
        <v>27</v>
      </c>
      <c r="G57" s="19">
        <f t="shared" si="5"/>
        <v>23</v>
      </c>
      <c r="H57" s="19">
        <f t="shared" si="5"/>
        <v>26</v>
      </c>
      <c r="I57" s="19">
        <f t="shared" si="5"/>
        <v>36</v>
      </c>
      <c r="J57" s="780">
        <f t="shared" ref="J57:N57" si="6">J55+J56</f>
        <v>30</v>
      </c>
      <c r="K57" s="780">
        <f t="shared" si="6"/>
        <v>29</v>
      </c>
      <c r="L57" s="780">
        <f t="shared" si="6"/>
        <v>24</v>
      </c>
      <c r="M57" s="780">
        <f t="shared" si="6"/>
        <v>27</v>
      </c>
      <c r="N57" s="19">
        <f t="shared" si="6"/>
        <v>38</v>
      </c>
      <c r="O57" s="19">
        <f t="shared" ref="O57:Q57" si="7">O55+O56</f>
        <v>30</v>
      </c>
      <c r="P57" s="19">
        <f t="shared" si="7"/>
        <v>29</v>
      </c>
      <c r="Q57" s="780">
        <f t="shared" si="7"/>
        <v>26</v>
      </c>
      <c r="R57" s="855">
        <f>R55+R56</f>
        <v>25</v>
      </c>
      <c r="T57" s="1700"/>
      <c r="U57" s="1700"/>
      <c r="V57" s="1700"/>
      <c r="W57" s="1700"/>
      <c r="X57" s="1704"/>
    </row>
    <row r="58" spans="1:24">
      <c r="C58" s="20" t="s">
        <v>116</v>
      </c>
      <c r="D58" s="14" t="s">
        <v>117</v>
      </c>
    </row>
    <row r="59" spans="1:24">
      <c r="D59" s="14" t="s">
        <v>118</v>
      </c>
    </row>
  </sheetData>
  <mergeCells count="6">
    <mergeCell ref="W6:W7"/>
    <mergeCell ref="B57:C57"/>
    <mergeCell ref="B6:C7"/>
    <mergeCell ref="B55:C55"/>
    <mergeCell ref="B56:C56"/>
    <mergeCell ref="D6:R6"/>
  </mergeCells>
  <phoneticPr fontId="19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">
    <tabColor theme="9" tint="0.59999389629810485"/>
  </sheetPr>
  <dimension ref="A1:I62"/>
  <sheetViews>
    <sheetView topLeftCell="C1" workbookViewId="0">
      <selection activeCell="I16" sqref="I16"/>
    </sheetView>
  </sheetViews>
  <sheetFormatPr defaultRowHeight="13"/>
  <cols>
    <col min="1" max="1" width="40.453125" customWidth="1"/>
    <col min="2" max="2" width="75.7265625" customWidth="1"/>
    <col min="3" max="3" width="3.36328125" customWidth="1"/>
    <col min="6" max="6" width="10.7265625" customWidth="1"/>
    <col min="7" max="7" width="75.453125" customWidth="1"/>
    <col min="8" max="8" width="3.36328125" customWidth="1"/>
  </cols>
  <sheetData>
    <row r="1" spans="1:9">
      <c r="A1" t="s">
        <v>622</v>
      </c>
    </row>
    <row r="2" spans="1:9">
      <c r="A2" t="s">
        <v>623</v>
      </c>
    </row>
    <row r="4" spans="1:9">
      <c r="A4" t="s">
        <v>698</v>
      </c>
    </row>
    <row r="5" spans="1:9">
      <c r="A5" t="s">
        <v>628</v>
      </c>
      <c r="D5" t="s">
        <v>626</v>
      </c>
      <c r="F5" t="s">
        <v>629</v>
      </c>
      <c r="I5" t="s">
        <v>626</v>
      </c>
    </row>
    <row r="6" spans="1:9">
      <c r="A6" t="s">
        <v>643</v>
      </c>
    </row>
    <row r="7" spans="1:9">
      <c r="A7" t="s">
        <v>641</v>
      </c>
    </row>
    <row r="8" spans="1:9">
      <c r="A8" t="s">
        <v>624</v>
      </c>
      <c r="B8" t="s">
        <v>642</v>
      </c>
      <c r="C8" t="s">
        <v>625</v>
      </c>
      <c r="D8" s="516">
        <v>9</v>
      </c>
    </row>
    <row r="10" spans="1:9">
      <c r="A10" t="s">
        <v>644</v>
      </c>
    </row>
    <row r="11" spans="1:9">
      <c r="A11" t="s">
        <v>645</v>
      </c>
    </row>
    <row r="12" spans="1:9">
      <c r="A12" t="s">
        <v>627</v>
      </c>
      <c r="B12" t="s">
        <v>646</v>
      </c>
      <c r="C12" t="s">
        <v>625</v>
      </c>
      <c r="D12" s="516">
        <v>22</v>
      </c>
    </row>
    <row r="13" spans="1:9">
      <c r="A13" t="s">
        <v>631</v>
      </c>
      <c r="B13" t="s">
        <v>647</v>
      </c>
      <c r="C13" t="s">
        <v>625</v>
      </c>
      <c r="D13" s="516">
        <v>24</v>
      </c>
      <c r="F13" t="s">
        <v>630</v>
      </c>
      <c r="G13" t="s">
        <v>650</v>
      </c>
      <c r="H13" t="s">
        <v>625</v>
      </c>
      <c r="I13" s="516">
        <v>23</v>
      </c>
    </row>
    <row r="14" spans="1:9">
      <c r="A14" t="s">
        <v>633</v>
      </c>
      <c r="B14" t="s">
        <v>648</v>
      </c>
      <c r="C14" t="s">
        <v>625</v>
      </c>
      <c r="D14" s="516">
        <v>26</v>
      </c>
      <c r="F14" t="s">
        <v>632</v>
      </c>
      <c r="G14" t="s">
        <v>648</v>
      </c>
      <c r="H14" t="s">
        <v>625</v>
      </c>
      <c r="I14" s="516">
        <v>25</v>
      </c>
    </row>
    <row r="15" spans="1:9">
      <c r="A15" t="s">
        <v>635</v>
      </c>
      <c r="B15" t="s">
        <v>649</v>
      </c>
      <c r="C15" t="s">
        <v>625</v>
      </c>
      <c r="D15" s="516">
        <v>27</v>
      </c>
      <c r="F15" t="s">
        <v>634</v>
      </c>
      <c r="G15" t="s">
        <v>649</v>
      </c>
      <c r="H15" t="s">
        <v>625</v>
      </c>
      <c r="I15" s="516">
        <v>27</v>
      </c>
    </row>
    <row r="16" spans="1:9">
      <c r="A16" t="s">
        <v>636</v>
      </c>
      <c r="B16" t="s">
        <v>853</v>
      </c>
      <c r="C16" t="s">
        <v>625</v>
      </c>
      <c r="D16" s="516">
        <v>29</v>
      </c>
      <c r="F16" t="s">
        <v>640</v>
      </c>
      <c r="G16" t="s">
        <v>653</v>
      </c>
      <c r="H16" t="s">
        <v>625</v>
      </c>
      <c r="I16" s="516">
        <v>33</v>
      </c>
    </row>
    <row r="17" spans="1:9">
      <c r="A17" t="s">
        <v>637</v>
      </c>
      <c r="B17" t="s">
        <v>651</v>
      </c>
      <c r="C17" t="s">
        <v>625</v>
      </c>
      <c r="D17" s="516">
        <v>30</v>
      </c>
      <c r="F17" t="s">
        <v>654</v>
      </c>
      <c r="G17" t="s">
        <v>655</v>
      </c>
      <c r="H17" t="s">
        <v>625</v>
      </c>
      <c r="I17" s="516">
        <v>34</v>
      </c>
    </row>
    <row r="18" spans="1:9">
      <c r="A18" t="s">
        <v>638</v>
      </c>
      <c r="B18" t="s">
        <v>652</v>
      </c>
      <c r="C18" t="s">
        <v>625</v>
      </c>
      <c r="D18" s="516">
        <v>31</v>
      </c>
      <c r="F18" t="s">
        <v>659</v>
      </c>
      <c r="G18" t="s">
        <v>660</v>
      </c>
      <c r="H18" t="s">
        <v>625</v>
      </c>
      <c r="I18" s="516">
        <v>36</v>
      </c>
    </row>
    <row r="19" spans="1:9">
      <c r="A19" t="s">
        <v>639</v>
      </c>
      <c r="B19" t="s">
        <v>656</v>
      </c>
      <c r="C19" t="s">
        <v>625</v>
      </c>
      <c r="D19" s="516">
        <v>32</v>
      </c>
      <c r="F19" t="s">
        <v>661</v>
      </c>
      <c r="G19" t="s">
        <v>662</v>
      </c>
      <c r="H19" t="s">
        <v>625</v>
      </c>
      <c r="I19" s="516">
        <v>37</v>
      </c>
    </row>
    <row r="20" spans="1:9">
      <c r="A20" t="s">
        <v>657</v>
      </c>
      <c r="B20" t="s">
        <v>658</v>
      </c>
      <c r="C20" t="s">
        <v>625</v>
      </c>
      <c r="D20" s="516">
        <v>35</v>
      </c>
      <c r="F20" t="s">
        <v>663</v>
      </c>
      <c r="G20" t="s">
        <v>664</v>
      </c>
      <c r="H20" t="s">
        <v>625</v>
      </c>
      <c r="I20" s="516">
        <v>38</v>
      </c>
    </row>
    <row r="21" spans="1:9">
      <c r="F21" t="s">
        <v>665</v>
      </c>
      <c r="G21" t="s">
        <v>666</v>
      </c>
      <c r="H21" t="s">
        <v>625</v>
      </c>
      <c r="I21" s="516">
        <v>39</v>
      </c>
    </row>
    <row r="22" spans="1:9">
      <c r="F22" t="s">
        <v>667</v>
      </c>
      <c r="G22" t="s">
        <v>668</v>
      </c>
      <c r="H22" t="s">
        <v>625</v>
      </c>
      <c r="I22" s="516">
        <v>40</v>
      </c>
    </row>
    <row r="23" spans="1:9">
      <c r="F23" t="s">
        <v>669</v>
      </c>
      <c r="G23" t="s">
        <v>670</v>
      </c>
      <c r="H23" t="s">
        <v>625</v>
      </c>
      <c r="I23" s="516">
        <v>41</v>
      </c>
    </row>
    <row r="25" spans="1:9">
      <c r="A25" t="s">
        <v>671</v>
      </c>
    </row>
    <row r="26" spans="1:9">
      <c r="A26" t="s">
        <v>672</v>
      </c>
    </row>
    <row r="27" spans="1:9">
      <c r="F27" t="s">
        <v>673</v>
      </c>
      <c r="G27" t="s">
        <v>674</v>
      </c>
      <c r="H27" t="s">
        <v>625</v>
      </c>
      <c r="I27" s="516">
        <v>42</v>
      </c>
    </row>
    <row r="28" spans="1:9">
      <c r="F28" t="s">
        <v>675</v>
      </c>
      <c r="G28" t="s">
        <v>676</v>
      </c>
      <c r="H28" t="s">
        <v>625</v>
      </c>
      <c r="I28" s="516">
        <v>43</v>
      </c>
    </row>
    <row r="29" spans="1:9">
      <c r="F29" t="s">
        <v>678</v>
      </c>
      <c r="G29" t="s">
        <v>677</v>
      </c>
      <c r="H29" t="s">
        <v>625</v>
      </c>
      <c r="I29" s="516">
        <v>44</v>
      </c>
    </row>
    <row r="30" spans="1:9">
      <c r="F30" t="s">
        <v>679</v>
      </c>
      <c r="G30" t="s">
        <v>680</v>
      </c>
      <c r="H30" t="s">
        <v>625</v>
      </c>
      <c r="I30" s="516">
        <v>45</v>
      </c>
    </row>
    <row r="31" spans="1:9">
      <c r="F31" t="s">
        <v>681</v>
      </c>
      <c r="G31" t="s">
        <v>682</v>
      </c>
      <c r="H31" t="s">
        <v>625</v>
      </c>
      <c r="I31" s="516">
        <v>46</v>
      </c>
    </row>
    <row r="32" spans="1:9">
      <c r="F32" t="s">
        <v>683</v>
      </c>
      <c r="G32" t="s">
        <v>684</v>
      </c>
      <c r="H32" t="s">
        <v>625</v>
      </c>
      <c r="I32" s="516">
        <v>47</v>
      </c>
    </row>
    <row r="34" spans="1:9">
      <c r="A34" t="s">
        <v>685</v>
      </c>
    </row>
    <row r="35" spans="1:9">
      <c r="A35" t="s">
        <v>686</v>
      </c>
      <c r="B35" t="s">
        <v>687</v>
      </c>
      <c r="C35" t="s">
        <v>625</v>
      </c>
      <c r="D35" s="516">
        <v>48</v>
      </c>
      <c r="F35" t="s">
        <v>690</v>
      </c>
      <c r="G35" t="s">
        <v>691</v>
      </c>
      <c r="H35" t="s">
        <v>625</v>
      </c>
      <c r="I35" s="516">
        <v>51</v>
      </c>
    </row>
    <row r="36" spans="1:9">
      <c r="A36" t="s">
        <v>688</v>
      </c>
      <c r="B36" t="s">
        <v>689</v>
      </c>
      <c r="C36" t="s">
        <v>625</v>
      </c>
      <c r="D36" s="516">
        <v>50</v>
      </c>
      <c r="F36" t="s">
        <v>692</v>
      </c>
      <c r="G36" t="s">
        <v>693</v>
      </c>
      <c r="H36" t="s">
        <v>625</v>
      </c>
      <c r="I36" s="516">
        <v>51</v>
      </c>
    </row>
    <row r="37" spans="1:9">
      <c r="A37" t="s">
        <v>694</v>
      </c>
      <c r="B37" t="s">
        <v>695</v>
      </c>
      <c r="C37" t="s">
        <v>625</v>
      </c>
      <c r="D37" s="516">
        <v>52</v>
      </c>
      <c r="F37" t="s">
        <v>696</v>
      </c>
      <c r="G37" t="s">
        <v>695</v>
      </c>
      <c r="H37" t="s">
        <v>625</v>
      </c>
      <c r="I37" s="516">
        <v>52</v>
      </c>
    </row>
    <row r="40" spans="1:9">
      <c r="A40" t="s">
        <v>699</v>
      </c>
    </row>
    <row r="41" spans="1:9">
      <c r="A41" s="517" t="s">
        <v>701</v>
      </c>
      <c r="B41" t="s">
        <v>803</v>
      </c>
      <c r="C41" t="s">
        <v>625</v>
      </c>
      <c r="D41" s="516">
        <v>69</v>
      </c>
    </row>
    <row r="42" spans="1:9">
      <c r="B42" t="s">
        <v>804</v>
      </c>
      <c r="C42" t="s">
        <v>625</v>
      </c>
      <c r="D42" s="516">
        <v>70</v>
      </c>
    </row>
    <row r="43" spans="1:9" ht="34.5" customHeight="1">
      <c r="B43" s="596" t="s">
        <v>851</v>
      </c>
      <c r="C43" t="s">
        <v>625</v>
      </c>
      <c r="D43" s="516">
        <v>71</v>
      </c>
    </row>
    <row r="44" spans="1:9" ht="33" customHeight="1">
      <c r="B44" s="596" t="s">
        <v>852</v>
      </c>
      <c r="C44" t="s">
        <v>625</v>
      </c>
      <c r="D44" s="516">
        <v>72</v>
      </c>
    </row>
    <row r="46" spans="1:9">
      <c r="A46" t="s">
        <v>805</v>
      </c>
      <c r="B46" t="s">
        <v>806</v>
      </c>
      <c r="C46" t="s">
        <v>625</v>
      </c>
      <c r="D46" s="597" t="s">
        <v>807</v>
      </c>
    </row>
    <row r="48" spans="1:9">
      <c r="A48" s="598" t="s">
        <v>808</v>
      </c>
      <c r="B48" s="599" t="s">
        <v>809</v>
      </c>
      <c r="C48" t="s">
        <v>625</v>
      </c>
      <c r="D48" s="597">
        <v>75</v>
      </c>
    </row>
    <row r="49" spans="1:4">
      <c r="B49" s="744" t="s">
        <v>843</v>
      </c>
      <c r="C49" t="s">
        <v>625</v>
      </c>
      <c r="D49" s="516">
        <v>76</v>
      </c>
    </row>
    <row r="51" spans="1:4">
      <c r="A51" s="598" t="s">
        <v>848</v>
      </c>
      <c r="B51" t="s">
        <v>844</v>
      </c>
      <c r="C51" t="s">
        <v>625</v>
      </c>
      <c r="D51" s="516">
        <v>207</v>
      </c>
    </row>
    <row r="52" spans="1:4">
      <c r="A52" s="598"/>
      <c r="B52" t="s">
        <v>845</v>
      </c>
      <c r="C52" t="s">
        <v>625</v>
      </c>
      <c r="D52" s="516">
        <v>208</v>
      </c>
    </row>
    <row r="53" spans="1:4">
      <c r="A53" s="598"/>
      <c r="B53" t="s">
        <v>846</v>
      </c>
      <c r="C53" t="s">
        <v>625</v>
      </c>
      <c r="D53" s="746">
        <v>209210</v>
      </c>
    </row>
    <row r="54" spans="1:4">
      <c r="A54" s="598"/>
    </row>
    <row r="55" spans="1:4" ht="13.5">
      <c r="A55" s="598" t="s">
        <v>847</v>
      </c>
      <c r="B55" s="745" t="s">
        <v>849</v>
      </c>
      <c r="C55" t="s">
        <v>625</v>
      </c>
      <c r="D55" s="516">
        <v>211</v>
      </c>
    </row>
    <row r="56" spans="1:4">
      <c r="A56" s="598"/>
    </row>
    <row r="58" spans="1:4">
      <c r="A58" t="s">
        <v>700</v>
      </c>
      <c r="C58" t="s">
        <v>625</v>
      </c>
      <c r="D58" s="516">
        <v>213</v>
      </c>
    </row>
    <row r="60" spans="1:4">
      <c r="D60" s="516"/>
    </row>
    <row r="61" spans="1:4">
      <c r="D61" s="516"/>
    </row>
    <row r="62" spans="1:4">
      <c r="D62" s="516"/>
    </row>
  </sheetData>
  <phoneticPr fontId="17"/>
  <hyperlinks>
    <hyperlink ref="D8" location="表Ⅱ・4!B4" display="表Ⅱ・4!B4" xr:uid="{00000000-0004-0000-1900-000000000000}"/>
    <hyperlink ref="D12" location="表Ⅲ・1!C3" display="表Ⅲ・1!C3" xr:uid="{00000000-0004-0000-1900-000001000000}"/>
    <hyperlink ref="D13" location="図Ⅲ・1表Ⅲ・2!B1" display="図Ⅲ・1表Ⅲ・2!B1" xr:uid="{00000000-0004-0000-1900-000002000000}"/>
    <hyperlink ref="D14" location="図Ⅲ・2表Ⅲ・3!B1" display="図Ⅲ・2表Ⅲ・3!B1" xr:uid="{00000000-0004-0000-1900-000003000000}"/>
    <hyperlink ref="D15" location="図Ⅲ・3表Ⅲ・4!B1" display="図Ⅲ・3表Ⅲ・4!B1" xr:uid="{00000000-0004-0000-1900-000004000000}"/>
    <hyperlink ref="D16" location="表Ⅲ・5!J1" display="表Ⅲ・5!J1" xr:uid="{00000000-0004-0000-1900-000005000000}"/>
    <hyperlink ref="D17" location="表Ⅲ・6!J1" display="表Ⅲ・6!J1" xr:uid="{00000000-0004-0000-1900-000006000000}"/>
    <hyperlink ref="D18" location="表Ⅲ・7!B1" display="表Ⅲ・7!B1" xr:uid="{00000000-0004-0000-1900-000007000000}"/>
    <hyperlink ref="D19" location="表Ⅲ・8!B1" display="表Ⅲ・8!B1" xr:uid="{00000000-0004-0000-1900-000008000000}"/>
    <hyperlink ref="D20" location="表Ⅲ・9!B1" display="表Ⅲ・9!B1" xr:uid="{00000000-0004-0000-1900-000009000000}"/>
    <hyperlink ref="I13" location="図Ⅲ・1表Ⅲ・2!O36" display="図Ⅲ・1表Ⅲ・2!O36" xr:uid="{00000000-0004-0000-1900-00000A000000}"/>
    <hyperlink ref="I14" location="図Ⅲ・2表Ⅲ・3!O18" display="図Ⅲ・2表Ⅲ・3!O18" xr:uid="{00000000-0004-0000-1900-00000B000000}"/>
    <hyperlink ref="I15" location="図Ⅲ・3表Ⅲ・4!I30" display="図Ⅲ・3表Ⅲ・4!I30" xr:uid="{00000000-0004-0000-1900-00000C000000}"/>
    <hyperlink ref="I16" location="図Ⅲ・4!A1" display="図Ⅲ・4!A1" xr:uid="{00000000-0004-0000-1900-00000D000000}"/>
    <hyperlink ref="I17" location="図Ⅲ・5_H25!K2" display="図Ⅲ・5_H25!K2" xr:uid="{00000000-0004-0000-1900-00000E000000}"/>
    <hyperlink ref="I18" location="図Ⅲ6_7_H25!J2" display="図Ⅲ6_7_H25!J2" xr:uid="{00000000-0004-0000-1900-00000F000000}"/>
    <hyperlink ref="I19" location="図Ⅲ6_7_H25!K50" display="図Ⅲ6_7_H25!K50" xr:uid="{00000000-0004-0000-1900-000010000000}"/>
    <hyperlink ref="I20" location="図Ⅲ8_9_H25!J2" display="図Ⅲ8_9_H25!J2" xr:uid="{00000000-0004-0000-1900-000011000000}"/>
    <hyperlink ref="I21" location="図Ⅲ8_9_H25!L49" display="図Ⅲ8_9_H25!L49" xr:uid="{00000000-0004-0000-1900-000012000000}"/>
    <hyperlink ref="I22" location="図Ⅲ10_11_H25!J2" display="図Ⅲ10_11_H25!J2" xr:uid="{00000000-0004-0000-1900-000013000000}"/>
    <hyperlink ref="I23" location="図Ⅲ10_11_H25!L46" display="図Ⅲ10_11_H25!L46" xr:uid="{00000000-0004-0000-1900-000014000000}"/>
    <hyperlink ref="I27" location="図Ⅳ5!G2" display="図Ⅳ5!G2" xr:uid="{00000000-0004-0000-1900-000015000000}"/>
    <hyperlink ref="I28" location="図Ⅲ・1表Ⅲ・2!O36" display="図Ⅲ・1表Ⅲ・2!O36" xr:uid="{00000000-0004-0000-1900-000016000000}"/>
    <hyperlink ref="I29" location="図Ⅲ・2表Ⅲ・3!Q18" display="図Ⅲ・2表Ⅲ・3!Q18" xr:uid="{00000000-0004-0000-1900-000017000000}"/>
    <hyperlink ref="I30" location="図Ⅲ・3表Ⅲ・4!I30" display="図Ⅲ・3表Ⅲ・4!I30" xr:uid="{00000000-0004-0000-1900-000018000000}"/>
    <hyperlink ref="I31" location="図Ⅳ5!G1" display="図Ⅳ5!G1" xr:uid="{00000000-0004-0000-1900-000019000000}"/>
    <hyperlink ref="I32" location="図Ⅳ6!G1" display="図Ⅳ6!G1" xr:uid="{00000000-0004-0000-1900-00001A000000}"/>
    <hyperlink ref="D35" location="表V1!B4" display="表V1!B4" xr:uid="{00000000-0004-0000-1900-00001B000000}"/>
    <hyperlink ref="D36" location="表V2!B4" display="表V2!B4" xr:uid="{00000000-0004-0000-1900-00001C000000}"/>
    <hyperlink ref="D37" location="表V3図V2!B4" display="表V3図V2!B4" xr:uid="{00000000-0004-0000-1900-00001D000000}"/>
    <hyperlink ref="I35" location="図V1!J2" display="図V1!J2" xr:uid="{00000000-0004-0000-1900-00001E000000}"/>
    <hyperlink ref="I37" location="表V3図V2!H22" display="表V3図V2!H22" xr:uid="{00000000-0004-0000-1900-00001F000000}"/>
    <hyperlink ref="I36" location="図V1!Q2" display="図V1!Q2" xr:uid="{00000000-0004-0000-1900-000020000000}"/>
    <hyperlink ref="D58" location="資_Ⅸ_種類別処理フロ!C3" display="資_Ⅸ_種類別処理フロ!C3" xr:uid="{00000000-0004-0000-1900-000021000000}"/>
    <hyperlink ref="D41" location="旧分類!B2" display="旧分類!B2" xr:uid="{00000000-0004-0000-1900-000022000000}"/>
    <hyperlink ref="D42" location="新分類!B1" display="新分類!B1" xr:uid="{00000000-0004-0000-1900-000023000000}"/>
    <hyperlink ref="D43" location="H25活動指標!B2" display="H25活動指標!B2" xr:uid="{00000000-0004-0000-1900-000024000000}"/>
    <hyperlink ref="D44" location="H25活動指標!B2" display="H25活動指標!B2" xr:uid="{00000000-0004-0000-1900-000025000000}"/>
    <hyperlink ref="D46" location="'２５年度係数'!B2" display="73,74" xr:uid="{00000000-0004-0000-1900-000026000000}"/>
    <hyperlink ref="D48" location="全国25!B1" display="75,76" xr:uid="{00000000-0004-0000-1900-000027000000}"/>
    <hyperlink ref="D49" location="'00_全国25'!B1" display="'00_全国25'!B1" xr:uid="{00000000-0004-0000-1900-000028000000}"/>
    <hyperlink ref="D52" location="表資Ⅶ2!A1" display="表資Ⅶ2!A1" xr:uid="{00000000-0004-0000-1900-000029000000}"/>
    <hyperlink ref="D51" location="表資Ⅶ1!A1" display="表資Ⅶ1!A1" xr:uid="{00000000-0004-0000-1900-00002A000000}"/>
    <hyperlink ref="D53" location="表資Ⅶ3!A1" display="表資Ⅶ3!A1" xr:uid="{00000000-0004-0000-1900-00002B000000}"/>
    <hyperlink ref="D55" location="濃縮汚泥!C3" display="濃縮汚泥!C3" xr:uid="{00000000-0004-0000-1900-00002C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">
    <tabColor rgb="FFFF0000"/>
  </sheetPr>
  <dimension ref="B3:G25"/>
  <sheetViews>
    <sheetView showGridLines="0" zoomScale="85" zoomScaleNormal="85" workbookViewId="0">
      <selection activeCell="I16" sqref="I16"/>
    </sheetView>
  </sheetViews>
  <sheetFormatPr defaultRowHeight="13"/>
  <cols>
    <col min="2" max="2" width="3" customWidth="1"/>
    <col min="3" max="3" width="21.26953125" customWidth="1"/>
    <col min="4" max="4" width="14.90625" customWidth="1"/>
    <col min="5" max="5" width="5.90625" customWidth="1"/>
    <col min="6" max="6" width="16.6328125" customWidth="1"/>
    <col min="7" max="7" width="9.7265625" customWidth="1"/>
  </cols>
  <sheetData>
    <row r="3" spans="2:7">
      <c r="B3" s="1"/>
    </row>
    <row r="4" spans="2:7">
      <c r="B4" s="2" t="s">
        <v>697</v>
      </c>
    </row>
    <row r="6" spans="2:7" ht="13.5" thickBot="1"/>
    <row r="7" spans="2:7" ht="13.5" thickBot="1">
      <c r="B7" s="1373" t="s">
        <v>0</v>
      </c>
      <c r="C7" s="1374"/>
      <c r="D7" s="6" t="s">
        <v>1</v>
      </c>
      <c r="E7" s="6" t="s">
        <v>2</v>
      </c>
      <c r="F7" s="6" t="s">
        <v>3</v>
      </c>
      <c r="G7" s="7" t="s">
        <v>4</v>
      </c>
    </row>
    <row r="8" spans="2:7" ht="22.5" customHeight="1">
      <c r="B8" s="1375" t="s">
        <v>5</v>
      </c>
      <c r="C8" s="4" t="s">
        <v>6</v>
      </c>
      <c r="D8" s="4" t="s">
        <v>7</v>
      </c>
      <c r="E8" s="5" t="s">
        <v>8</v>
      </c>
      <c r="F8" s="4" t="s">
        <v>41</v>
      </c>
      <c r="G8" s="8" t="s">
        <v>854</v>
      </c>
    </row>
    <row r="9" spans="2:7" ht="22.5" customHeight="1">
      <c r="B9" s="1376"/>
      <c r="C9" s="3" t="s">
        <v>9</v>
      </c>
      <c r="D9" s="3" t="s">
        <v>37</v>
      </c>
      <c r="E9" s="3" t="s">
        <v>10</v>
      </c>
      <c r="F9" s="3" t="s">
        <v>40</v>
      </c>
      <c r="G9" s="9" t="s">
        <v>449</v>
      </c>
    </row>
    <row r="10" spans="2:7" ht="22.5" customHeight="1">
      <c r="B10" s="1376" t="s">
        <v>46</v>
      </c>
      <c r="C10" s="1372"/>
      <c r="D10" s="3" t="s">
        <v>11</v>
      </c>
      <c r="E10" s="3" t="s">
        <v>12</v>
      </c>
      <c r="F10" s="3" t="s">
        <v>13</v>
      </c>
      <c r="G10" s="9" t="s">
        <v>450</v>
      </c>
    </row>
    <row r="11" spans="2:7" ht="22.5" hidden="1" customHeight="1">
      <c r="B11" s="1376" t="s">
        <v>44</v>
      </c>
      <c r="C11" s="1372"/>
      <c r="D11" s="3" t="s">
        <v>11</v>
      </c>
      <c r="E11" s="3" t="s">
        <v>12</v>
      </c>
      <c r="F11" s="3" t="s">
        <v>13</v>
      </c>
      <c r="G11" s="9" t="s">
        <v>38</v>
      </c>
    </row>
    <row r="12" spans="2:7" ht="22.5" hidden="1" customHeight="1">
      <c r="B12" s="1376" t="s">
        <v>45</v>
      </c>
      <c r="C12" s="1372"/>
      <c r="D12" s="3" t="s">
        <v>11</v>
      </c>
      <c r="E12" s="3" t="s">
        <v>12</v>
      </c>
      <c r="F12" s="3" t="s">
        <v>13</v>
      </c>
      <c r="G12" s="9" t="s">
        <v>38</v>
      </c>
    </row>
    <row r="13" spans="2:7" ht="22.5" customHeight="1">
      <c r="B13" s="1376" t="s">
        <v>14</v>
      </c>
      <c r="C13" s="1372"/>
      <c r="D13" s="3" t="s">
        <v>15</v>
      </c>
      <c r="E13" s="3" t="s">
        <v>16</v>
      </c>
      <c r="F13" s="3" t="s">
        <v>17</v>
      </c>
      <c r="G13" s="9" t="s">
        <v>451</v>
      </c>
    </row>
    <row r="14" spans="2:7" ht="22.5" customHeight="1">
      <c r="B14" s="1376" t="s">
        <v>18</v>
      </c>
      <c r="C14" s="1372"/>
      <c r="D14" s="3" t="s">
        <v>19</v>
      </c>
      <c r="E14" s="3" t="s">
        <v>16</v>
      </c>
      <c r="F14" s="3" t="s">
        <v>20</v>
      </c>
      <c r="G14" s="9" t="s">
        <v>451</v>
      </c>
    </row>
    <row r="15" spans="2:7" ht="22.5" customHeight="1">
      <c r="B15" s="1371" t="s">
        <v>21</v>
      </c>
      <c r="C15" s="1372"/>
      <c r="D15" s="3" t="s">
        <v>11</v>
      </c>
      <c r="E15" s="3" t="s">
        <v>12</v>
      </c>
      <c r="F15" s="3" t="s">
        <v>13</v>
      </c>
      <c r="G15" s="9" t="s">
        <v>450</v>
      </c>
    </row>
    <row r="16" spans="2:7" ht="22.5" customHeight="1">
      <c r="B16" s="10"/>
      <c r="C16" s="3" t="s">
        <v>22</v>
      </c>
      <c r="D16" s="3" t="s">
        <v>23</v>
      </c>
      <c r="E16" s="3" t="s">
        <v>12</v>
      </c>
      <c r="F16" s="3" t="s">
        <v>42</v>
      </c>
      <c r="G16" s="9" t="s">
        <v>451</v>
      </c>
    </row>
    <row r="17" spans="2:7" ht="22.5" customHeight="1">
      <c r="B17" s="11"/>
      <c r="C17" s="3" t="s">
        <v>453</v>
      </c>
      <c r="D17" s="3" t="s">
        <v>24</v>
      </c>
      <c r="E17" s="3" t="s">
        <v>12</v>
      </c>
      <c r="F17" s="3" t="s">
        <v>25</v>
      </c>
      <c r="G17" s="9" t="s">
        <v>451</v>
      </c>
    </row>
    <row r="18" spans="2:7" ht="74.25" customHeight="1">
      <c r="B18" s="1376" t="s">
        <v>48</v>
      </c>
      <c r="C18" s="1372"/>
      <c r="D18" s="3" t="s">
        <v>11</v>
      </c>
      <c r="E18" s="3" t="s">
        <v>12</v>
      </c>
      <c r="F18" s="3" t="s">
        <v>13</v>
      </c>
      <c r="G18" s="9" t="s">
        <v>450</v>
      </c>
    </row>
    <row r="19" spans="2:7" ht="22.5" hidden="1" customHeight="1">
      <c r="B19" s="1376" t="s">
        <v>36</v>
      </c>
      <c r="C19" s="1372"/>
      <c r="D19" s="3" t="s">
        <v>11</v>
      </c>
      <c r="E19" s="3" t="s">
        <v>12</v>
      </c>
      <c r="F19" s="3" t="s">
        <v>13</v>
      </c>
      <c r="G19" s="9" t="s">
        <v>38</v>
      </c>
    </row>
    <row r="20" spans="2:7" ht="22.5" hidden="1" customHeight="1">
      <c r="B20" s="1369" t="s">
        <v>47</v>
      </c>
      <c r="C20" s="1370"/>
      <c r="D20" s="3"/>
      <c r="E20" s="3"/>
      <c r="F20" s="3"/>
      <c r="G20" s="9"/>
    </row>
    <row r="21" spans="2:7" ht="22.5" hidden="1" customHeight="1">
      <c r="B21" s="1369" t="s">
        <v>43</v>
      </c>
      <c r="C21" s="1370"/>
      <c r="D21" s="3"/>
      <c r="E21" s="3"/>
      <c r="F21" s="3"/>
      <c r="G21" s="9"/>
    </row>
    <row r="22" spans="2:7" ht="22.5" customHeight="1">
      <c r="B22" s="1376" t="s">
        <v>26</v>
      </c>
      <c r="C22" s="1372"/>
      <c r="D22" s="3" t="s">
        <v>27</v>
      </c>
      <c r="E22" s="3" t="s">
        <v>28</v>
      </c>
      <c r="F22" s="3" t="s">
        <v>29</v>
      </c>
      <c r="G22" s="9" t="s">
        <v>451</v>
      </c>
    </row>
    <row r="23" spans="2:7" ht="22.5" customHeight="1">
      <c r="B23" s="1371" t="s">
        <v>35</v>
      </c>
      <c r="C23" s="1372"/>
      <c r="D23" s="3" t="s">
        <v>11</v>
      </c>
      <c r="E23" s="3" t="s">
        <v>12</v>
      </c>
      <c r="F23" s="3" t="s">
        <v>13</v>
      </c>
      <c r="G23" s="9" t="s">
        <v>450</v>
      </c>
    </row>
    <row r="24" spans="2:7" ht="22.5" customHeight="1">
      <c r="B24" s="11"/>
      <c r="C24" s="3" t="s">
        <v>34</v>
      </c>
      <c r="D24" s="3" t="s">
        <v>30</v>
      </c>
      <c r="E24" s="3" t="s">
        <v>31</v>
      </c>
      <c r="F24" s="3" t="s">
        <v>32</v>
      </c>
      <c r="G24" s="9" t="s">
        <v>451</v>
      </c>
    </row>
    <row r="25" spans="2:7" ht="22.5" customHeight="1" thickBot="1">
      <c r="B25" s="1367" t="s">
        <v>33</v>
      </c>
      <c r="C25" s="1368"/>
      <c r="D25" s="12" t="s">
        <v>11</v>
      </c>
      <c r="E25" s="12" t="s">
        <v>12</v>
      </c>
      <c r="F25" s="12" t="s">
        <v>39</v>
      </c>
      <c r="G25" s="13" t="s">
        <v>452</v>
      </c>
    </row>
  </sheetData>
  <mergeCells count="15">
    <mergeCell ref="B25:C25"/>
    <mergeCell ref="B21:C21"/>
    <mergeCell ref="B23:C23"/>
    <mergeCell ref="B7:C7"/>
    <mergeCell ref="B8:B9"/>
    <mergeCell ref="B14:C14"/>
    <mergeCell ref="B15:C15"/>
    <mergeCell ref="B19:C19"/>
    <mergeCell ref="B20:C20"/>
    <mergeCell ref="B22:C22"/>
    <mergeCell ref="B18:C18"/>
    <mergeCell ref="B10:C10"/>
    <mergeCell ref="B11:C11"/>
    <mergeCell ref="B12:C12"/>
    <mergeCell ref="B13:C13"/>
  </mergeCells>
  <phoneticPr fontId="17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rgb="FFFFFF00"/>
  </sheetPr>
  <dimension ref="A1:X61"/>
  <sheetViews>
    <sheetView showGridLines="0" zoomScaleNormal="100" workbookViewId="0">
      <selection activeCell="U20" sqref="U20"/>
    </sheetView>
  </sheetViews>
  <sheetFormatPr defaultColWidth="9" defaultRowHeight="11"/>
  <cols>
    <col min="1" max="1" width="1.453125" style="14" customWidth="1"/>
    <col min="2" max="2" width="4.08984375" style="14" customWidth="1"/>
    <col min="3" max="3" width="8.90625" style="14" customWidth="1"/>
    <col min="4" max="16" width="9.453125" style="14" customWidth="1"/>
    <col min="17" max="17" width="9" style="14"/>
    <col min="18" max="18" width="20" style="1705" customWidth="1"/>
    <col min="19" max="20" width="9" style="14"/>
    <col min="21" max="21" width="8.08984375" style="14" customWidth="1"/>
    <col min="22" max="22" width="9.7265625" style="14" customWidth="1"/>
    <col min="23" max="16384" width="9" style="14"/>
  </cols>
  <sheetData>
    <row r="1" spans="1:24" ht="17.5">
      <c r="B1" s="1283" t="s">
        <v>976</v>
      </c>
    </row>
    <row r="4" spans="1:24">
      <c r="S4" s="1706"/>
      <c r="T4" s="1706"/>
      <c r="U4" s="1706"/>
      <c r="V4" s="1706"/>
      <c r="W4" s="1706"/>
      <c r="X4" s="1706"/>
    </row>
    <row r="5" spans="1:24" ht="11.5" thickBot="1">
      <c r="S5" s="1706"/>
      <c r="T5" s="1706"/>
      <c r="U5" s="1706"/>
      <c r="V5" s="1706"/>
      <c r="W5" s="1706"/>
      <c r="X5" s="1706"/>
    </row>
    <row r="6" spans="1:24" ht="15" customHeight="1" thickBot="1">
      <c r="A6" s="15"/>
      <c r="B6" s="1379" t="s">
        <v>49</v>
      </c>
      <c r="C6" s="1380"/>
      <c r="D6" s="1387" t="s">
        <v>51</v>
      </c>
      <c r="E6" s="1388"/>
      <c r="F6" s="1388"/>
      <c r="G6" s="1388"/>
      <c r="H6" s="1388"/>
      <c r="I6" s="1388"/>
      <c r="J6" s="1388"/>
      <c r="K6" s="1388"/>
      <c r="L6" s="1388"/>
      <c r="M6" s="1388"/>
      <c r="N6" s="1388"/>
      <c r="O6" s="1388"/>
      <c r="P6" s="1388"/>
      <c r="Q6" s="1389"/>
      <c r="S6" s="1707"/>
      <c r="T6" s="1706"/>
      <c r="U6" s="1706"/>
      <c r="V6" s="1708"/>
      <c r="W6" s="1709"/>
      <c r="X6" s="1706"/>
    </row>
    <row r="7" spans="1:24" ht="13.5" customHeight="1" thickBot="1">
      <c r="A7" s="15"/>
      <c r="B7" s="1381"/>
      <c r="C7" s="1382"/>
      <c r="D7" s="1032" t="s">
        <v>53</v>
      </c>
      <c r="E7" s="776" t="s">
        <v>54</v>
      </c>
      <c r="F7" s="776" t="s">
        <v>55</v>
      </c>
      <c r="G7" s="776" t="s">
        <v>56</v>
      </c>
      <c r="H7" s="777" t="s">
        <v>57</v>
      </c>
      <c r="I7" s="831" t="s">
        <v>855</v>
      </c>
      <c r="J7" s="831" t="s">
        <v>860</v>
      </c>
      <c r="K7" s="831" t="s">
        <v>862</v>
      </c>
      <c r="L7" s="831" t="s">
        <v>878</v>
      </c>
      <c r="M7" s="872" t="s">
        <v>879</v>
      </c>
      <c r="N7" s="872" t="s">
        <v>881</v>
      </c>
      <c r="O7" s="872" t="s">
        <v>913</v>
      </c>
      <c r="P7" s="831" t="s">
        <v>948</v>
      </c>
      <c r="Q7" s="850" t="s">
        <v>966</v>
      </c>
      <c r="S7" s="1710"/>
      <c r="T7" s="1706"/>
      <c r="U7" s="1706"/>
      <c r="V7" s="1708"/>
      <c r="W7" s="1711"/>
      <c r="X7" s="1706"/>
    </row>
    <row r="8" spans="1:24" ht="13.5" customHeight="1">
      <c r="A8" s="15"/>
      <c r="B8" s="23">
        <v>1</v>
      </c>
      <c r="C8" s="16" t="s">
        <v>58</v>
      </c>
      <c r="D8" s="828"/>
      <c r="E8" s="870"/>
      <c r="F8" s="870"/>
      <c r="G8" s="870"/>
      <c r="H8" s="16"/>
      <c r="I8" s="16"/>
      <c r="J8" s="16"/>
      <c r="K8" s="16"/>
      <c r="L8" s="16"/>
      <c r="M8" s="870"/>
      <c r="N8" s="870"/>
      <c r="O8" s="870"/>
      <c r="P8" s="16"/>
      <c r="Q8" s="851"/>
      <c r="S8" s="1707"/>
      <c r="T8" s="1706"/>
      <c r="U8" s="1706"/>
      <c r="V8" s="1707"/>
      <c r="W8" s="1707"/>
      <c r="X8" s="1706"/>
    </row>
    <row r="9" spans="1:24" ht="13.5" customHeight="1">
      <c r="A9" s="15"/>
      <c r="B9" s="24">
        <v>2</v>
      </c>
      <c r="C9" s="17" t="s">
        <v>62</v>
      </c>
      <c r="D9" s="829"/>
      <c r="E9" s="871"/>
      <c r="F9" s="871"/>
      <c r="G9" s="871"/>
      <c r="H9" s="17"/>
      <c r="I9" s="17"/>
      <c r="J9" s="17"/>
      <c r="K9" s="17"/>
      <c r="L9" s="17"/>
      <c r="M9" s="871"/>
      <c r="N9" s="871"/>
      <c r="O9" s="871"/>
      <c r="P9" s="17"/>
      <c r="Q9" s="852"/>
      <c r="S9" s="1707"/>
      <c r="T9" s="1706"/>
      <c r="U9" s="1706"/>
      <c r="V9" s="1707"/>
      <c r="W9" s="1707"/>
      <c r="X9" s="1706"/>
    </row>
    <row r="10" spans="1:24" ht="13.5" customHeight="1">
      <c r="A10" s="15"/>
      <c r="B10" s="24">
        <v>3</v>
      </c>
      <c r="C10" s="17" t="s">
        <v>65</v>
      </c>
      <c r="D10" s="829"/>
      <c r="E10" s="871"/>
      <c r="F10" s="871"/>
      <c r="G10" s="871" t="s">
        <v>524</v>
      </c>
      <c r="H10" s="871" t="s">
        <v>524</v>
      </c>
      <c r="I10" s="871" t="s">
        <v>524</v>
      </c>
      <c r="J10" s="871" t="s">
        <v>524</v>
      </c>
      <c r="K10" s="871" t="s">
        <v>524</v>
      </c>
      <c r="L10" s="871" t="s">
        <v>524</v>
      </c>
      <c r="M10" s="871" t="s">
        <v>524</v>
      </c>
      <c r="N10" s="871" t="s">
        <v>524</v>
      </c>
      <c r="O10" s="871" t="s">
        <v>63</v>
      </c>
      <c r="P10" s="17" t="s">
        <v>63</v>
      </c>
      <c r="Q10" s="852" t="s">
        <v>977</v>
      </c>
      <c r="S10" s="1707"/>
      <c r="T10" s="1706"/>
      <c r="U10" s="1706"/>
      <c r="V10" s="1707"/>
      <c r="W10" s="1707"/>
      <c r="X10" s="1706"/>
    </row>
    <row r="11" spans="1:24" ht="13.5" customHeight="1">
      <c r="A11" s="15"/>
      <c r="B11" s="24">
        <v>4</v>
      </c>
      <c r="C11" s="17" t="s">
        <v>67</v>
      </c>
      <c r="D11" s="829"/>
      <c r="E11" s="871"/>
      <c r="F11" s="871"/>
      <c r="G11" s="871"/>
      <c r="H11" s="17"/>
      <c r="I11" s="17"/>
      <c r="J11" s="17"/>
      <c r="K11" s="17"/>
      <c r="L11" s="17"/>
      <c r="M11" s="871"/>
      <c r="N11" s="871"/>
      <c r="O11" s="871"/>
      <c r="P11" s="17"/>
      <c r="Q11" s="852"/>
      <c r="S11" s="1707"/>
      <c r="T11" s="1706"/>
      <c r="U11" s="1706"/>
      <c r="V11" s="1707"/>
      <c r="W11" s="1707"/>
      <c r="X11" s="1706"/>
    </row>
    <row r="12" spans="1:24" ht="13.5" customHeight="1">
      <c r="A12" s="15"/>
      <c r="B12" s="24">
        <v>5</v>
      </c>
      <c r="C12" s="17" t="s">
        <v>68</v>
      </c>
      <c r="D12" s="829"/>
      <c r="E12" s="871"/>
      <c r="F12" s="871"/>
      <c r="G12" s="871"/>
      <c r="H12" s="17"/>
      <c r="I12" s="17"/>
      <c r="J12" s="17"/>
      <c r="K12" s="17"/>
      <c r="L12" s="17"/>
      <c r="M12" s="871"/>
      <c r="N12" s="871"/>
      <c r="O12" s="871"/>
      <c r="P12" s="17"/>
      <c r="Q12" s="852"/>
      <c r="S12" s="1707"/>
      <c r="T12" s="1706"/>
      <c r="U12" s="1706"/>
      <c r="V12" s="1707"/>
      <c r="W12" s="1707"/>
      <c r="X12" s="1706"/>
    </row>
    <row r="13" spans="1:24" ht="13.5" customHeight="1">
      <c r="A13" s="15"/>
      <c r="B13" s="24">
        <v>6</v>
      </c>
      <c r="C13" s="17" t="s">
        <v>70</v>
      </c>
      <c r="D13" s="829"/>
      <c r="E13" s="871"/>
      <c r="F13" s="871"/>
      <c r="G13" s="871"/>
      <c r="H13" s="17"/>
      <c r="I13" s="17"/>
      <c r="J13" s="17"/>
      <c r="K13" s="17"/>
      <c r="L13" s="17"/>
      <c r="M13" s="871"/>
      <c r="N13" s="871"/>
      <c r="O13" s="871"/>
      <c r="P13" s="17"/>
      <c r="Q13" s="852"/>
      <c r="S13" s="1707"/>
      <c r="T13" s="1706"/>
      <c r="U13" s="1706"/>
      <c r="V13" s="1707"/>
      <c r="W13" s="1707"/>
      <c r="X13" s="1706"/>
    </row>
    <row r="14" spans="1:24" ht="13.5" customHeight="1">
      <c r="A14" s="15"/>
      <c r="B14" s="24">
        <v>7</v>
      </c>
      <c r="C14" s="17" t="s">
        <v>72</v>
      </c>
      <c r="D14" s="829"/>
      <c r="E14" s="871" t="s">
        <v>524</v>
      </c>
      <c r="F14" s="871" t="s">
        <v>524</v>
      </c>
      <c r="G14" s="871" t="s">
        <v>524</v>
      </c>
      <c r="H14" s="871" t="s">
        <v>524</v>
      </c>
      <c r="I14" s="871" t="s">
        <v>524</v>
      </c>
      <c r="J14" s="871" t="s">
        <v>524</v>
      </c>
      <c r="K14" s="871" t="s">
        <v>524</v>
      </c>
      <c r="L14" s="871" t="s">
        <v>524</v>
      </c>
      <c r="M14" s="871" t="s">
        <v>524</v>
      </c>
      <c r="N14" s="871" t="s">
        <v>524</v>
      </c>
      <c r="O14" s="871" t="s">
        <v>63</v>
      </c>
      <c r="P14" s="17" t="s">
        <v>63</v>
      </c>
      <c r="Q14" s="852"/>
      <c r="S14" s="1707"/>
      <c r="T14" s="1706"/>
      <c r="U14" s="1706"/>
      <c r="V14" s="1707"/>
      <c r="W14" s="1707"/>
      <c r="X14" s="1706"/>
    </row>
    <row r="15" spans="1:24" ht="13.5" customHeight="1">
      <c r="A15" s="15"/>
      <c r="B15" s="24">
        <v>8</v>
      </c>
      <c r="C15" s="17" t="s">
        <v>73</v>
      </c>
      <c r="D15" s="829"/>
      <c r="E15" s="871"/>
      <c r="F15" s="871"/>
      <c r="G15" s="871"/>
      <c r="H15" s="17"/>
      <c r="I15" s="17"/>
      <c r="J15" s="17"/>
      <c r="K15" s="17"/>
      <c r="L15" s="17"/>
      <c r="M15" s="871"/>
      <c r="N15" s="871"/>
      <c r="O15" s="871"/>
      <c r="P15" s="17"/>
      <c r="Q15" s="852"/>
      <c r="S15" s="1707"/>
      <c r="T15" s="1706"/>
      <c r="U15" s="1706"/>
      <c r="V15" s="1707"/>
      <c r="W15" s="1707"/>
      <c r="X15" s="1706"/>
    </row>
    <row r="16" spans="1:24" ht="13.5" customHeight="1">
      <c r="A16" s="15"/>
      <c r="B16" s="24">
        <v>9</v>
      </c>
      <c r="C16" s="17" t="s">
        <v>74</v>
      </c>
      <c r="D16" s="829"/>
      <c r="E16" s="871"/>
      <c r="F16" s="871" t="s">
        <v>524</v>
      </c>
      <c r="G16" s="871" t="s">
        <v>524</v>
      </c>
      <c r="H16" s="17"/>
      <c r="I16" s="17"/>
      <c r="J16" s="871" t="s">
        <v>524</v>
      </c>
      <c r="K16" s="17"/>
      <c r="L16" s="17"/>
      <c r="M16" s="871"/>
      <c r="N16" s="871"/>
      <c r="O16" s="871"/>
      <c r="P16" s="17"/>
      <c r="Q16" s="852"/>
      <c r="S16" s="1707"/>
      <c r="T16" s="1706"/>
      <c r="U16" s="1706"/>
      <c r="V16" s="1707"/>
      <c r="W16" s="1707"/>
      <c r="X16" s="1706"/>
    </row>
    <row r="17" spans="1:24" ht="13.5" customHeight="1">
      <c r="A17" s="15"/>
      <c r="B17" s="25">
        <v>10</v>
      </c>
      <c r="C17" s="17" t="s">
        <v>75</v>
      </c>
      <c r="D17" s="829"/>
      <c r="E17" s="871"/>
      <c r="F17" s="871"/>
      <c r="G17" s="871"/>
      <c r="H17" s="17"/>
      <c r="I17" s="17"/>
      <c r="J17" s="17"/>
      <c r="K17" s="17"/>
      <c r="L17" s="17"/>
      <c r="M17" s="871"/>
      <c r="N17" s="871"/>
      <c r="O17" s="871"/>
      <c r="P17" s="17"/>
      <c r="Q17" s="852"/>
      <c r="S17" s="1707"/>
      <c r="T17" s="1706"/>
      <c r="U17" s="1706"/>
      <c r="V17" s="1707"/>
      <c r="W17" s="1707"/>
      <c r="X17" s="1706"/>
    </row>
    <row r="18" spans="1:24" ht="13.5" customHeight="1">
      <c r="A18" s="15"/>
      <c r="B18" s="25">
        <v>11</v>
      </c>
      <c r="C18" s="17" t="s">
        <v>76</v>
      </c>
      <c r="D18" s="829"/>
      <c r="E18" s="871"/>
      <c r="F18" s="871"/>
      <c r="G18" s="871"/>
      <c r="H18" s="17"/>
      <c r="I18" s="17"/>
      <c r="J18" s="17"/>
      <c r="K18" s="17"/>
      <c r="L18" s="17"/>
      <c r="M18" s="871"/>
      <c r="N18" s="871"/>
      <c r="O18" s="871"/>
      <c r="P18" s="17"/>
      <c r="Q18" s="852"/>
      <c r="S18" s="1707"/>
      <c r="T18" s="1706"/>
      <c r="U18" s="1706"/>
      <c r="V18" s="1707"/>
      <c r="W18" s="1707"/>
      <c r="X18" s="1706"/>
    </row>
    <row r="19" spans="1:24" ht="13.5" customHeight="1">
      <c r="A19" s="15"/>
      <c r="B19" s="25">
        <v>12</v>
      </c>
      <c r="C19" s="17" t="s">
        <v>77</v>
      </c>
      <c r="D19" s="829"/>
      <c r="E19" s="871"/>
      <c r="F19" s="871"/>
      <c r="G19" s="871"/>
      <c r="H19" s="871" t="s">
        <v>524</v>
      </c>
      <c r="I19" s="17"/>
      <c r="J19" s="17"/>
      <c r="K19" s="17"/>
      <c r="L19" s="17"/>
      <c r="M19" s="871"/>
      <c r="N19" s="871"/>
      <c r="O19" s="871"/>
      <c r="P19" s="17"/>
      <c r="Q19" s="852"/>
      <c r="S19" s="1707"/>
      <c r="T19" s="1706"/>
      <c r="U19" s="1706"/>
      <c r="V19" s="1707"/>
      <c r="W19" s="1707"/>
      <c r="X19" s="1706"/>
    </row>
    <row r="20" spans="1:24" ht="13.5" customHeight="1">
      <c r="A20" s="15"/>
      <c r="B20" s="25">
        <v>13</v>
      </c>
      <c r="C20" s="17" t="s">
        <v>78</v>
      </c>
      <c r="D20" s="829"/>
      <c r="E20" s="871"/>
      <c r="F20" s="871"/>
      <c r="G20" s="871"/>
      <c r="H20" s="871" t="s">
        <v>524</v>
      </c>
      <c r="I20" s="17"/>
      <c r="J20" s="17"/>
      <c r="K20" s="17"/>
      <c r="L20" s="17"/>
      <c r="M20" s="871"/>
      <c r="N20" s="871"/>
      <c r="O20" s="871"/>
      <c r="P20" s="17"/>
      <c r="Q20" s="852"/>
      <c r="S20" s="1707"/>
      <c r="T20" s="1706"/>
      <c r="U20" s="1706"/>
      <c r="V20" s="1707"/>
      <c r="W20" s="1707"/>
      <c r="X20" s="1706"/>
    </row>
    <row r="21" spans="1:24" ht="13.5" customHeight="1">
      <c r="A21" s="15"/>
      <c r="B21" s="25">
        <v>14</v>
      </c>
      <c r="C21" s="17" t="s">
        <v>79</v>
      </c>
      <c r="D21" s="829"/>
      <c r="E21" s="871"/>
      <c r="F21" s="871"/>
      <c r="G21" s="871"/>
      <c r="H21" s="17"/>
      <c r="I21" s="17"/>
      <c r="J21" s="17"/>
      <c r="K21" s="17"/>
      <c r="L21" s="17"/>
      <c r="M21" s="871"/>
      <c r="N21" s="871"/>
      <c r="O21" s="871"/>
      <c r="P21" s="17"/>
      <c r="Q21" s="852"/>
      <c r="S21" s="1707"/>
      <c r="T21" s="1706"/>
      <c r="U21" s="1706"/>
      <c r="V21" s="1707"/>
      <c r="W21" s="1707"/>
      <c r="X21" s="1706"/>
    </row>
    <row r="22" spans="1:24" ht="13.5" customHeight="1">
      <c r="A22" s="15"/>
      <c r="B22" s="25">
        <v>15</v>
      </c>
      <c r="C22" s="17" t="s">
        <v>80</v>
      </c>
      <c r="D22" s="829"/>
      <c r="E22" s="871"/>
      <c r="F22" s="871"/>
      <c r="G22" s="871"/>
      <c r="H22" s="17"/>
      <c r="I22" s="17"/>
      <c r="J22" s="17"/>
      <c r="K22" s="17"/>
      <c r="L22" s="17"/>
      <c r="M22" s="871"/>
      <c r="N22" s="871"/>
      <c r="O22" s="871"/>
      <c r="P22" s="17"/>
      <c r="Q22" s="852"/>
      <c r="S22" s="1707"/>
      <c r="T22" s="1706"/>
      <c r="U22" s="1706"/>
      <c r="V22" s="1707"/>
      <c r="W22" s="1707"/>
      <c r="X22" s="1706"/>
    </row>
    <row r="23" spans="1:24" ht="13.5" customHeight="1">
      <c r="A23" s="15"/>
      <c r="B23" s="25">
        <v>16</v>
      </c>
      <c r="C23" s="17" t="s">
        <v>81</v>
      </c>
      <c r="D23" s="829"/>
      <c r="E23" s="871"/>
      <c r="F23" s="871"/>
      <c r="G23" s="22"/>
      <c r="H23" s="17"/>
      <c r="I23" s="17"/>
      <c r="J23" s="17"/>
      <c r="K23" s="17"/>
      <c r="L23" s="17"/>
      <c r="M23" s="871"/>
      <c r="N23" s="871"/>
      <c r="O23" s="871"/>
      <c r="P23" s="17"/>
      <c r="Q23" s="852"/>
      <c r="S23" s="1707"/>
      <c r="T23" s="1706"/>
      <c r="U23" s="1706"/>
      <c r="V23" s="1707"/>
      <c r="W23" s="1707"/>
      <c r="X23" s="1706"/>
    </row>
    <row r="24" spans="1:24" ht="13.5" customHeight="1">
      <c r="A24" s="15"/>
      <c r="B24" s="25">
        <v>17</v>
      </c>
      <c r="C24" s="17" t="s">
        <v>82</v>
      </c>
      <c r="D24" s="829"/>
      <c r="E24" s="871"/>
      <c r="F24" s="871"/>
      <c r="G24" s="871"/>
      <c r="H24" s="17"/>
      <c r="I24" s="17"/>
      <c r="J24" s="17"/>
      <c r="K24" s="17"/>
      <c r="L24" s="17"/>
      <c r="M24" s="871"/>
      <c r="N24" s="871" t="s">
        <v>524</v>
      </c>
      <c r="O24" s="871"/>
      <c r="P24" s="17"/>
      <c r="Q24" s="852"/>
      <c r="S24" s="1707"/>
      <c r="T24" s="1706"/>
      <c r="U24" s="1706"/>
      <c r="V24" s="1707"/>
      <c r="W24" s="1707"/>
      <c r="X24" s="1706"/>
    </row>
    <row r="25" spans="1:24" ht="13.5" customHeight="1">
      <c r="A25" s="15"/>
      <c r="B25" s="25">
        <v>18</v>
      </c>
      <c r="C25" s="17" t="s">
        <v>83</v>
      </c>
      <c r="D25" s="829"/>
      <c r="E25" s="871"/>
      <c r="F25" s="871"/>
      <c r="G25" s="871"/>
      <c r="H25" s="17"/>
      <c r="I25" s="17"/>
      <c r="J25" s="17"/>
      <c r="K25" s="17"/>
      <c r="L25" s="17"/>
      <c r="M25" s="871"/>
      <c r="N25" s="871"/>
      <c r="O25" s="871"/>
      <c r="P25" s="17"/>
      <c r="Q25" s="852"/>
      <c r="S25" s="1707"/>
      <c r="T25" s="1706"/>
      <c r="U25" s="1706"/>
      <c r="V25" s="1707"/>
      <c r="W25" s="1707"/>
      <c r="X25" s="1706"/>
    </row>
    <row r="26" spans="1:24" ht="13.5" customHeight="1">
      <c r="A26" s="15"/>
      <c r="B26" s="25">
        <v>19</v>
      </c>
      <c r="C26" s="17" t="s">
        <v>84</v>
      </c>
      <c r="D26" s="829"/>
      <c r="E26" s="871"/>
      <c r="F26" s="871"/>
      <c r="G26" s="871"/>
      <c r="H26" s="17"/>
      <c r="I26" s="17"/>
      <c r="J26" s="17"/>
      <c r="K26" s="17"/>
      <c r="L26" s="17"/>
      <c r="M26" s="871"/>
      <c r="N26" s="871"/>
      <c r="O26" s="871"/>
      <c r="P26" s="17"/>
      <c r="Q26" s="852"/>
      <c r="S26" s="1707"/>
      <c r="T26" s="1706"/>
      <c r="U26" s="1706"/>
      <c r="V26" s="1707"/>
      <c r="W26" s="1707"/>
      <c r="X26" s="1706"/>
    </row>
    <row r="27" spans="1:24" ht="13.5" customHeight="1">
      <c r="A27" s="15"/>
      <c r="B27" s="25">
        <v>20</v>
      </c>
      <c r="C27" s="17" t="s">
        <v>85</v>
      </c>
      <c r="D27" s="829"/>
      <c r="E27" s="871"/>
      <c r="F27" s="871"/>
      <c r="G27" s="871"/>
      <c r="H27" s="17"/>
      <c r="I27" s="17"/>
      <c r="J27" s="17"/>
      <c r="K27" s="17"/>
      <c r="L27" s="17"/>
      <c r="M27" s="871"/>
      <c r="N27" s="871"/>
      <c r="O27" s="871"/>
      <c r="P27" s="17"/>
      <c r="Q27" s="852"/>
      <c r="S27" s="1707"/>
      <c r="T27" s="1706"/>
      <c r="U27" s="1706"/>
      <c r="V27" s="1707"/>
      <c r="W27" s="1707"/>
      <c r="X27" s="1706"/>
    </row>
    <row r="28" spans="1:24" ht="13.5" customHeight="1">
      <c r="A28" s="15"/>
      <c r="B28" s="25">
        <v>21</v>
      </c>
      <c r="C28" s="17" t="s">
        <v>86</v>
      </c>
      <c r="D28" s="829"/>
      <c r="E28" s="871"/>
      <c r="F28" s="871"/>
      <c r="G28" s="871"/>
      <c r="H28" s="17"/>
      <c r="I28" s="17"/>
      <c r="J28" s="17"/>
      <c r="K28" s="17"/>
      <c r="L28" s="17"/>
      <c r="M28" s="871"/>
      <c r="N28" s="871"/>
      <c r="O28" s="871"/>
      <c r="P28" s="17"/>
      <c r="Q28" s="852"/>
      <c r="S28" s="1707"/>
      <c r="T28" s="1706"/>
      <c r="U28" s="1706"/>
      <c r="V28" s="1707"/>
      <c r="W28" s="1707"/>
      <c r="X28" s="1706"/>
    </row>
    <row r="29" spans="1:24" ht="13.5" customHeight="1">
      <c r="A29" s="15"/>
      <c r="B29" s="25">
        <v>22</v>
      </c>
      <c r="C29" s="17" t="s">
        <v>87</v>
      </c>
      <c r="D29" s="829"/>
      <c r="E29" s="871" t="s">
        <v>524</v>
      </c>
      <c r="F29" s="871"/>
      <c r="G29" s="871" t="s">
        <v>524</v>
      </c>
      <c r="H29" s="871" t="s">
        <v>524</v>
      </c>
      <c r="I29" s="871" t="s">
        <v>524</v>
      </c>
      <c r="J29" s="871" t="s">
        <v>524</v>
      </c>
      <c r="K29" s="871" t="s">
        <v>524</v>
      </c>
      <c r="L29" s="871" t="s">
        <v>524</v>
      </c>
      <c r="M29" s="871" t="s">
        <v>524</v>
      </c>
      <c r="N29" s="871" t="s">
        <v>524</v>
      </c>
      <c r="O29" s="871" t="s">
        <v>63</v>
      </c>
      <c r="P29" s="17" t="s">
        <v>63</v>
      </c>
      <c r="Q29" s="852" t="s">
        <v>960</v>
      </c>
      <c r="S29" s="1707"/>
      <c r="T29" s="1706"/>
      <c r="U29" s="1706"/>
      <c r="V29" s="1707"/>
      <c r="W29" s="1707"/>
      <c r="X29" s="1706"/>
    </row>
    <row r="30" spans="1:24" ht="13.5" customHeight="1">
      <c r="A30" s="15"/>
      <c r="B30" s="25">
        <v>23</v>
      </c>
      <c r="C30" s="17" t="s">
        <v>88</v>
      </c>
      <c r="D30" s="829" t="s">
        <v>524</v>
      </c>
      <c r="E30" s="871" t="s">
        <v>524</v>
      </c>
      <c r="F30" s="871"/>
      <c r="G30" s="871" t="s">
        <v>524</v>
      </c>
      <c r="H30" s="871" t="s">
        <v>524</v>
      </c>
      <c r="I30" s="17"/>
      <c r="J30" s="871" t="s">
        <v>524</v>
      </c>
      <c r="K30" s="871" t="s">
        <v>524</v>
      </c>
      <c r="L30" s="871" t="s">
        <v>524</v>
      </c>
      <c r="M30" s="871" t="s">
        <v>524</v>
      </c>
      <c r="N30" s="871"/>
      <c r="O30" s="871"/>
      <c r="P30" s="17"/>
      <c r="Q30" s="852"/>
      <c r="S30" s="1707"/>
      <c r="T30" s="1706"/>
      <c r="U30" s="1706"/>
      <c r="V30" s="1707"/>
      <c r="W30" s="1707"/>
      <c r="X30" s="1706"/>
    </row>
    <row r="31" spans="1:24" ht="13.5" customHeight="1">
      <c r="A31" s="15"/>
      <c r="B31" s="25">
        <v>24</v>
      </c>
      <c r="C31" s="17" t="s">
        <v>89</v>
      </c>
      <c r="D31" s="829"/>
      <c r="E31" s="871"/>
      <c r="F31" s="871"/>
      <c r="G31" s="871"/>
      <c r="H31" s="871" t="s">
        <v>524</v>
      </c>
      <c r="I31" s="17"/>
      <c r="J31" s="17"/>
      <c r="K31" s="17"/>
      <c r="L31" s="17"/>
      <c r="M31" s="871"/>
      <c r="N31" s="871"/>
      <c r="O31" s="871"/>
      <c r="P31" s="17"/>
      <c r="Q31" s="852"/>
      <c r="S31" s="1707"/>
      <c r="T31" s="1706"/>
      <c r="U31" s="1706"/>
      <c r="V31" s="1707"/>
      <c r="W31" s="1707"/>
      <c r="X31" s="1706"/>
    </row>
    <row r="32" spans="1:24" ht="13.5" customHeight="1">
      <c r="A32" s="15"/>
      <c r="B32" s="25">
        <v>25</v>
      </c>
      <c r="C32" s="17" t="s">
        <v>90</v>
      </c>
      <c r="D32" s="829"/>
      <c r="E32" s="871" t="s">
        <v>524</v>
      </c>
      <c r="F32" s="871" t="s">
        <v>524</v>
      </c>
      <c r="G32" s="871" t="s">
        <v>524</v>
      </c>
      <c r="H32" s="871" t="s">
        <v>524</v>
      </c>
      <c r="I32" s="871" t="s">
        <v>524</v>
      </c>
      <c r="J32" s="871" t="s">
        <v>524</v>
      </c>
      <c r="K32" s="871" t="s">
        <v>524</v>
      </c>
      <c r="L32" s="871" t="s">
        <v>524</v>
      </c>
      <c r="M32" s="871" t="s">
        <v>524</v>
      </c>
      <c r="N32" s="871" t="s">
        <v>524</v>
      </c>
      <c r="O32" s="871" t="s">
        <v>63</v>
      </c>
      <c r="P32" s="17" t="s">
        <v>63</v>
      </c>
      <c r="Q32" s="852" t="s">
        <v>960</v>
      </c>
      <c r="S32" s="1707"/>
      <c r="T32" s="1706"/>
      <c r="U32" s="1706"/>
      <c r="V32" s="1707"/>
      <c r="W32" s="1707"/>
      <c r="X32" s="1706"/>
    </row>
    <row r="33" spans="1:24" ht="13.5" customHeight="1">
      <c r="A33" s="15"/>
      <c r="B33" s="25">
        <v>26</v>
      </c>
      <c r="C33" s="17" t="s">
        <v>91</v>
      </c>
      <c r="D33" s="829"/>
      <c r="E33" s="871"/>
      <c r="F33" s="871"/>
      <c r="G33" s="871"/>
      <c r="H33" s="17"/>
      <c r="I33" s="17"/>
      <c r="J33" s="17"/>
      <c r="K33" s="17"/>
      <c r="L33" s="17"/>
      <c r="M33" s="871"/>
      <c r="N33" s="871"/>
      <c r="O33" s="871"/>
      <c r="P33" s="17"/>
      <c r="Q33" s="852"/>
      <c r="S33" s="1707"/>
      <c r="T33" s="1706"/>
      <c r="U33" s="1706"/>
      <c r="V33" s="1707"/>
      <c r="W33" s="1707"/>
      <c r="X33" s="1706"/>
    </row>
    <row r="34" spans="1:24" ht="13.5" customHeight="1">
      <c r="A34" s="15"/>
      <c r="B34" s="25">
        <v>27</v>
      </c>
      <c r="C34" s="17" t="s">
        <v>93</v>
      </c>
      <c r="D34" s="829"/>
      <c r="E34" s="871" t="s">
        <v>524</v>
      </c>
      <c r="F34" s="871"/>
      <c r="G34" s="871"/>
      <c r="H34" s="17"/>
      <c r="I34" s="17"/>
      <c r="J34" s="17"/>
      <c r="K34" s="17"/>
      <c r="L34" s="17"/>
      <c r="M34" s="871"/>
      <c r="N34" s="871"/>
      <c r="O34" s="871"/>
      <c r="P34" s="17"/>
      <c r="Q34" s="852"/>
      <c r="S34" s="1707"/>
      <c r="T34" s="1706"/>
      <c r="U34" s="1706"/>
      <c r="V34" s="1707"/>
      <c r="W34" s="1707"/>
      <c r="X34" s="1706"/>
    </row>
    <row r="35" spans="1:24" ht="13.5" customHeight="1">
      <c r="A35" s="15"/>
      <c r="B35" s="25">
        <v>28</v>
      </c>
      <c r="C35" s="17" t="s">
        <v>94</v>
      </c>
      <c r="D35" s="829"/>
      <c r="E35" s="871"/>
      <c r="F35" s="871"/>
      <c r="G35" s="871"/>
      <c r="H35" s="17"/>
      <c r="I35" s="17"/>
      <c r="J35" s="871" t="s">
        <v>524</v>
      </c>
      <c r="K35" s="17"/>
      <c r="L35" s="17"/>
      <c r="M35" s="871"/>
      <c r="N35" s="871"/>
      <c r="O35" s="871" t="s">
        <v>63</v>
      </c>
      <c r="P35" s="17"/>
      <c r="Q35" s="852"/>
      <c r="S35" s="1707"/>
      <c r="T35" s="1706"/>
      <c r="U35" s="1706"/>
      <c r="V35" s="1707"/>
      <c r="W35" s="1707"/>
      <c r="X35" s="1706"/>
    </row>
    <row r="36" spans="1:24" ht="13.5" customHeight="1">
      <c r="A36" s="15"/>
      <c r="B36" s="25">
        <v>29</v>
      </c>
      <c r="C36" s="17" t="s">
        <v>95</v>
      </c>
      <c r="D36" s="829"/>
      <c r="E36" s="871"/>
      <c r="F36" s="871"/>
      <c r="G36" s="871"/>
      <c r="H36" s="17"/>
      <c r="I36" s="17"/>
      <c r="J36" s="17"/>
      <c r="K36" s="17"/>
      <c r="L36" s="17"/>
      <c r="M36" s="871"/>
      <c r="N36" s="871"/>
      <c r="O36" s="871"/>
      <c r="P36" s="17"/>
      <c r="Q36" s="852"/>
      <c r="S36" s="1707"/>
      <c r="T36" s="1706"/>
      <c r="U36" s="1706"/>
      <c r="V36" s="1707"/>
      <c r="W36" s="1707"/>
      <c r="X36" s="1706"/>
    </row>
    <row r="37" spans="1:24" ht="13.5" customHeight="1">
      <c r="A37" s="15"/>
      <c r="B37" s="25">
        <v>30</v>
      </c>
      <c r="C37" s="17" t="s">
        <v>96</v>
      </c>
      <c r="D37" s="829"/>
      <c r="E37" s="871" t="s">
        <v>524</v>
      </c>
      <c r="F37" s="871" t="s">
        <v>524</v>
      </c>
      <c r="G37" s="871" t="s">
        <v>524</v>
      </c>
      <c r="H37" s="871" t="s">
        <v>524</v>
      </c>
      <c r="I37" s="871" t="s">
        <v>524</v>
      </c>
      <c r="J37" s="871" t="s">
        <v>524</v>
      </c>
      <c r="K37" s="871" t="s">
        <v>524</v>
      </c>
      <c r="L37" s="871" t="s">
        <v>524</v>
      </c>
      <c r="M37" s="871" t="s">
        <v>524</v>
      </c>
      <c r="N37" s="871" t="s">
        <v>524</v>
      </c>
      <c r="O37" s="871"/>
      <c r="P37" s="17"/>
      <c r="Q37" s="852"/>
      <c r="S37" s="1707"/>
      <c r="T37" s="1706"/>
      <c r="U37" s="1706"/>
      <c r="V37" s="1707"/>
      <c r="W37" s="1707"/>
      <c r="X37" s="1706"/>
    </row>
    <row r="38" spans="1:24" ht="13.5" customHeight="1">
      <c r="A38" s="15"/>
      <c r="B38" s="25">
        <v>31</v>
      </c>
      <c r="C38" s="17" t="s">
        <v>97</v>
      </c>
      <c r="D38" s="829"/>
      <c r="E38" s="871"/>
      <c r="F38" s="871"/>
      <c r="G38" s="871"/>
      <c r="H38" s="17"/>
      <c r="I38" s="17"/>
      <c r="J38" s="17"/>
      <c r="K38" s="17"/>
      <c r="L38" s="17"/>
      <c r="M38" s="871"/>
      <c r="N38" s="871"/>
      <c r="O38" s="871"/>
      <c r="P38" s="17"/>
      <c r="Q38" s="852"/>
      <c r="S38" s="1707"/>
      <c r="T38" s="1706"/>
      <c r="U38" s="1706"/>
      <c r="V38" s="1707"/>
      <c r="W38" s="1707"/>
      <c r="X38" s="1706"/>
    </row>
    <row r="39" spans="1:24" ht="13.5" customHeight="1">
      <c r="A39" s="15"/>
      <c r="B39" s="25">
        <v>32</v>
      </c>
      <c r="C39" s="17" t="s">
        <v>98</v>
      </c>
      <c r="D39" s="829"/>
      <c r="E39" s="871"/>
      <c r="F39" s="871"/>
      <c r="G39" s="871"/>
      <c r="H39" s="871" t="s">
        <v>524</v>
      </c>
      <c r="I39" s="17"/>
      <c r="J39" s="17"/>
      <c r="K39" s="17"/>
      <c r="L39" s="17"/>
      <c r="M39" s="871"/>
      <c r="N39" s="871"/>
      <c r="O39" s="871"/>
      <c r="P39" s="17"/>
      <c r="Q39" s="852"/>
      <c r="S39" s="1707"/>
      <c r="T39" s="1706"/>
      <c r="U39" s="1706"/>
      <c r="V39" s="1707"/>
      <c r="W39" s="1707"/>
      <c r="X39" s="1706"/>
    </row>
    <row r="40" spans="1:24" ht="13.5" customHeight="1">
      <c r="A40" s="15"/>
      <c r="B40" s="25">
        <v>33</v>
      </c>
      <c r="C40" s="17" t="s">
        <v>99</v>
      </c>
      <c r="D40" s="829"/>
      <c r="E40" s="871" t="s">
        <v>524</v>
      </c>
      <c r="F40" s="369"/>
      <c r="G40" s="871"/>
      <c r="H40" s="17"/>
      <c r="I40" s="17"/>
      <c r="J40" s="17"/>
      <c r="K40" s="17"/>
      <c r="L40" s="17"/>
      <c r="M40" s="871"/>
      <c r="N40" s="871"/>
      <c r="O40" s="871"/>
      <c r="P40" s="17"/>
      <c r="Q40" s="852"/>
      <c r="S40" s="1707"/>
      <c r="T40" s="1706"/>
      <c r="U40" s="1706"/>
      <c r="V40" s="1707"/>
      <c r="W40" s="1707"/>
      <c r="X40" s="1706"/>
    </row>
    <row r="41" spans="1:24" ht="13.5" customHeight="1">
      <c r="A41" s="15"/>
      <c r="B41" s="25">
        <v>34</v>
      </c>
      <c r="C41" s="17" t="s">
        <v>100</v>
      </c>
      <c r="D41" s="829"/>
      <c r="E41" s="871"/>
      <c r="F41" s="871"/>
      <c r="G41" s="871"/>
      <c r="H41" s="17"/>
      <c r="I41" s="871" t="s">
        <v>524</v>
      </c>
      <c r="J41" s="17"/>
      <c r="K41" s="17"/>
      <c r="L41" s="17"/>
      <c r="M41" s="871"/>
      <c r="N41" s="871"/>
      <c r="O41" s="871"/>
      <c r="P41" s="17"/>
      <c r="Q41" s="852"/>
      <c r="S41" s="1707"/>
      <c r="T41" s="1706"/>
      <c r="U41" s="1706"/>
      <c r="V41" s="1707"/>
      <c r="W41" s="1707"/>
      <c r="X41" s="1706"/>
    </row>
    <row r="42" spans="1:24" ht="13.5" customHeight="1">
      <c r="A42" s="15"/>
      <c r="B42" s="25">
        <v>35</v>
      </c>
      <c r="C42" s="17" t="s">
        <v>101</v>
      </c>
      <c r="D42" s="829"/>
      <c r="E42" s="871"/>
      <c r="F42" s="871"/>
      <c r="G42" s="871"/>
      <c r="H42" s="17"/>
      <c r="I42" s="17"/>
      <c r="J42" s="17"/>
      <c r="K42" s="17"/>
      <c r="L42" s="17"/>
      <c r="M42" s="871" t="s">
        <v>524</v>
      </c>
      <c r="N42" s="871"/>
      <c r="O42" s="871"/>
      <c r="P42" s="17"/>
      <c r="Q42" s="852"/>
      <c r="S42" s="1707"/>
      <c r="T42" s="1706"/>
      <c r="U42" s="1706"/>
      <c r="V42" s="1707"/>
      <c r="W42" s="1707"/>
      <c r="X42" s="1706"/>
    </row>
    <row r="43" spans="1:24" ht="13.5" customHeight="1">
      <c r="A43" s="15"/>
      <c r="B43" s="25">
        <v>36</v>
      </c>
      <c r="C43" s="17" t="s">
        <v>102</v>
      </c>
      <c r="D43" s="829"/>
      <c r="E43" s="871"/>
      <c r="F43" s="871"/>
      <c r="G43" s="871"/>
      <c r="H43" s="871" t="s">
        <v>524</v>
      </c>
      <c r="I43" s="17"/>
      <c r="J43" s="17"/>
      <c r="K43" s="17"/>
      <c r="L43" s="17"/>
      <c r="M43" s="871"/>
      <c r="N43" s="871"/>
      <c r="O43" s="871"/>
      <c r="P43" s="17"/>
      <c r="Q43" s="852"/>
      <c r="S43" s="1707"/>
      <c r="T43" s="1706"/>
      <c r="U43" s="1706"/>
      <c r="V43" s="1707"/>
      <c r="W43" s="1707"/>
      <c r="X43" s="1706"/>
    </row>
    <row r="44" spans="1:24" ht="13.5" customHeight="1">
      <c r="A44" s="15"/>
      <c r="B44" s="25">
        <v>37</v>
      </c>
      <c r="C44" s="17" t="s">
        <v>103</v>
      </c>
      <c r="D44" s="829"/>
      <c r="E44" s="871"/>
      <c r="F44" s="871"/>
      <c r="G44" s="871"/>
      <c r="H44" s="871" t="s">
        <v>524</v>
      </c>
      <c r="I44" s="17"/>
      <c r="J44" s="17"/>
      <c r="K44" s="17"/>
      <c r="L44" s="17"/>
      <c r="M44" s="871" t="s">
        <v>524</v>
      </c>
      <c r="N44" s="871"/>
      <c r="O44" s="871"/>
      <c r="P44" s="17"/>
      <c r="Q44" s="852"/>
      <c r="S44" s="1707"/>
      <c r="T44" s="1706"/>
      <c r="U44" s="1706"/>
      <c r="V44" s="1707"/>
      <c r="W44" s="1707"/>
      <c r="X44" s="1706"/>
    </row>
    <row r="45" spans="1:24" ht="13.5" customHeight="1">
      <c r="A45" s="15"/>
      <c r="B45" s="25">
        <v>38</v>
      </c>
      <c r="C45" s="17" t="s">
        <v>104</v>
      </c>
      <c r="D45" s="829"/>
      <c r="E45" s="871" t="s">
        <v>524</v>
      </c>
      <c r="F45" s="871"/>
      <c r="G45" s="871"/>
      <c r="H45" s="17"/>
      <c r="I45" s="17"/>
      <c r="J45" s="17"/>
      <c r="K45" s="17"/>
      <c r="L45" s="17"/>
      <c r="M45" s="871"/>
      <c r="N45" s="871"/>
      <c r="O45" s="871"/>
      <c r="P45" s="17"/>
      <c r="Q45" s="852"/>
      <c r="S45" s="1707"/>
      <c r="T45" s="1706"/>
      <c r="U45" s="1706"/>
      <c r="V45" s="1707"/>
      <c r="W45" s="1707"/>
      <c r="X45" s="1706"/>
    </row>
    <row r="46" spans="1:24" ht="13.5" customHeight="1">
      <c r="A46" s="15"/>
      <c r="B46" s="25">
        <v>39</v>
      </c>
      <c r="C46" s="17" t="s">
        <v>105</v>
      </c>
      <c r="D46" s="829"/>
      <c r="E46" s="871"/>
      <c r="F46" s="871"/>
      <c r="G46" s="871"/>
      <c r="H46" s="17"/>
      <c r="I46" s="17"/>
      <c r="J46" s="17"/>
      <c r="K46" s="17"/>
      <c r="L46" s="17"/>
      <c r="M46" s="871"/>
      <c r="N46" s="871"/>
      <c r="O46" s="871"/>
      <c r="P46" s="17"/>
      <c r="Q46" s="852"/>
      <c r="S46" s="1707"/>
      <c r="T46" s="1706"/>
      <c r="U46" s="1706"/>
      <c r="V46" s="1707"/>
      <c r="W46" s="1707"/>
      <c r="X46" s="1706"/>
    </row>
    <row r="47" spans="1:24" ht="13.5" customHeight="1">
      <c r="A47" s="15"/>
      <c r="B47" s="25">
        <v>40</v>
      </c>
      <c r="C47" s="17" t="s">
        <v>106</v>
      </c>
      <c r="D47" s="829"/>
      <c r="E47" s="871" t="s">
        <v>524</v>
      </c>
      <c r="F47" s="871"/>
      <c r="G47" s="871"/>
      <c r="H47" s="17"/>
      <c r="I47" s="17"/>
      <c r="J47" s="17"/>
      <c r="K47" s="17"/>
      <c r="L47" s="17"/>
      <c r="M47" s="871"/>
      <c r="N47" s="871"/>
      <c r="O47" s="871"/>
      <c r="P47" s="17"/>
      <c r="Q47" s="852"/>
      <c r="S47" s="1707"/>
      <c r="T47" s="1706"/>
      <c r="U47" s="1706"/>
      <c r="V47" s="1707"/>
      <c r="W47" s="1707"/>
      <c r="X47" s="1706"/>
    </row>
    <row r="48" spans="1:24" ht="13.5" customHeight="1">
      <c r="A48" s="15"/>
      <c r="B48" s="25">
        <v>41</v>
      </c>
      <c r="C48" s="17" t="s">
        <v>107</v>
      </c>
      <c r="D48" s="829"/>
      <c r="E48" s="871"/>
      <c r="F48" s="871"/>
      <c r="G48" s="871"/>
      <c r="H48" s="17"/>
      <c r="I48" s="871" t="s">
        <v>524</v>
      </c>
      <c r="J48" s="17"/>
      <c r="K48" s="17"/>
      <c r="L48" s="17"/>
      <c r="M48" s="871" t="s">
        <v>524</v>
      </c>
      <c r="N48" s="871" t="s">
        <v>524</v>
      </c>
      <c r="O48" s="871" t="s">
        <v>63</v>
      </c>
      <c r="P48" s="17" t="s">
        <v>63</v>
      </c>
      <c r="Q48" s="852" t="s">
        <v>960</v>
      </c>
      <c r="S48" s="1707"/>
      <c r="T48" s="1706"/>
      <c r="U48" s="1706"/>
      <c r="V48" s="1707"/>
      <c r="W48" s="1707"/>
      <c r="X48" s="1706"/>
    </row>
    <row r="49" spans="1:24" ht="13.5" customHeight="1">
      <c r="A49" s="15"/>
      <c r="B49" s="25">
        <v>42</v>
      </c>
      <c r="C49" s="17" t="s">
        <v>108</v>
      </c>
      <c r="D49" s="829"/>
      <c r="E49" s="871"/>
      <c r="F49" s="871"/>
      <c r="G49" s="871"/>
      <c r="H49" s="17"/>
      <c r="I49" s="17"/>
      <c r="J49" s="17"/>
      <c r="K49" s="17"/>
      <c r="L49" s="17"/>
      <c r="M49" s="871"/>
      <c r="N49" s="871"/>
      <c r="O49" s="871"/>
      <c r="P49" s="17"/>
      <c r="Q49" s="852"/>
      <c r="S49" s="1707"/>
      <c r="T49" s="1706"/>
      <c r="U49" s="1706"/>
      <c r="V49" s="1707"/>
      <c r="W49" s="1707"/>
      <c r="X49" s="1706"/>
    </row>
    <row r="50" spans="1:24" ht="13.5" customHeight="1">
      <c r="A50" s="15"/>
      <c r="B50" s="25">
        <v>43</v>
      </c>
      <c r="C50" s="17" t="s">
        <v>109</v>
      </c>
      <c r="D50" s="829"/>
      <c r="E50" s="871"/>
      <c r="F50" s="871"/>
      <c r="G50" s="871"/>
      <c r="H50" s="17"/>
      <c r="I50" s="17"/>
      <c r="J50" s="17"/>
      <c r="K50" s="17"/>
      <c r="L50" s="17"/>
      <c r="M50" s="871" t="s">
        <v>524</v>
      </c>
      <c r="N50" s="871"/>
      <c r="O50" s="871"/>
      <c r="P50" s="17"/>
      <c r="Q50" s="852"/>
      <c r="S50" s="1707"/>
      <c r="T50" s="1706"/>
      <c r="U50" s="1706"/>
      <c r="V50" s="1707"/>
      <c r="W50" s="1707"/>
      <c r="X50" s="1706"/>
    </row>
    <row r="51" spans="1:24" ht="13.5" customHeight="1">
      <c r="A51" s="15"/>
      <c r="B51" s="25">
        <v>44</v>
      </c>
      <c r="C51" s="17" t="s">
        <v>110</v>
      </c>
      <c r="D51" s="829"/>
      <c r="E51" s="871"/>
      <c r="F51" s="871"/>
      <c r="G51" s="871"/>
      <c r="H51" s="871" t="s">
        <v>524</v>
      </c>
      <c r="I51" s="17"/>
      <c r="J51" s="17"/>
      <c r="K51" s="17"/>
      <c r="L51" s="17"/>
      <c r="M51" s="871"/>
      <c r="N51" s="871"/>
      <c r="O51" s="871"/>
      <c r="P51" s="17"/>
      <c r="Q51" s="852"/>
      <c r="S51" s="1707"/>
      <c r="T51" s="1706"/>
      <c r="U51" s="1706"/>
      <c r="V51" s="1707"/>
      <c r="W51" s="1707"/>
      <c r="X51" s="1706"/>
    </row>
    <row r="52" spans="1:24" ht="13.5" customHeight="1">
      <c r="A52" s="15"/>
      <c r="B52" s="25">
        <v>45</v>
      </c>
      <c r="C52" s="17" t="s">
        <v>111</v>
      </c>
      <c r="D52" s="829"/>
      <c r="E52" s="871"/>
      <c r="F52" s="871"/>
      <c r="G52" s="871"/>
      <c r="H52" s="17"/>
      <c r="I52" s="17"/>
      <c r="J52" s="17"/>
      <c r="K52" s="17"/>
      <c r="L52" s="17"/>
      <c r="M52" s="871"/>
      <c r="N52" s="871"/>
      <c r="O52" s="871"/>
      <c r="P52" s="17"/>
      <c r="Q52" s="852"/>
      <c r="S52" s="1707"/>
      <c r="T52" s="1706"/>
      <c r="U52" s="1706"/>
      <c r="V52" s="1707"/>
      <c r="W52" s="1707"/>
      <c r="X52" s="1706"/>
    </row>
    <row r="53" spans="1:24" ht="13.5" customHeight="1">
      <c r="A53" s="15"/>
      <c r="B53" s="25">
        <v>46</v>
      </c>
      <c r="C53" s="17" t="s">
        <v>112</v>
      </c>
      <c r="D53" s="829"/>
      <c r="E53" s="871"/>
      <c r="F53" s="871"/>
      <c r="G53" s="871"/>
      <c r="H53" s="17"/>
      <c r="I53" s="17"/>
      <c r="J53" s="17"/>
      <c r="K53" s="17"/>
      <c r="L53" s="17"/>
      <c r="M53" s="871"/>
      <c r="N53" s="871"/>
      <c r="O53" s="871"/>
      <c r="P53" s="17"/>
      <c r="Q53" s="852"/>
      <c r="S53" s="1707"/>
      <c r="T53" s="1706"/>
      <c r="U53" s="1706"/>
      <c r="V53" s="1707"/>
      <c r="W53" s="1707"/>
      <c r="X53" s="1706"/>
    </row>
    <row r="54" spans="1:24" ht="13.5" customHeight="1" thickBot="1">
      <c r="A54" s="15"/>
      <c r="B54" s="26">
        <v>47</v>
      </c>
      <c r="C54" s="27" t="s">
        <v>113</v>
      </c>
      <c r="D54" s="827"/>
      <c r="E54" s="873"/>
      <c r="F54" s="873"/>
      <c r="G54" s="873"/>
      <c r="H54" s="871" t="s">
        <v>524</v>
      </c>
      <c r="I54" s="27"/>
      <c r="J54" s="27"/>
      <c r="K54" s="27"/>
      <c r="L54" s="27"/>
      <c r="M54" s="873"/>
      <c r="N54" s="871" t="s">
        <v>63</v>
      </c>
      <c r="O54" s="871"/>
      <c r="P54" s="17"/>
      <c r="Q54" s="852"/>
      <c r="S54" s="1707"/>
      <c r="T54" s="1706"/>
      <c r="U54" s="1706"/>
      <c r="V54" s="1707"/>
      <c r="W54" s="1707"/>
      <c r="X54" s="1706"/>
    </row>
    <row r="55" spans="1:24" ht="13.5" customHeight="1">
      <c r="B55" s="1364" t="s">
        <v>524</v>
      </c>
      <c r="C55" s="1366"/>
      <c r="D55" s="23">
        <f t="shared" ref="D55:H55" si="0">COUNTIF(D8:D54,"○")</f>
        <v>1</v>
      </c>
      <c r="E55" s="18">
        <f t="shared" si="0"/>
        <v>9</v>
      </c>
      <c r="F55" s="18">
        <f t="shared" si="0"/>
        <v>4</v>
      </c>
      <c r="G55" s="18">
        <f t="shared" si="0"/>
        <v>7</v>
      </c>
      <c r="H55" s="778">
        <f t="shared" si="0"/>
        <v>14</v>
      </c>
      <c r="I55" s="778">
        <f t="shared" ref="I55:Q55" si="1">COUNTIF(I8:I54,"○")</f>
        <v>7</v>
      </c>
      <c r="J55" s="778">
        <f t="shared" si="1"/>
        <v>8</v>
      </c>
      <c r="K55" s="778">
        <f t="shared" si="1"/>
        <v>6</v>
      </c>
      <c r="L55" s="778">
        <f t="shared" si="1"/>
        <v>6</v>
      </c>
      <c r="M55" s="18">
        <f t="shared" si="1"/>
        <v>10</v>
      </c>
      <c r="N55" s="18">
        <f t="shared" ref="N55:P55" si="2">COUNTIF(N8:N54,"○")</f>
        <v>8</v>
      </c>
      <c r="O55" s="18">
        <f t="shared" si="2"/>
        <v>6</v>
      </c>
      <c r="P55" s="778">
        <f t="shared" si="2"/>
        <v>5</v>
      </c>
      <c r="Q55" s="853">
        <f t="shared" si="1"/>
        <v>0</v>
      </c>
      <c r="S55" s="1709"/>
      <c r="T55" s="1706"/>
      <c r="U55" s="1706"/>
      <c r="V55" s="1709"/>
      <c r="W55" s="1709"/>
      <c r="X55" s="1706"/>
    </row>
    <row r="56" spans="1:24" ht="13.5" customHeight="1">
      <c r="B56" s="1385" t="s">
        <v>61</v>
      </c>
      <c r="C56" s="1386"/>
      <c r="D56" s="24">
        <f t="shared" ref="D56:H56" si="3">COUNTIF(D8:D54,"●")</f>
        <v>0</v>
      </c>
      <c r="E56" s="21">
        <f t="shared" si="3"/>
        <v>0</v>
      </c>
      <c r="F56" s="21">
        <f t="shared" si="3"/>
        <v>0</v>
      </c>
      <c r="G56" s="21">
        <f t="shared" si="3"/>
        <v>0</v>
      </c>
      <c r="H56" s="779">
        <f t="shared" si="3"/>
        <v>0</v>
      </c>
      <c r="I56" s="779">
        <f t="shared" ref="I56:Q56" si="4">COUNTIF(I8:I54,"●")</f>
        <v>0</v>
      </c>
      <c r="J56" s="779">
        <f t="shared" si="4"/>
        <v>0</v>
      </c>
      <c r="K56" s="779">
        <f t="shared" si="4"/>
        <v>0</v>
      </c>
      <c r="L56" s="779">
        <f t="shared" si="4"/>
        <v>0</v>
      </c>
      <c r="M56" s="21">
        <f t="shared" si="4"/>
        <v>0</v>
      </c>
      <c r="N56" s="21">
        <f t="shared" ref="N56:P56" si="5">COUNTIF(N8:N54,"●")</f>
        <v>0</v>
      </c>
      <c r="O56" s="21">
        <f t="shared" si="5"/>
        <v>0</v>
      </c>
      <c r="P56" s="779">
        <f t="shared" si="5"/>
        <v>0</v>
      </c>
      <c r="Q56" s="854">
        <f t="shared" si="4"/>
        <v>4</v>
      </c>
      <c r="S56" s="1709"/>
      <c r="T56" s="1706"/>
      <c r="U56" s="1706"/>
      <c r="V56" s="1709"/>
      <c r="W56" s="1709"/>
      <c r="X56" s="1706"/>
    </row>
    <row r="57" spans="1:24" ht="13.5" customHeight="1" thickBot="1">
      <c r="B57" s="1377" t="s">
        <v>115</v>
      </c>
      <c r="C57" s="1378"/>
      <c r="D57" s="832">
        <f t="shared" ref="D57:H57" si="6">D55+D56</f>
        <v>1</v>
      </c>
      <c r="E57" s="19">
        <f t="shared" si="6"/>
        <v>9</v>
      </c>
      <c r="F57" s="19">
        <f t="shared" si="6"/>
        <v>4</v>
      </c>
      <c r="G57" s="19">
        <f t="shared" si="6"/>
        <v>7</v>
      </c>
      <c r="H57" s="780">
        <f t="shared" si="6"/>
        <v>14</v>
      </c>
      <c r="I57" s="780">
        <f t="shared" ref="I57:Q57" si="7">I55+I56</f>
        <v>7</v>
      </c>
      <c r="J57" s="780">
        <f t="shared" si="7"/>
        <v>8</v>
      </c>
      <c r="K57" s="780">
        <f t="shared" si="7"/>
        <v>6</v>
      </c>
      <c r="L57" s="780">
        <f t="shared" si="7"/>
        <v>6</v>
      </c>
      <c r="M57" s="19">
        <f t="shared" si="7"/>
        <v>10</v>
      </c>
      <c r="N57" s="19">
        <f t="shared" ref="N57:P57" si="8">N55+N56</f>
        <v>8</v>
      </c>
      <c r="O57" s="19">
        <f t="shared" si="8"/>
        <v>6</v>
      </c>
      <c r="P57" s="780">
        <f t="shared" si="8"/>
        <v>5</v>
      </c>
      <c r="Q57" s="855">
        <f t="shared" si="7"/>
        <v>4</v>
      </c>
      <c r="S57" s="1709"/>
      <c r="T57" s="1706"/>
      <c r="U57" s="1706"/>
      <c r="V57" s="1709"/>
      <c r="W57" s="1709"/>
      <c r="X57" s="1706"/>
    </row>
    <row r="58" spans="1:24">
      <c r="B58" s="370" t="s">
        <v>525</v>
      </c>
      <c r="C58" s="371" t="s">
        <v>526</v>
      </c>
      <c r="S58" s="1706"/>
      <c r="T58" s="1706"/>
      <c r="U58" s="1706"/>
      <c r="V58" s="1706"/>
      <c r="W58" s="1706"/>
      <c r="X58" s="1706"/>
    </row>
    <row r="59" spans="1:24">
      <c r="S59" s="1706"/>
      <c r="T59" s="1706"/>
      <c r="U59" s="1706"/>
      <c r="V59" s="1706"/>
      <c r="W59" s="1706"/>
      <c r="X59" s="1706"/>
    </row>
    <row r="60" spans="1:24">
      <c r="S60" s="1706"/>
      <c r="T60" s="1706"/>
      <c r="U60" s="1706"/>
      <c r="V60" s="1706"/>
      <c r="W60" s="1706"/>
      <c r="X60" s="1706"/>
    </row>
    <row r="61" spans="1:24">
      <c r="S61" s="1706"/>
      <c r="T61" s="1706"/>
      <c r="U61" s="1706"/>
      <c r="V61" s="1706"/>
      <c r="W61" s="1706"/>
      <c r="X61" s="1706"/>
    </row>
  </sheetData>
  <mergeCells count="6">
    <mergeCell ref="B57:C57"/>
    <mergeCell ref="B6:C7"/>
    <mergeCell ref="V6:V7"/>
    <mergeCell ref="B55:C55"/>
    <mergeCell ref="B56:C56"/>
    <mergeCell ref="D6:Q6"/>
  </mergeCells>
  <phoneticPr fontId="17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theme="2" tint="-9.9978637043366805E-2"/>
    <pageSetUpPr fitToPage="1"/>
  </sheetPr>
  <dimension ref="B1:U184"/>
  <sheetViews>
    <sheetView showGridLines="0" showZeros="0" zoomScaleNormal="100" zoomScaleSheetLayoutView="100" workbookViewId="0">
      <selection activeCell="F6" sqref="F6"/>
    </sheetView>
  </sheetViews>
  <sheetFormatPr defaultColWidth="10.6328125" defaultRowHeight="11"/>
  <cols>
    <col min="1" max="1" width="1.6328125" style="372" customWidth="1"/>
    <col min="2" max="2" width="7.6328125" style="372" customWidth="1"/>
    <col min="3" max="3" width="2.6328125" style="372" hidden="1" customWidth="1"/>
    <col min="4" max="4" width="22.6328125" style="372" customWidth="1"/>
    <col min="5" max="5" width="5.90625" style="372" customWidth="1"/>
    <col min="6" max="21" width="10.453125" style="372" customWidth="1"/>
    <col min="22" max="22" width="2.36328125" style="372" customWidth="1"/>
    <col min="23" max="245" width="10.6328125" style="372"/>
    <col min="246" max="246" width="1.6328125" style="372" customWidth="1"/>
    <col min="247" max="247" width="7.6328125" style="372" customWidth="1"/>
    <col min="248" max="248" width="2.6328125" style="372" customWidth="1"/>
    <col min="249" max="249" width="22.6328125" style="372" customWidth="1"/>
    <col min="250" max="250" width="5.90625" style="372" customWidth="1"/>
    <col min="251" max="271" width="9.6328125" style="372" customWidth="1"/>
    <col min="272" max="272" width="9.36328125" style="372" customWidth="1"/>
    <col min="273" max="273" width="10.36328125" style="372" customWidth="1"/>
    <col min="274" max="274" width="1.6328125" style="372" customWidth="1"/>
    <col min="275" max="501" width="10.6328125" style="372"/>
    <col min="502" max="502" width="1.6328125" style="372" customWidth="1"/>
    <col min="503" max="503" width="7.6328125" style="372" customWidth="1"/>
    <col min="504" max="504" width="2.6328125" style="372" customWidth="1"/>
    <col min="505" max="505" width="22.6328125" style="372" customWidth="1"/>
    <col min="506" max="506" width="5.90625" style="372" customWidth="1"/>
    <col min="507" max="527" width="9.6328125" style="372" customWidth="1"/>
    <col min="528" max="528" width="9.36328125" style="372" customWidth="1"/>
    <col min="529" max="529" width="10.36328125" style="372" customWidth="1"/>
    <col min="530" max="530" width="1.6328125" style="372" customWidth="1"/>
    <col min="531" max="757" width="10.6328125" style="372"/>
    <col min="758" max="758" width="1.6328125" style="372" customWidth="1"/>
    <col min="759" max="759" width="7.6328125" style="372" customWidth="1"/>
    <col min="760" max="760" width="2.6328125" style="372" customWidth="1"/>
    <col min="761" max="761" width="22.6328125" style="372" customWidth="1"/>
    <col min="762" max="762" width="5.90625" style="372" customWidth="1"/>
    <col min="763" max="783" width="9.6328125" style="372" customWidth="1"/>
    <col min="784" max="784" width="9.36328125" style="372" customWidth="1"/>
    <col min="785" max="785" width="10.36328125" style="372" customWidth="1"/>
    <col min="786" max="786" width="1.6328125" style="372" customWidth="1"/>
    <col min="787" max="1013" width="10.6328125" style="372"/>
    <col min="1014" max="1014" width="1.6328125" style="372" customWidth="1"/>
    <col min="1015" max="1015" width="7.6328125" style="372" customWidth="1"/>
    <col min="1016" max="1016" width="2.6328125" style="372" customWidth="1"/>
    <col min="1017" max="1017" width="22.6328125" style="372" customWidth="1"/>
    <col min="1018" max="1018" width="5.90625" style="372" customWidth="1"/>
    <col min="1019" max="1039" width="9.6328125" style="372" customWidth="1"/>
    <col min="1040" max="1040" width="9.36328125" style="372" customWidth="1"/>
    <col min="1041" max="1041" width="10.36328125" style="372" customWidth="1"/>
    <col min="1042" max="1042" width="1.6328125" style="372" customWidth="1"/>
    <col min="1043" max="1269" width="10.6328125" style="372"/>
    <col min="1270" max="1270" width="1.6328125" style="372" customWidth="1"/>
    <col min="1271" max="1271" width="7.6328125" style="372" customWidth="1"/>
    <col min="1272" max="1272" width="2.6328125" style="372" customWidth="1"/>
    <col min="1273" max="1273" width="22.6328125" style="372" customWidth="1"/>
    <col min="1274" max="1274" width="5.90625" style="372" customWidth="1"/>
    <col min="1275" max="1295" width="9.6328125" style="372" customWidth="1"/>
    <col min="1296" max="1296" width="9.36328125" style="372" customWidth="1"/>
    <col min="1297" max="1297" width="10.36328125" style="372" customWidth="1"/>
    <col min="1298" max="1298" width="1.6328125" style="372" customWidth="1"/>
    <col min="1299" max="1525" width="10.6328125" style="372"/>
    <col min="1526" max="1526" width="1.6328125" style="372" customWidth="1"/>
    <col min="1527" max="1527" width="7.6328125" style="372" customWidth="1"/>
    <col min="1528" max="1528" width="2.6328125" style="372" customWidth="1"/>
    <col min="1529" max="1529" width="22.6328125" style="372" customWidth="1"/>
    <col min="1530" max="1530" width="5.90625" style="372" customWidth="1"/>
    <col min="1531" max="1551" width="9.6328125" style="372" customWidth="1"/>
    <col min="1552" max="1552" width="9.36328125" style="372" customWidth="1"/>
    <col min="1553" max="1553" width="10.36328125" style="372" customWidth="1"/>
    <col min="1554" max="1554" width="1.6328125" style="372" customWidth="1"/>
    <col min="1555" max="1781" width="10.6328125" style="372"/>
    <col min="1782" max="1782" width="1.6328125" style="372" customWidth="1"/>
    <col min="1783" max="1783" width="7.6328125" style="372" customWidth="1"/>
    <col min="1784" max="1784" width="2.6328125" style="372" customWidth="1"/>
    <col min="1785" max="1785" width="22.6328125" style="372" customWidth="1"/>
    <col min="1786" max="1786" width="5.90625" style="372" customWidth="1"/>
    <col min="1787" max="1807" width="9.6328125" style="372" customWidth="1"/>
    <col min="1808" max="1808" width="9.36328125" style="372" customWidth="1"/>
    <col min="1809" max="1809" width="10.36328125" style="372" customWidth="1"/>
    <col min="1810" max="1810" width="1.6328125" style="372" customWidth="1"/>
    <col min="1811" max="2037" width="10.6328125" style="372"/>
    <col min="2038" max="2038" width="1.6328125" style="372" customWidth="1"/>
    <col min="2039" max="2039" width="7.6328125" style="372" customWidth="1"/>
    <col min="2040" max="2040" width="2.6328125" style="372" customWidth="1"/>
    <col min="2041" max="2041" width="22.6328125" style="372" customWidth="1"/>
    <col min="2042" max="2042" width="5.90625" style="372" customWidth="1"/>
    <col min="2043" max="2063" width="9.6328125" style="372" customWidth="1"/>
    <col min="2064" max="2064" width="9.36328125" style="372" customWidth="1"/>
    <col min="2065" max="2065" width="10.36328125" style="372" customWidth="1"/>
    <col min="2066" max="2066" width="1.6328125" style="372" customWidth="1"/>
    <col min="2067" max="2293" width="10.6328125" style="372"/>
    <col min="2294" max="2294" width="1.6328125" style="372" customWidth="1"/>
    <col min="2295" max="2295" width="7.6328125" style="372" customWidth="1"/>
    <col min="2296" max="2296" width="2.6328125" style="372" customWidth="1"/>
    <col min="2297" max="2297" width="22.6328125" style="372" customWidth="1"/>
    <col min="2298" max="2298" width="5.90625" style="372" customWidth="1"/>
    <col min="2299" max="2319" width="9.6328125" style="372" customWidth="1"/>
    <col min="2320" max="2320" width="9.36328125" style="372" customWidth="1"/>
    <col min="2321" max="2321" width="10.36328125" style="372" customWidth="1"/>
    <col min="2322" max="2322" width="1.6328125" style="372" customWidth="1"/>
    <col min="2323" max="2549" width="10.6328125" style="372"/>
    <col min="2550" max="2550" width="1.6328125" style="372" customWidth="1"/>
    <col min="2551" max="2551" width="7.6328125" style="372" customWidth="1"/>
    <col min="2552" max="2552" width="2.6328125" style="372" customWidth="1"/>
    <col min="2553" max="2553" width="22.6328125" style="372" customWidth="1"/>
    <col min="2554" max="2554" width="5.90625" style="372" customWidth="1"/>
    <col min="2555" max="2575" width="9.6328125" style="372" customWidth="1"/>
    <col min="2576" max="2576" width="9.36328125" style="372" customWidth="1"/>
    <col min="2577" max="2577" width="10.36328125" style="372" customWidth="1"/>
    <col min="2578" max="2578" width="1.6328125" style="372" customWidth="1"/>
    <col min="2579" max="2805" width="10.6328125" style="372"/>
    <col min="2806" max="2806" width="1.6328125" style="372" customWidth="1"/>
    <col min="2807" max="2807" width="7.6328125" style="372" customWidth="1"/>
    <col min="2808" max="2808" width="2.6328125" style="372" customWidth="1"/>
    <col min="2809" max="2809" width="22.6328125" style="372" customWidth="1"/>
    <col min="2810" max="2810" width="5.90625" style="372" customWidth="1"/>
    <col min="2811" max="2831" width="9.6328125" style="372" customWidth="1"/>
    <col min="2832" max="2832" width="9.36328125" style="372" customWidth="1"/>
    <col min="2833" max="2833" width="10.36328125" style="372" customWidth="1"/>
    <col min="2834" max="2834" width="1.6328125" style="372" customWidth="1"/>
    <col min="2835" max="3061" width="10.6328125" style="372"/>
    <col min="3062" max="3062" width="1.6328125" style="372" customWidth="1"/>
    <col min="3063" max="3063" width="7.6328125" style="372" customWidth="1"/>
    <col min="3064" max="3064" width="2.6328125" style="372" customWidth="1"/>
    <col min="3065" max="3065" width="22.6328125" style="372" customWidth="1"/>
    <col min="3066" max="3066" width="5.90625" style="372" customWidth="1"/>
    <col min="3067" max="3087" width="9.6328125" style="372" customWidth="1"/>
    <col min="3088" max="3088" width="9.36328125" style="372" customWidth="1"/>
    <col min="3089" max="3089" width="10.36328125" style="372" customWidth="1"/>
    <col min="3090" max="3090" width="1.6328125" style="372" customWidth="1"/>
    <col min="3091" max="3317" width="10.6328125" style="372"/>
    <col min="3318" max="3318" width="1.6328125" style="372" customWidth="1"/>
    <col min="3319" max="3319" width="7.6328125" style="372" customWidth="1"/>
    <col min="3320" max="3320" width="2.6328125" style="372" customWidth="1"/>
    <col min="3321" max="3321" width="22.6328125" style="372" customWidth="1"/>
    <col min="3322" max="3322" width="5.90625" style="372" customWidth="1"/>
    <col min="3323" max="3343" width="9.6328125" style="372" customWidth="1"/>
    <col min="3344" max="3344" width="9.36328125" style="372" customWidth="1"/>
    <col min="3345" max="3345" width="10.36328125" style="372" customWidth="1"/>
    <col min="3346" max="3346" width="1.6328125" style="372" customWidth="1"/>
    <col min="3347" max="3573" width="10.6328125" style="372"/>
    <col min="3574" max="3574" width="1.6328125" style="372" customWidth="1"/>
    <col min="3575" max="3575" width="7.6328125" style="372" customWidth="1"/>
    <col min="3576" max="3576" width="2.6328125" style="372" customWidth="1"/>
    <col min="3577" max="3577" width="22.6328125" style="372" customWidth="1"/>
    <col min="3578" max="3578" width="5.90625" style="372" customWidth="1"/>
    <col min="3579" max="3599" width="9.6328125" style="372" customWidth="1"/>
    <col min="3600" max="3600" width="9.36328125" style="372" customWidth="1"/>
    <col min="3601" max="3601" width="10.36328125" style="372" customWidth="1"/>
    <col min="3602" max="3602" width="1.6328125" style="372" customWidth="1"/>
    <col min="3603" max="3829" width="10.6328125" style="372"/>
    <col min="3830" max="3830" width="1.6328125" style="372" customWidth="1"/>
    <col min="3831" max="3831" width="7.6328125" style="372" customWidth="1"/>
    <col min="3832" max="3832" width="2.6328125" style="372" customWidth="1"/>
    <col min="3833" max="3833" width="22.6328125" style="372" customWidth="1"/>
    <col min="3834" max="3834" width="5.90625" style="372" customWidth="1"/>
    <col min="3835" max="3855" width="9.6328125" style="372" customWidth="1"/>
    <col min="3856" max="3856" width="9.36328125" style="372" customWidth="1"/>
    <col min="3857" max="3857" width="10.36328125" style="372" customWidth="1"/>
    <col min="3858" max="3858" width="1.6328125" style="372" customWidth="1"/>
    <col min="3859" max="4085" width="10.6328125" style="372"/>
    <col min="4086" max="4086" width="1.6328125" style="372" customWidth="1"/>
    <col min="4087" max="4087" width="7.6328125" style="372" customWidth="1"/>
    <col min="4088" max="4088" width="2.6328125" style="372" customWidth="1"/>
    <col min="4089" max="4089" width="22.6328125" style="372" customWidth="1"/>
    <col min="4090" max="4090" width="5.90625" style="372" customWidth="1"/>
    <col min="4091" max="4111" width="9.6328125" style="372" customWidth="1"/>
    <col min="4112" max="4112" width="9.36328125" style="372" customWidth="1"/>
    <col min="4113" max="4113" width="10.36328125" style="372" customWidth="1"/>
    <col min="4114" max="4114" width="1.6328125" style="372" customWidth="1"/>
    <col min="4115" max="4341" width="10.6328125" style="372"/>
    <col min="4342" max="4342" width="1.6328125" style="372" customWidth="1"/>
    <col min="4343" max="4343" width="7.6328125" style="372" customWidth="1"/>
    <col min="4344" max="4344" width="2.6328125" style="372" customWidth="1"/>
    <col min="4345" max="4345" width="22.6328125" style="372" customWidth="1"/>
    <col min="4346" max="4346" width="5.90625" style="372" customWidth="1"/>
    <col min="4347" max="4367" width="9.6328125" style="372" customWidth="1"/>
    <col min="4368" max="4368" width="9.36328125" style="372" customWidth="1"/>
    <col min="4369" max="4369" width="10.36328125" style="372" customWidth="1"/>
    <col min="4370" max="4370" width="1.6328125" style="372" customWidth="1"/>
    <col min="4371" max="4597" width="10.6328125" style="372"/>
    <col min="4598" max="4598" width="1.6328125" style="372" customWidth="1"/>
    <col min="4599" max="4599" width="7.6328125" style="372" customWidth="1"/>
    <col min="4600" max="4600" width="2.6328125" style="372" customWidth="1"/>
    <col min="4601" max="4601" width="22.6328125" style="372" customWidth="1"/>
    <col min="4602" max="4602" width="5.90625" style="372" customWidth="1"/>
    <col min="4603" max="4623" width="9.6328125" style="372" customWidth="1"/>
    <col min="4624" max="4624" width="9.36328125" style="372" customWidth="1"/>
    <col min="4625" max="4625" width="10.36328125" style="372" customWidth="1"/>
    <col min="4626" max="4626" width="1.6328125" style="372" customWidth="1"/>
    <col min="4627" max="4853" width="10.6328125" style="372"/>
    <col min="4854" max="4854" width="1.6328125" style="372" customWidth="1"/>
    <col min="4855" max="4855" width="7.6328125" style="372" customWidth="1"/>
    <col min="4856" max="4856" width="2.6328125" style="372" customWidth="1"/>
    <col min="4857" max="4857" width="22.6328125" style="372" customWidth="1"/>
    <col min="4858" max="4858" width="5.90625" style="372" customWidth="1"/>
    <col min="4859" max="4879" width="9.6328125" style="372" customWidth="1"/>
    <col min="4880" max="4880" width="9.36328125" style="372" customWidth="1"/>
    <col min="4881" max="4881" width="10.36328125" style="372" customWidth="1"/>
    <col min="4882" max="4882" width="1.6328125" style="372" customWidth="1"/>
    <col min="4883" max="5109" width="10.6328125" style="372"/>
    <col min="5110" max="5110" width="1.6328125" style="372" customWidth="1"/>
    <col min="5111" max="5111" width="7.6328125" style="372" customWidth="1"/>
    <col min="5112" max="5112" width="2.6328125" style="372" customWidth="1"/>
    <col min="5113" max="5113" width="22.6328125" style="372" customWidth="1"/>
    <col min="5114" max="5114" width="5.90625" style="372" customWidth="1"/>
    <col min="5115" max="5135" width="9.6328125" style="372" customWidth="1"/>
    <col min="5136" max="5136" width="9.36328125" style="372" customWidth="1"/>
    <col min="5137" max="5137" width="10.36328125" style="372" customWidth="1"/>
    <col min="5138" max="5138" width="1.6328125" style="372" customWidth="1"/>
    <col min="5139" max="5365" width="10.6328125" style="372"/>
    <col min="5366" max="5366" width="1.6328125" style="372" customWidth="1"/>
    <col min="5367" max="5367" width="7.6328125" style="372" customWidth="1"/>
    <col min="5368" max="5368" width="2.6328125" style="372" customWidth="1"/>
    <col min="5369" max="5369" width="22.6328125" style="372" customWidth="1"/>
    <col min="5370" max="5370" width="5.90625" style="372" customWidth="1"/>
    <col min="5371" max="5391" width="9.6328125" style="372" customWidth="1"/>
    <col min="5392" max="5392" width="9.36328125" style="372" customWidth="1"/>
    <col min="5393" max="5393" width="10.36328125" style="372" customWidth="1"/>
    <col min="5394" max="5394" width="1.6328125" style="372" customWidth="1"/>
    <col min="5395" max="5621" width="10.6328125" style="372"/>
    <col min="5622" max="5622" width="1.6328125" style="372" customWidth="1"/>
    <col min="5623" max="5623" width="7.6328125" style="372" customWidth="1"/>
    <col min="5624" max="5624" width="2.6328125" style="372" customWidth="1"/>
    <col min="5625" max="5625" width="22.6328125" style="372" customWidth="1"/>
    <col min="5626" max="5626" width="5.90625" style="372" customWidth="1"/>
    <col min="5627" max="5647" width="9.6328125" style="372" customWidth="1"/>
    <col min="5648" max="5648" width="9.36328125" style="372" customWidth="1"/>
    <col min="5649" max="5649" width="10.36328125" style="372" customWidth="1"/>
    <col min="5650" max="5650" width="1.6328125" style="372" customWidth="1"/>
    <col min="5651" max="5877" width="10.6328125" style="372"/>
    <col min="5878" max="5878" width="1.6328125" style="372" customWidth="1"/>
    <col min="5879" max="5879" width="7.6328125" style="372" customWidth="1"/>
    <col min="5880" max="5880" width="2.6328125" style="372" customWidth="1"/>
    <col min="5881" max="5881" width="22.6328125" style="372" customWidth="1"/>
    <col min="5882" max="5882" width="5.90625" style="372" customWidth="1"/>
    <col min="5883" max="5903" width="9.6328125" style="372" customWidth="1"/>
    <col min="5904" max="5904" width="9.36328125" style="372" customWidth="1"/>
    <col min="5905" max="5905" width="10.36328125" style="372" customWidth="1"/>
    <col min="5906" max="5906" width="1.6328125" style="372" customWidth="1"/>
    <col min="5907" max="6133" width="10.6328125" style="372"/>
    <col min="6134" max="6134" width="1.6328125" style="372" customWidth="1"/>
    <col min="6135" max="6135" width="7.6328125" style="372" customWidth="1"/>
    <col min="6136" max="6136" width="2.6328125" style="372" customWidth="1"/>
    <col min="6137" max="6137" width="22.6328125" style="372" customWidth="1"/>
    <col min="6138" max="6138" width="5.90625" style="372" customWidth="1"/>
    <col min="6139" max="6159" width="9.6328125" style="372" customWidth="1"/>
    <col min="6160" max="6160" width="9.36328125" style="372" customWidth="1"/>
    <col min="6161" max="6161" width="10.36328125" style="372" customWidth="1"/>
    <col min="6162" max="6162" width="1.6328125" style="372" customWidth="1"/>
    <col min="6163" max="6389" width="10.6328125" style="372"/>
    <col min="6390" max="6390" width="1.6328125" style="372" customWidth="1"/>
    <col min="6391" max="6391" width="7.6328125" style="372" customWidth="1"/>
    <col min="6392" max="6392" width="2.6328125" style="372" customWidth="1"/>
    <col min="6393" max="6393" width="22.6328125" style="372" customWidth="1"/>
    <col min="6394" max="6394" width="5.90625" style="372" customWidth="1"/>
    <col min="6395" max="6415" width="9.6328125" style="372" customWidth="1"/>
    <col min="6416" max="6416" width="9.36328125" style="372" customWidth="1"/>
    <col min="6417" max="6417" width="10.36328125" style="372" customWidth="1"/>
    <col min="6418" max="6418" width="1.6328125" style="372" customWidth="1"/>
    <col min="6419" max="6645" width="10.6328125" style="372"/>
    <col min="6646" max="6646" width="1.6328125" style="372" customWidth="1"/>
    <col min="6647" max="6647" width="7.6328125" style="372" customWidth="1"/>
    <col min="6648" max="6648" width="2.6328125" style="372" customWidth="1"/>
    <col min="6649" max="6649" width="22.6328125" style="372" customWidth="1"/>
    <col min="6650" max="6650" width="5.90625" style="372" customWidth="1"/>
    <col min="6651" max="6671" width="9.6328125" style="372" customWidth="1"/>
    <col min="6672" max="6672" width="9.36328125" style="372" customWidth="1"/>
    <col min="6673" max="6673" width="10.36328125" style="372" customWidth="1"/>
    <col min="6674" max="6674" width="1.6328125" style="372" customWidth="1"/>
    <col min="6675" max="6901" width="10.6328125" style="372"/>
    <col min="6902" max="6902" width="1.6328125" style="372" customWidth="1"/>
    <col min="6903" max="6903" width="7.6328125" style="372" customWidth="1"/>
    <col min="6904" max="6904" width="2.6328125" style="372" customWidth="1"/>
    <col min="6905" max="6905" width="22.6328125" style="372" customWidth="1"/>
    <col min="6906" max="6906" width="5.90625" style="372" customWidth="1"/>
    <col min="6907" max="6927" width="9.6328125" style="372" customWidth="1"/>
    <col min="6928" max="6928" width="9.36328125" style="372" customWidth="1"/>
    <col min="6929" max="6929" width="10.36328125" style="372" customWidth="1"/>
    <col min="6930" max="6930" width="1.6328125" style="372" customWidth="1"/>
    <col min="6931" max="7157" width="10.6328125" style="372"/>
    <col min="7158" max="7158" width="1.6328125" style="372" customWidth="1"/>
    <col min="7159" max="7159" width="7.6328125" style="372" customWidth="1"/>
    <col min="7160" max="7160" width="2.6328125" style="372" customWidth="1"/>
    <col min="7161" max="7161" width="22.6328125" style="372" customWidth="1"/>
    <col min="7162" max="7162" width="5.90625" style="372" customWidth="1"/>
    <col min="7163" max="7183" width="9.6328125" style="372" customWidth="1"/>
    <col min="7184" max="7184" width="9.36328125" style="372" customWidth="1"/>
    <col min="7185" max="7185" width="10.36328125" style="372" customWidth="1"/>
    <col min="7186" max="7186" width="1.6328125" style="372" customWidth="1"/>
    <col min="7187" max="7413" width="10.6328125" style="372"/>
    <col min="7414" max="7414" width="1.6328125" style="372" customWidth="1"/>
    <col min="7415" max="7415" width="7.6328125" style="372" customWidth="1"/>
    <col min="7416" max="7416" width="2.6328125" style="372" customWidth="1"/>
    <col min="7417" max="7417" width="22.6328125" style="372" customWidth="1"/>
    <col min="7418" max="7418" width="5.90625" style="372" customWidth="1"/>
    <col min="7419" max="7439" width="9.6328125" style="372" customWidth="1"/>
    <col min="7440" max="7440" width="9.36328125" style="372" customWidth="1"/>
    <col min="7441" max="7441" width="10.36328125" style="372" customWidth="1"/>
    <col min="7442" max="7442" width="1.6328125" style="372" customWidth="1"/>
    <col min="7443" max="7669" width="10.6328125" style="372"/>
    <col min="7670" max="7670" width="1.6328125" style="372" customWidth="1"/>
    <col min="7671" max="7671" width="7.6328125" style="372" customWidth="1"/>
    <col min="7672" max="7672" width="2.6328125" style="372" customWidth="1"/>
    <col min="7673" max="7673" width="22.6328125" style="372" customWidth="1"/>
    <col min="7674" max="7674" width="5.90625" style="372" customWidth="1"/>
    <col min="7675" max="7695" width="9.6328125" style="372" customWidth="1"/>
    <col min="7696" max="7696" width="9.36328125" style="372" customWidth="1"/>
    <col min="7697" max="7697" width="10.36328125" style="372" customWidth="1"/>
    <col min="7698" max="7698" width="1.6328125" style="372" customWidth="1"/>
    <col min="7699" max="7925" width="10.6328125" style="372"/>
    <col min="7926" max="7926" width="1.6328125" style="372" customWidth="1"/>
    <col min="7927" max="7927" width="7.6328125" style="372" customWidth="1"/>
    <col min="7928" max="7928" width="2.6328125" style="372" customWidth="1"/>
    <col min="7929" max="7929" width="22.6328125" style="372" customWidth="1"/>
    <col min="7930" max="7930" width="5.90625" style="372" customWidth="1"/>
    <col min="7931" max="7951" width="9.6328125" style="372" customWidth="1"/>
    <col min="7952" max="7952" width="9.36328125" style="372" customWidth="1"/>
    <col min="7953" max="7953" width="10.36328125" style="372" customWidth="1"/>
    <col min="7954" max="7954" width="1.6328125" style="372" customWidth="1"/>
    <col min="7955" max="8181" width="10.6328125" style="372"/>
    <col min="8182" max="8182" width="1.6328125" style="372" customWidth="1"/>
    <col min="8183" max="8183" width="7.6328125" style="372" customWidth="1"/>
    <col min="8184" max="8184" width="2.6328125" style="372" customWidth="1"/>
    <col min="8185" max="8185" width="22.6328125" style="372" customWidth="1"/>
    <col min="8186" max="8186" width="5.90625" style="372" customWidth="1"/>
    <col min="8187" max="8207" width="9.6328125" style="372" customWidth="1"/>
    <col min="8208" max="8208" width="9.36328125" style="372" customWidth="1"/>
    <col min="8209" max="8209" width="10.36328125" style="372" customWidth="1"/>
    <col min="8210" max="8210" width="1.6328125" style="372" customWidth="1"/>
    <col min="8211" max="8437" width="10.6328125" style="372"/>
    <col min="8438" max="8438" width="1.6328125" style="372" customWidth="1"/>
    <col min="8439" max="8439" width="7.6328125" style="372" customWidth="1"/>
    <col min="8440" max="8440" width="2.6328125" style="372" customWidth="1"/>
    <col min="8441" max="8441" width="22.6328125" style="372" customWidth="1"/>
    <col min="8442" max="8442" width="5.90625" style="372" customWidth="1"/>
    <col min="8443" max="8463" width="9.6328125" style="372" customWidth="1"/>
    <col min="8464" max="8464" width="9.36328125" style="372" customWidth="1"/>
    <col min="8465" max="8465" width="10.36328125" style="372" customWidth="1"/>
    <col min="8466" max="8466" width="1.6328125" style="372" customWidth="1"/>
    <col min="8467" max="8693" width="10.6328125" style="372"/>
    <col min="8694" max="8694" width="1.6328125" style="372" customWidth="1"/>
    <col min="8695" max="8695" width="7.6328125" style="372" customWidth="1"/>
    <col min="8696" max="8696" width="2.6328125" style="372" customWidth="1"/>
    <col min="8697" max="8697" width="22.6328125" style="372" customWidth="1"/>
    <col min="8698" max="8698" width="5.90625" style="372" customWidth="1"/>
    <col min="8699" max="8719" width="9.6328125" style="372" customWidth="1"/>
    <col min="8720" max="8720" width="9.36328125" style="372" customWidth="1"/>
    <col min="8721" max="8721" width="10.36328125" style="372" customWidth="1"/>
    <col min="8722" max="8722" width="1.6328125" style="372" customWidth="1"/>
    <col min="8723" max="8949" width="10.6328125" style="372"/>
    <col min="8950" max="8950" width="1.6328125" style="372" customWidth="1"/>
    <col min="8951" max="8951" width="7.6328125" style="372" customWidth="1"/>
    <col min="8952" max="8952" width="2.6328125" style="372" customWidth="1"/>
    <col min="8953" max="8953" width="22.6328125" style="372" customWidth="1"/>
    <col min="8954" max="8954" width="5.90625" style="372" customWidth="1"/>
    <col min="8955" max="8975" width="9.6328125" style="372" customWidth="1"/>
    <col min="8976" max="8976" width="9.36328125" style="372" customWidth="1"/>
    <col min="8977" max="8977" width="10.36328125" style="372" customWidth="1"/>
    <col min="8978" max="8978" width="1.6328125" style="372" customWidth="1"/>
    <col min="8979" max="9205" width="10.6328125" style="372"/>
    <col min="9206" max="9206" width="1.6328125" style="372" customWidth="1"/>
    <col min="9207" max="9207" width="7.6328125" style="372" customWidth="1"/>
    <col min="9208" max="9208" width="2.6328125" style="372" customWidth="1"/>
    <col min="9209" max="9209" width="22.6328125" style="372" customWidth="1"/>
    <col min="9210" max="9210" width="5.90625" style="372" customWidth="1"/>
    <col min="9211" max="9231" width="9.6328125" style="372" customWidth="1"/>
    <col min="9232" max="9232" width="9.36328125" style="372" customWidth="1"/>
    <col min="9233" max="9233" width="10.36328125" style="372" customWidth="1"/>
    <col min="9234" max="9234" width="1.6328125" style="372" customWidth="1"/>
    <col min="9235" max="9461" width="10.6328125" style="372"/>
    <col min="9462" max="9462" width="1.6328125" style="372" customWidth="1"/>
    <col min="9463" max="9463" width="7.6328125" style="372" customWidth="1"/>
    <col min="9464" max="9464" width="2.6328125" style="372" customWidth="1"/>
    <col min="9465" max="9465" width="22.6328125" style="372" customWidth="1"/>
    <col min="9466" max="9466" width="5.90625" style="372" customWidth="1"/>
    <col min="9467" max="9487" width="9.6328125" style="372" customWidth="1"/>
    <col min="9488" max="9488" width="9.36328125" style="372" customWidth="1"/>
    <col min="9489" max="9489" width="10.36328125" style="372" customWidth="1"/>
    <col min="9490" max="9490" width="1.6328125" style="372" customWidth="1"/>
    <col min="9491" max="9717" width="10.6328125" style="372"/>
    <col min="9718" max="9718" width="1.6328125" style="372" customWidth="1"/>
    <col min="9719" max="9719" width="7.6328125" style="372" customWidth="1"/>
    <col min="9720" max="9720" width="2.6328125" style="372" customWidth="1"/>
    <col min="9721" max="9721" width="22.6328125" style="372" customWidth="1"/>
    <col min="9722" max="9722" width="5.90625" style="372" customWidth="1"/>
    <col min="9723" max="9743" width="9.6328125" style="372" customWidth="1"/>
    <col min="9744" max="9744" width="9.36328125" style="372" customWidth="1"/>
    <col min="9745" max="9745" width="10.36328125" style="372" customWidth="1"/>
    <col min="9746" max="9746" width="1.6328125" style="372" customWidth="1"/>
    <col min="9747" max="9973" width="10.6328125" style="372"/>
    <col min="9974" max="9974" width="1.6328125" style="372" customWidth="1"/>
    <col min="9975" max="9975" width="7.6328125" style="372" customWidth="1"/>
    <col min="9976" max="9976" width="2.6328125" style="372" customWidth="1"/>
    <col min="9977" max="9977" width="22.6328125" style="372" customWidth="1"/>
    <col min="9978" max="9978" width="5.90625" style="372" customWidth="1"/>
    <col min="9979" max="9999" width="9.6328125" style="372" customWidth="1"/>
    <col min="10000" max="10000" width="9.36328125" style="372" customWidth="1"/>
    <col min="10001" max="10001" width="10.36328125" style="372" customWidth="1"/>
    <col min="10002" max="10002" width="1.6328125" style="372" customWidth="1"/>
    <col min="10003" max="10229" width="10.6328125" style="372"/>
    <col min="10230" max="10230" width="1.6328125" style="372" customWidth="1"/>
    <col min="10231" max="10231" width="7.6328125" style="372" customWidth="1"/>
    <col min="10232" max="10232" width="2.6328125" style="372" customWidth="1"/>
    <col min="10233" max="10233" width="22.6328125" style="372" customWidth="1"/>
    <col min="10234" max="10234" width="5.90625" style="372" customWidth="1"/>
    <col min="10235" max="10255" width="9.6328125" style="372" customWidth="1"/>
    <col min="10256" max="10256" width="9.36328125" style="372" customWidth="1"/>
    <col min="10257" max="10257" width="10.36328125" style="372" customWidth="1"/>
    <col min="10258" max="10258" width="1.6328125" style="372" customWidth="1"/>
    <col min="10259" max="10485" width="10.6328125" style="372"/>
    <col min="10486" max="10486" width="1.6328125" style="372" customWidth="1"/>
    <col min="10487" max="10487" width="7.6328125" style="372" customWidth="1"/>
    <col min="10488" max="10488" width="2.6328125" style="372" customWidth="1"/>
    <col min="10489" max="10489" width="22.6328125" style="372" customWidth="1"/>
    <col min="10490" max="10490" width="5.90625" style="372" customWidth="1"/>
    <col min="10491" max="10511" width="9.6328125" style="372" customWidth="1"/>
    <col min="10512" max="10512" width="9.36328125" style="372" customWidth="1"/>
    <col min="10513" max="10513" width="10.36328125" style="372" customWidth="1"/>
    <col min="10514" max="10514" width="1.6328125" style="372" customWidth="1"/>
    <col min="10515" max="10741" width="10.6328125" style="372"/>
    <col min="10742" max="10742" width="1.6328125" style="372" customWidth="1"/>
    <col min="10743" max="10743" width="7.6328125" style="372" customWidth="1"/>
    <col min="10744" max="10744" width="2.6328125" style="372" customWidth="1"/>
    <col min="10745" max="10745" width="22.6328125" style="372" customWidth="1"/>
    <col min="10746" max="10746" width="5.90625" style="372" customWidth="1"/>
    <col min="10747" max="10767" width="9.6328125" style="372" customWidth="1"/>
    <col min="10768" max="10768" width="9.36328125" style="372" customWidth="1"/>
    <col min="10769" max="10769" width="10.36328125" style="372" customWidth="1"/>
    <col min="10770" max="10770" width="1.6328125" style="372" customWidth="1"/>
    <col min="10771" max="10997" width="10.6328125" style="372"/>
    <col min="10998" max="10998" width="1.6328125" style="372" customWidth="1"/>
    <col min="10999" max="10999" width="7.6328125" style="372" customWidth="1"/>
    <col min="11000" max="11000" width="2.6328125" style="372" customWidth="1"/>
    <col min="11001" max="11001" width="22.6328125" style="372" customWidth="1"/>
    <col min="11002" max="11002" width="5.90625" style="372" customWidth="1"/>
    <col min="11003" max="11023" width="9.6328125" style="372" customWidth="1"/>
    <col min="11024" max="11024" width="9.36328125" style="372" customWidth="1"/>
    <col min="11025" max="11025" width="10.36328125" style="372" customWidth="1"/>
    <col min="11026" max="11026" width="1.6328125" style="372" customWidth="1"/>
    <col min="11027" max="11253" width="10.6328125" style="372"/>
    <col min="11254" max="11254" width="1.6328125" style="372" customWidth="1"/>
    <col min="11255" max="11255" width="7.6328125" style="372" customWidth="1"/>
    <col min="11256" max="11256" width="2.6328125" style="372" customWidth="1"/>
    <col min="11257" max="11257" width="22.6328125" style="372" customWidth="1"/>
    <col min="11258" max="11258" width="5.90625" style="372" customWidth="1"/>
    <col min="11259" max="11279" width="9.6328125" style="372" customWidth="1"/>
    <col min="11280" max="11280" width="9.36328125" style="372" customWidth="1"/>
    <col min="11281" max="11281" width="10.36328125" style="372" customWidth="1"/>
    <col min="11282" max="11282" width="1.6328125" style="372" customWidth="1"/>
    <col min="11283" max="11509" width="10.6328125" style="372"/>
    <col min="11510" max="11510" width="1.6328125" style="372" customWidth="1"/>
    <col min="11511" max="11511" width="7.6328125" style="372" customWidth="1"/>
    <col min="11512" max="11512" width="2.6328125" style="372" customWidth="1"/>
    <col min="11513" max="11513" width="22.6328125" style="372" customWidth="1"/>
    <col min="11514" max="11514" width="5.90625" style="372" customWidth="1"/>
    <col min="11515" max="11535" width="9.6328125" style="372" customWidth="1"/>
    <col min="11536" max="11536" width="9.36328125" style="372" customWidth="1"/>
    <col min="11537" max="11537" width="10.36328125" style="372" customWidth="1"/>
    <col min="11538" max="11538" width="1.6328125" style="372" customWidth="1"/>
    <col min="11539" max="11765" width="10.6328125" style="372"/>
    <col min="11766" max="11766" width="1.6328125" style="372" customWidth="1"/>
    <col min="11767" max="11767" width="7.6328125" style="372" customWidth="1"/>
    <col min="11768" max="11768" width="2.6328125" style="372" customWidth="1"/>
    <col min="11769" max="11769" width="22.6328125" style="372" customWidth="1"/>
    <col min="11770" max="11770" width="5.90625" style="372" customWidth="1"/>
    <col min="11771" max="11791" width="9.6328125" style="372" customWidth="1"/>
    <col min="11792" max="11792" width="9.36328125" style="372" customWidth="1"/>
    <col min="11793" max="11793" width="10.36328125" style="372" customWidth="1"/>
    <col min="11794" max="11794" width="1.6328125" style="372" customWidth="1"/>
    <col min="11795" max="12021" width="10.6328125" style="372"/>
    <col min="12022" max="12022" width="1.6328125" style="372" customWidth="1"/>
    <col min="12023" max="12023" width="7.6328125" style="372" customWidth="1"/>
    <col min="12024" max="12024" width="2.6328125" style="372" customWidth="1"/>
    <col min="12025" max="12025" width="22.6328125" style="372" customWidth="1"/>
    <col min="12026" max="12026" width="5.90625" style="372" customWidth="1"/>
    <col min="12027" max="12047" width="9.6328125" style="372" customWidth="1"/>
    <col min="12048" max="12048" width="9.36328125" style="372" customWidth="1"/>
    <col min="12049" max="12049" width="10.36328125" style="372" customWidth="1"/>
    <col min="12050" max="12050" width="1.6328125" style="372" customWidth="1"/>
    <col min="12051" max="12277" width="10.6328125" style="372"/>
    <col min="12278" max="12278" width="1.6328125" style="372" customWidth="1"/>
    <col min="12279" max="12279" width="7.6328125" style="372" customWidth="1"/>
    <col min="12280" max="12280" width="2.6328125" style="372" customWidth="1"/>
    <col min="12281" max="12281" width="22.6328125" style="372" customWidth="1"/>
    <col min="12282" max="12282" width="5.90625" style="372" customWidth="1"/>
    <col min="12283" max="12303" width="9.6328125" style="372" customWidth="1"/>
    <col min="12304" max="12304" width="9.36328125" style="372" customWidth="1"/>
    <col min="12305" max="12305" width="10.36328125" style="372" customWidth="1"/>
    <col min="12306" max="12306" width="1.6328125" style="372" customWidth="1"/>
    <col min="12307" max="12533" width="10.6328125" style="372"/>
    <col min="12534" max="12534" width="1.6328125" style="372" customWidth="1"/>
    <col min="12535" max="12535" width="7.6328125" style="372" customWidth="1"/>
    <col min="12536" max="12536" width="2.6328125" style="372" customWidth="1"/>
    <col min="12537" max="12537" width="22.6328125" style="372" customWidth="1"/>
    <col min="12538" max="12538" width="5.90625" style="372" customWidth="1"/>
    <col min="12539" max="12559" width="9.6328125" style="372" customWidth="1"/>
    <col min="12560" max="12560" width="9.36328125" style="372" customWidth="1"/>
    <col min="12561" max="12561" width="10.36328125" style="372" customWidth="1"/>
    <col min="12562" max="12562" width="1.6328125" style="372" customWidth="1"/>
    <col min="12563" max="12789" width="10.6328125" style="372"/>
    <col min="12790" max="12790" width="1.6328125" style="372" customWidth="1"/>
    <col min="12791" max="12791" width="7.6328125" style="372" customWidth="1"/>
    <col min="12792" max="12792" width="2.6328125" style="372" customWidth="1"/>
    <col min="12793" max="12793" width="22.6328125" style="372" customWidth="1"/>
    <col min="12794" max="12794" width="5.90625" style="372" customWidth="1"/>
    <col min="12795" max="12815" width="9.6328125" style="372" customWidth="1"/>
    <col min="12816" max="12816" width="9.36328125" style="372" customWidth="1"/>
    <col min="12817" max="12817" width="10.36328125" style="372" customWidth="1"/>
    <col min="12818" max="12818" width="1.6328125" style="372" customWidth="1"/>
    <col min="12819" max="13045" width="10.6328125" style="372"/>
    <col min="13046" max="13046" width="1.6328125" style="372" customWidth="1"/>
    <col min="13047" max="13047" width="7.6328125" style="372" customWidth="1"/>
    <col min="13048" max="13048" width="2.6328125" style="372" customWidth="1"/>
    <col min="13049" max="13049" width="22.6328125" style="372" customWidth="1"/>
    <col min="13050" max="13050" width="5.90625" style="372" customWidth="1"/>
    <col min="13051" max="13071" width="9.6328125" style="372" customWidth="1"/>
    <col min="13072" max="13072" width="9.36328125" style="372" customWidth="1"/>
    <col min="13073" max="13073" width="10.36328125" style="372" customWidth="1"/>
    <col min="13074" max="13074" width="1.6328125" style="372" customWidth="1"/>
    <col min="13075" max="13301" width="10.6328125" style="372"/>
    <col min="13302" max="13302" width="1.6328125" style="372" customWidth="1"/>
    <col min="13303" max="13303" width="7.6328125" style="372" customWidth="1"/>
    <col min="13304" max="13304" width="2.6328125" style="372" customWidth="1"/>
    <col min="13305" max="13305" width="22.6328125" style="372" customWidth="1"/>
    <col min="13306" max="13306" width="5.90625" style="372" customWidth="1"/>
    <col min="13307" max="13327" width="9.6328125" style="372" customWidth="1"/>
    <col min="13328" max="13328" width="9.36328125" style="372" customWidth="1"/>
    <col min="13329" max="13329" width="10.36328125" style="372" customWidth="1"/>
    <col min="13330" max="13330" width="1.6328125" style="372" customWidth="1"/>
    <col min="13331" max="13557" width="10.6328125" style="372"/>
    <col min="13558" max="13558" width="1.6328125" style="372" customWidth="1"/>
    <col min="13559" max="13559" width="7.6328125" style="372" customWidth="1"/>
    <col min="13560" max="13560" width="2.6328125" style="372" customWidth="1"/>
    <col min="13561" max="13561" width="22.6328125" style="372" customWidth="1"/>
    <col min="13562" max="13562" width="5.90625" style="372" customWidth="1"/>
    <col min="13563" max="13583" width="9.6328125" style="372" customWidth="1"/>
    <col min="13584" max="13584" width="9.36328125" style="372" customWidth="1"/>
    <col min="13585" max="13585" width="10.36328125" style="372" customWidth="1"/>
    <col min="13586" max="13586" width="1.6328125" style="372" customWidth="1"/>
    <col min="13587" max="13813" width="10.6328125" style="372"/>
    <col min="13814" max="13814" width="1.6328125" style="372" customWidth="1"/>
    <col min="13815" max="13815" width="7.6328125" style="372" customWidth="1"/>
    <col min="13816" max="13816" width="2.6328125" style="372" customWidth="1"/>
    <col min="13817" max="13817" width="22.6328125" style="372" customWidth="1"/>
    <col min="13818" max="13818" width="5.90625" style="372" customWidth="1"/>
    <col min="13819" max="13839" width="9.6328125" style="372" customWidth="1"/>
    <col min="13840" max="13840" width="9.36328125" style="372" customWidth="1"/>
    <col min="13841" max="13841" width="10.36328125" style="372" customWidth="1"/>
    <col min="13842" max="13842" width="1.6328125" style="372" customWidth="1"/>
    <col min="13843" max="14069" width="10.6328125" style="372"/>
    <col min="14070" max="14070" width="1.6328125" style="372" customWidth="1"/>
    <col min="14071" max="14071" width="7.6328125" style="372" customWidth="1"/>
    <col min="14072" max="14072" width="2.6328125" style="372" customWidth="1"/>
    <col min="14073" max="14073" width="22.6328125" style="372" customWidth="1"/>
    <col min="14074" max="14074" width="5.90625" style="372" customWidth="1"/>
    <col min="14075" max="14095" width="9.6328125" style="372" customWidth="1"/>
    <col min="14096" max="14096" width="9.36328125" style="372" customWidth="1"/>
    <col min="14097" max="14097" width="10.36328125" style="372" customWidth="1"/>
    <col min="14098" max="14098" width="1.6328125" style="372" customWidth="1"/>
    <col min="14099" max="14325" width="10.6328125" style="372"/>
    <col min="14326" max="14326" width="1.6328125" style="372" customWidth="1"/>
    <col min="14327" max="14327" width="7.6328125" style="372" customWidth="1"/>
    <col min="14328" max="14328" width="2.6328125" style="372" customWidth="1"/>
    <col min="14329" max="14329" width="22.6328125" style="372" customWidth="1"/>
    <col min="14330" max="14330" width="5.90625" style="372" customWidth="1"/>
    <col min="14331" max="14351" width="9.6328125" style="372" customWidth="1"/>
    <col min="14352" max="14352" width="9.36328125" style="372" customWidth="1"/>
    <col min="14353" max="14353" width="10.36328125" style="372" customWidth="1"/>
    <col min="14354" max="14354" width="1.6328125" style="372" customWidth="1"/>
    <col min="14355" max="14581" width="10.6328125" style="372"/>
    <col min="14582" max="14582" width="1.6328125" style="372" customWidth="1"/>
    <col min="14583" max="14583" width="7.6328125" style="372" customWidth="1"/>
    <col min="14584" max="14584" width="2.6328125" style="372" customWidth="1"/>
    <col min="14585" max="14585" width="22.6328125" style="372" customWidth="1"/>
    <col min="14586" max="14586" width="5.90625" style="372" customWidth="1"/>
    <col min="14587" max="14607" width="9.6328125" style="372" customWidth="1"/>
    <col min="14608" max="14608" width="9.36328125" style="372" customWidth="1"/>
    <col min="14609" max="14609" width="10.36328125" style="372" customWidth="1"/>
    <col min="14610" max="14610" width="1.6328125" style="372" customWidth="1"/>
    <col min="14611" max="14837" width="10.6328125" style="372"/>
    <col min="14838" max="14838" width="1.6328125" style="372" customWidth="1"/>
    <col min="14839" max="14839" width="7.6328125" style="372" customWidth="1"/>
    <col min="14840" max="14840" width="2.6328125" style="372" customWidth="1"/>
    <col min="14841" max="14841" width="22.6328125" style="372" customWidth="1"/>
    <col min="14842" max="14842" width="5.90625" style="372" customWidth="1"/>
    <col min="14843" max="14863" width="9.6328125" style="372" customWidth="1"/>
    <col min="14864" max="14864" width="9.36328125" style="372" customWidth="1"/>
    <col min="14865" max="14865" width="10.36328125" style="372" customWidth="1"/>
    <col min="14866" max="14866" width="1.6328125" style="372" customWidth="1"/>
    <col min="14867" max="15093" width="10.6328125" style="372"/>
    <col min="15094" max="15094" width="1.6328125" style="372" customWidth="1"/>
    <col min="15095" max="15095" width="7.6328125" style="372" customWidth="1"/>
    <col min="15096" max="15096" width="2.6328125" style="372" customWidth="1"/>
    <col min="15097" max="15097" width="22.6328125" style="372" customWidth="1"/>
    <col min="15098" max="15098" width="5.90625" style="372" customWidth="1"/>
    <col min="15099" max="15119" width="9.6328125" style="372" customWidth="1"/>
    <col min="15120" max="15120" width="9.36328125" style="372" customWidth="1"/>
    <col min="15121" max="15121" width="10.36328125" style="372" customWidth="1"/>
    <col min="15122" max="15122" width="1.6328125" style="372" customWidth="1"/>
    <col min="15123" max="15349" width="10.6328125" style="372"/>
    <col min="15350" max="15350" width="1.6328125" style="372" customWidth="1"/>
    <col min="15351" max="15351" width="7.6328125" style="372" customWidth="1"/>
    <col min="15352" max="15352" width="2.6328125" style="372" customWidth="1"/>
    <col min="15353" max="15353" width="22.6328125" style="372" customWidth="1"/>
    <col min="15354" max="15354" width="5.90625" style="372" customWidth="1"/>
    <col min="15355" max="15375" width="9.6328125" style="372" customWidth="1"/>
    <col min="15376" max="15376" width="9.36328125" style="372" customWidth="1"/>
    <col min="15377" max="15377" width="10.36328125" style="372" customWidth="1"/>
    <col min="15378" max="15378" width="1.6328125" style="372" customWidth="1"/>
    <col min="15379" max="15605" width="10.6328125" style="372"/>
    <col min="15606" max="15606" width="1.6328125" style="372" customWidth="1"/>
    <col min="15607" max="15607" width="7.6328125" style="372" customWidth="1"/>
    <col min="15608" max="15608" width="2.6328125" style="372" customWidth="1"/>
    <col min="15609" max="15609" width="22.6328125" style="372" customWidth="1"/>
    <col min="15610" max="15610" width="5.90625" style="372" customWidth="1"/>
    <col min="15611" max="15631" width="9.6328125" style="372" customWidth="1"/>
    <col min="15632" max="15632" width="9.36328125" style="372" customWidth="1"/>
    <col min="15633" max="15633" width="10.36328125" style="372" customWidth="1"/>
    <col min="15634" max="15634" width="1.6328125" style="372" customWidth="1"/>
    <col min="15635" max="15861" width="10.6328125" style="372"/>
    <col min="15862" max="15862" width="1.6328125" style="372" customWidth="1"/>
    <col min="15863" max="15863" width="7.6328125" style="372" customWidth="1"/>
    <col min="15864" max="15864" width="2.6328125" style="372" customWidth="1"/>
    <col min="15865" max="15865" width="22.6328125" style="372" customWidth="1"/>
    <col min="15866" max="15866" width="5.90625" style="372" customWidth="1"/>
    <col min="15867" max="15887" width="9.6328125" style="372" customWidth="1"/>
    <col min="15888" max="15888" width="9.36328125" style="372" customWidth="1"/>
    <col min="15889" max="15889" width="10.36328125" style="372" customWidth="1"/>
    <col min="15890" max="15890" width="1.6328125" style="372" customWidth="1"/>
    <col min="15891" max="16117" width="10.6328125" style="372"/>
    <col min="16118" max="16118" width="1.6328125" style="372" customWidth="1"/>
    <col min="16119" max="16119" width="7.6328125" style="372" customWidth="1"/>
    <col min="16120" max="16120" width="2.6328125" style="372" customWidth="1"/>
    <col min="16121" max="16121" width="22.6328125" style="372" customWidth="1"/>
    <col min="16122" max="16122" width="5.90625" style="372" customWidth="1"/>
    <col min="16123" max="16143" width="9.6328125" style="372" customWidth="1"/>
    <col min="16144" max="16144" width="9.36328125" style="372" customWidth="1"/>
    <col min="16145" max="16145" width="10.36328125" style="372" customWidth="1"/>
    <col min="16146" max="16146" width="1.6328125" style="372" customWidth="1"/>
    <col min="16147" max="16384" width="10.6328125" style="372"/>
  </cols>
  <sheetData>
    <row r="1" spans="2:21" ht="17.5">
      <c r="B1" s="1284" t="s">
        <v>962</v>
      </c>
    </row>
    <row r="3" spans="2:21">
      <c r="B3" s="14"/>
    </row>
    <row r="6" spans="2:21" ht="20.149999999999999" customHeight="1" thickBot="1">
      <c r="B6" s="373"/>
      <c r="C6" s="373"/>
      <c r="D6" s="374"/>
      <c r="E6" s="375"/>
      <c r="F6" s="373"/>
      <c r="G6" s="373"/>
      <c r="H6" s="373"/>
      <c r="I6" s="373"/>
      <c r="J6" s="373"/>
      <c r="K6" s="373"/>
      <c r="L6" s="373"/>
      <c r="M6" s="373"/>
      <c r="N6" s="373"/>
      <c r="O6" s="373"/>
      <c r="P6" s="373"/>
      <c r="S6" s="376"/>
      <c r="T6" s="376"/>
      <c r="U6" s="376"/>
    </row>
    <row r="7" spans="2:21" ht="10.9" customHeight="1">
      <c r="B7" s="377" t="s">
        <v>282</v>
      </c>
      <c r="C7" s="378" t="s">
        <v>529</v>
      </c>
      <c r="D7" s="379" t="s">
        <v>284</v>
      </c>
      <c r="E7" s="380" t="s">
        <v>285</v>
      </c>
      <c r="F7" s="381" t="s">
        <v>530</v>
      </c>
      <c r="G7" s="382"/>
      <c r="H7" s="382"/>
      <c r="I7" s="382"/>
      <c r="J7" s="381" t="s">
        <v>531</v>
      </c>
      <c r="K7" s="382"/>
      <c r="L7" s="382"/>
      <c r="M7" s="383"/>
      <c r="N7" s="381" t="s">
        <v>532</v>
      </c>
      <c r="O7" s="382"/>
      <c r="P7" s="381"/>
      <c r="Q7" s="384"/>
      <c r="R7" s="385" t="s">
        <v>533</v>
      </c>
      <c r="S7" s="382"/>
      <c r="T7" s="382"/>
      <c r="U7" s="386"/>
    </row>
    <row r="8" spans="2:21" ht="22.5" thickBot="1">
      <c r="B8" s="387"/>
      <c r="C8" s="388" t="s">
        <v>534</v>
      </c>
      <c r="D8" s="389"/>
      <c r="E8" s="390"/>
      <c r="F8" s="996" t="s">
        <v>927</v>
      </c>
      <c r="G8" s="995" t="s">
        <v>928</v>
      </c>
      <c r="H8" s="393" t="s">
        <v>537</v>
      </c>
      <c r="I8" s="397" t="s">
        <v>538</v>
      </c>
      <c r="J8" s="995" t="s">
        <v>927</v>
      </c>
      <c r="K8" s="995" t="s">
        <v>928</v>
      </c>
      <c r="L8" s="397" t="s">
        <v>539</v>
      </c>
      <c r="M8" s="397" t="s">
        <v>538</v>
      </c>
      <c r="N8" s="995" t="s">
        <v>927</v>
      </c>
      <c r="O8" s="995" t="s">
        <v>928</v>
      </c>
      <c r="P8" s="397" t="s">
        <v>539</v>
      </c>
      <c r="Q8" s="1006" t="s">
        <v>540</v>
      </c>
      <c r="R8" s="994" t="s">
        <v>927</v>
      </c>
      <c r="S8" s="995" t="s">
        <v>928</v>
      </c>
      <c r="T8" s="397" t="s">
        <v>539</v>
      </c>
      <c r="U8" s="398" t="s">
        <v>540</v>
      </c>
    </row>
    <row r="9" spans="2:21" ht="12.65" customHeight="1">
      <c r="B9" s="399"/>
      <c r="C9" s="400"/>
      <c r="D9" s="401" t="s">
        <v>393</v>
      </c>
      <c r="E9" s="402" t="s">
        <v>541</v>
      </c>
      <c r="F9" s="997">
        <v>5446.3920000000007</v>
      </c>
      <c r="G9" s="998">
        <v>0</v>
      </c>
      <c r="H9" s="405"/>
      <c r="I9" s="406">
        <v>0</v>
      </c>
      <c r="J9" s="405">
        <v>373.58799999999991</v>
      </c>
      <c r="K9" s="404">
        <v>0</v>
      </c>
      <c r="L9" s="405"/>
      <c r="M9" s="406">
        <v>0</v>
      </c>
      <c r="N9" s="408">
        <v>389.65999999999997</v>
      </c>
      <c r="O9" s="404">
        <v>0</v>
      </c>
      <c r="P9" s="405"/>
      <c r="Q9" s="406">
        <v>0</v>
      </c>
      <c r="R9" s="409">
        <v>6209.64</v>
      </c>
      <c r="S9" s="410">
        <v>0</v>
      </c>
      <c r="T9" s="405">
        <v>0</v>
      </c>
      <c r="U9" s="411">
        <v>0</v>
      </c>
    </row>
    <row r="10" spans="2:21" ht="12" customHeight="1">
      <c r="B10" s="412"/>
      <c r="C10" s="413">
        <v>1</v>
      </c>
      <c r="D10" s="414" t="s">
        <v>6</v>
      </c>
      <c r="E10" s="415" t="s">
        <v>294</v>
      </c>
      <c r="F10" s="999">
        <v>0</v>
      </c>
      <c r="G10" s="418">
        <v>0</v>
      </c>
      <c r="H10" s="418">
        <v>0</v>
      </c>
      <c r="I10" s="419"/>
      <c r="J10" s="420">
        <v>0</v>
      </c>
      <c r="K10" s="417">
        <v>0</v>
      </c>
      <c r="L10" s="418">
        <v>0</v>
      </c>
      <c r="M10" s="419"/>
      <c r="N10" s="420">
        <v>0</v>
      </c>
      <c r="O10" s="417">
        <v>0</v>
      </c>
      <c r="P10" s="418"/>
      <c r="Q10" s="419"/>
      <c r="R10" s="421">
        <v>0</v>
      </c>
      <c r="S10" s="420">
        <v>0</v>
      </c>
      <c r="T10" s="418">
        <v>0</v>
      </c>
      <c r="U10" s="422"/>
    </row>
    <row r="11" spans="2:21" ht="12" customHeight="1">
      <c r="B11" s="412" t="s">
        <v>542</v>
      </c>
      <c r="C11" s="413">
        <v>2</v>
      </c>
      <c r="D11" s="414" t="s">
        <v>9</v>
      </c>
      <c r="E11" s="415" t="s">
        <v>295</v>
      </c>
      <c r="F11" s="999">
        <v>0</v>
      </c>
      <c r="G11" s="418">
        <v>0</v>
      </c>
      <c r="H11" s="418">
        <v>0</v>
      </c>
      <c r="I11" s="419"/>
      <c r="J11" s="420">
        <v>0</v>
      </c>
      <c r="K11" s="417">
        <v>0</v>
      </c>
      <c r="L11" s="418">
        <v>0</v>
      </c>
      <c r="M11" s="419"/>
      <c r="N11" s="423">
        <v>0</v>
      </c>
      <c r="O11" s="418">
        <v>0</v>
      </c>
      <c r="P11" s="418"/>
      <c r="Q11" s="419"/>
      <c r="R11" s="424">
        <v>0</v>
      </c>
      <c r="S11" s="425">
        <v>0</v>
      </c>
      <c r="T11" s="418">
        <v>0</v>
      </c>
      <c r="U11" s="422"/>
    </row>
    <row r="12" spans="2:21" ht="12" customHeight="1">
      <c r="B12" s="412"/>
      <c r="C12" s="413">
        <v>3</v>
      </c>
      <c r="D12" s="414" t="s">
        <v>543</v>
      </c>
      <c r="E12" s="415" t="s">
        <v>544</v>
      </c>
      <c r="F12" s="999">
        <v>0</v>
      </c>
      <c r="G12" s="418">
        <v>0</v>
      </c>
      <c r="H12" s="418">
        <v>0</v>
      </c>
      <c r="I12" s="419"/>
      <c r="J12" s="420">
        <v>0</v>
      </c>
      <c r="K12" s="417">
        <v>0</v>
      </c>
      <c r="L12" s="418">
        <v>0</v>
      </c>
      <c r="M12" s="419"/>
      <c r="N12" s="420">
        <v>0</v>
      </c>
      <c r="O12" s="417">
        <v>0</v>
      </c>
      <c r="P12" s="418"/>
      <c r="Q12" s="419"/>
      <c r="R12" s="424">
        <v>0</v>
      </c>
      <c r="S12" s="425">
        <v>0</v>
      </c>
      <c r="T12" s="418">
        <v>0</v>
      </c>
      <c r="U12" s="422"/>
    </row>
    <row r="13" spans="2:21" ht="12" customHeight="1">
      <c r="B13" s="426"/>
      <c r="C13" s="413">
        <v>4</v>
      </c>
      <c r="D13" s="414" t="s">
        <v>399</v>
      </c>
      <c r="E13" s="415"/>
      <c r="F13" s="999">
        <v>0</v>
      </c>
      <c r="G13" s="418">
        <v>0</v>
      </c>
      <c r="H13" s="418">
        <v>0</v>
      </c>
      <c r="I13" s="419"/>
      <c r="J13" s="420">
        <v>0</v>
      </c>
      <c r="K13" s="417">
        <v>0</v>
      </c>
      <c r="L13" s="418">
        <v>0</v>
      </c>
      <c r="M13" s="419"/>
      <c r="N13" s="420">
        <v>0</v>
      </c>
      <c r="O13" s="417">
        <v>0</v>
      </c>
      <c r="P13" s="418"/>
      <c r="Q13" s="419"/>
      <c r="R13" s="424">
        <v>0</v>
      </c>
      <c r="S13" s="425">
        <v>0</v>
      </c>
      <c r="T13" s="418">
        <v>0</v>
      </c>
      <c r="U13" s="422"/>
    </row>
    <row r="14" spans="2:21" ht="12" customHeight="1">
      <c r="B14" s="427"/>
      <c r="C14" s="428"/>
      <c r="D14" s="429" t="s">
        <v>297</v>
      </c>
      <c r="E14" s="430" t="s">
        <v>545</v>
      </c>
      <c r="F14" s="1000">
        <v>198.63499999999999</v>
      </c>
      <c r="G14" s="433">
        <v>0</v>
      </c>
      <c r="H14" s="433"/>
      <c r="I14" s="434">
        <v>0</v>
      </c>
      <c r="J14" s="435">
        <v>1.26</v>
      </c>
      <c r="K14" s="432">
        <v>0</v>
      </c>
      <c r="L14" s="433"/>
      <c r="M14" s="434">
        <v>0</v>
      </c>
      <c r="N14" s="435">
        <v>0</v>
      </c>
      <c r="O14" s="432">
        <v>0</v>
      </c>
      <c r="P14" s="433"/>
      <c r="Q14" s="434"/>
      <c r="R14" s="436">
        <v>199.89499999999998</v>
      </c>
      <c r="S14" s="437">
        <v>0</v>
      </c>
      <c r="T14" s="433">
        <v>0</v>
      </c>
      <c r="U14" s="438">
        <v>0</v>
      </c>
    </row>
    <row r="15" spans="2:21" ht="12" customHeight="1">
      <c r="B15" s="439" t="s">
        <v>546</v>
      </c>
      <c r="C15" s="413">
        <v>5</v>
      </c>
      <c r="D15" s="414" t="s">
        <v>547</v>
      </c>
      <c r="E15" s="415" t="s">
        <v>548</v>
      </c>
      <c r="F15" s="999">
        <v>0</v>
      </c>
      <c r="G15" s="418">
        <v>0</v>
      </c>
      <c r="H15" s="418">
        <v>0</v>
      </c>
      <c r="I15" s="419"/>
      <c r="J15" s="420">
        <v>0</v>
      </c>
      <c r="K15" s="417">
        <v>0</v>
      </c>
      <c r="L15" s="418">
        <v>0</v>
      </c>
      <c r="M15" s="419"/>
      <c r="N15" s="420">
        <v>0</v>
      </c>
      <c r="O15" s="417">
        <v>0</v>
      </c>
      <c r="P15" s="418"/>
      <c r="Q15" s="419"/>
      <c r="R15" s="424">
        <v>0</v>
      </c>
      <c r="S15" s="425">
        <v>0</v>
      </c>
      <c r="T15" s="418">
        <v>0</v>
      </c>
      <c r="U15" s="422"/>
    </row>
    <row r="16" spans="2:21" ht="12" customHeight="1">
      <c r="B16" s="440"/>
      <c r="C16" s="413">
        <v>6</v>
      </c>
      <c r="D16" s="414" t="s">
        <v>127</v>
      </c>
      <c r="E16" s="415" t="s">
        <v>549</v>
      </c>
      <c r="F16" s="999">
        <v>0</v>
      </c>
      <c r="G16" s="418">
        <v>0</v>
      </c>
      <c r="H16" s="418">
        <v>0</v>
      </c>
      <c r="I16" s="419"/>
      <c r="J16" s="420">
        <v>0</v>
      </c>
      <c r="K16" s="417">
        <v>0</v>
      </c>
      <c r="L16" s="418">
        <v>0</v>
      </c>
      <c r="M16" s="419"/>
      <c r="N16" s="420">
        <v>0</v>
      </c>
      <c r="O16" s="417">
        <v>0</v>
      </c>
      <c r="P16" s="418">
        <v>0</v>
      </c>
      <c r="Q16" s="419"/>
      <c r="R16" s="424">
        <v>0</v>
      </c>
      <c r="S16" s="425">
        <v>0</v>
      </c>
      <c r="T16" s="418">
        <v>0</v>
      </c>
      <c r="U16" s="422"/>
    </row>
    <row r="17" spans="2:21" ht="12" customHeight="1">
      <c r="B17" s="441" t="s">
        <v>128</v>
      </c>
      <c r="C17" s="428">
        <v>7</v>
      </c>
      <c r="D17" s="429" t="s">
        <v>401</v>
      </c>
      <c r="E17" s="430" t="s">
        <v>550</v>
      </c>
      <c r="F17" s="1000">
        <v>113.006</v>
      </c>
      <c r="G17" s="433">
        <v>0</v>
      </c>
      <c r="H17" s="433"/>
      <c r="I17" s="434">
        <v>0</v>
      </c>
      <c r="J17" s="435">
        <v>524.61400000000003</v>
      </c>
      <c r="K17" s="432">
        <v>0.57999999999999996</v>
      </c>
      <c r="L17" s="433">
        <v>2</v>
      </c>
      <c r="M17" s="434">
        <v>1.1055747654465948E-3</v>
      </c>
      <c r="N17" s="435">
        <v>0</v>
      </c>
      <c r="O17" s="432">
        <v>0</v>
      </c>
      <c r="P17" s="433"/>
      <c r="Q17" s="434"/>
      <c r="R17" s="436">
        <v>637.62</v>
      </c>
      <c r="S17" s="437">
        <v>0.57999999999999996</v>
      </c>
      <c r="T17" s="433">
        <v>0</v>
      </c>
      <c r="U17" s="438">
        <v>9.0963269659044565E-4</v>
      </c>
    </row>
    <row r="18" spans="2:21" ht="12" customHeight="1">
      <c r="B18" s="441" t="s">
        <v>14</v>
      </c>
      <c r="C18" s="428">
        <v>8</v>
      </c>
      <c r="D18" s="429" t="s">
        <v>551</v>
      </c>
      <c r="E18" s="430" t="s">
        <v>552</v>
      </c>
      <c r="F18" s="1000">
        <v>145409.14924089229</v>
      </c>
      <c r="G18" s="433">
        <v>258.21680495612748</v>
      </c>
      <c r="H18" s="433">
        <v>4</v>
      </c>
      <c r="I18" s="442">
        <v>1.7757947577861982E-3</v>
      </c>
      <c r="J18" s="435">
        <v>210891.96406530947</v>
      </c>
      <c r="K18" s="432">
        <v>3012.347402415131</v>
      </c>
      <c r="L18" s="433">
        <v>4</v>
      </c>
      <c r="M18" s="442">
        <v>1.4283841566776158E-2</v>
      </c>
      <c r="N18" s="435">
        <v>3894205.0985812824</v>
      </c>
      <c r="O18" s="432">
        <v>21417.238253807533</v>
      </c>
      <c r="P18" s="433">
        <v>4</v>
      </c>
      <c r="Q18" s="442">
        <v>5.499771509623403E-3</v>
      </c>
      <c r="R18" s="436">
        <v>4250506.2118874844</v>
      </c>
      <c r="S18" s="437">
        <v>24687.802461178791</v>
      </c>
      <c r="T18" s="433">
        <v>0</v>
      </c>
      <c r="U18" s="438">
        <v>5.8082028893720631E-3</v>
      </c>
    </row>
    <row r="19" spans="2:21" ht="12" customHeight="1">
      <c r="B19" s="441"/>
      <c r="C19" s="428"/>
      <c r="D19" s="429" t="s">
        <v>402</v>
      </c>
      <c r="E19" s="430" t="s">
        <v>553</v>
      </c>
      <c r="F19" s="1000">
        <v>336477.09311144694</v>
      </c>
      <c r="G19" s="433">
        <v>242.67678263911145</v>
      </c>
      <c r="H19" s="433">
        <v>4</v>
      </c>
      <c r="I19" s="434">
        <v>7.2122824289477794E-4</v>
      </c>
      <c r="J19" s="435">
        <v>305012.77736046613</v>
      </c>
      <c r="K19" s="432">
        <v>330.34170780206091</v>
      </c>
      <c r="L19" s="433">
        <v>4</v>
      </c>
      <c r="M19" s="434">
        <v>1.0830421946935714E-3</v>
      </c>
      <c r="N19" s="435">
        <v>58295.578591983969</v>
      </c>
      <c r="O19" s="432">
        <v>61.262698608606655</v>
      </c>
      <c r="P19" s="433">
        <v>1</v>
      </c>
      <c r="Q19" s="434">
        <v>1.0508978568921981E-3</v>
      </c>
      <c r="R19" s="436">
        <v>699785.44906389713</v>
      </c>
      <c r="S19" s="437">
        <v>634.28118904977907</v>
      </c>
      <c r="T19" s="433">
        <v>0</v>
      </c>
      <c r="U19" s="438">
        <v>9.0639379526718784E-4</v>
      </c>
    </row>
    <row r="20" spans="2:21" ht="12" customHeight="1">
      <c r="B20" s="443"/>
      <c r="C20" s="413">
        <v>9</v>
      </c>
      <c r="D20" s="414" t="s">
        <v>129</v>
      </c>
      <c r="E20" s="415" t="s">
        <v>403</v>
      </c>
      <c r="F20" s="999">
        <v>25274.909916569206</v>
      </c>
      <c r="G20" s="418">
        <v>14.299246056696154</v>
      </c>
      <c r="H20" s="418">
        <v>2</v>
      </c>
      <c r="I20" s="419">
        <v>5.6574864574777961E-4</v>
      </c>
      <c r="J20" s="420">
        <v>9501.9011593682717</v>
      </c>
      <c r="K20" s="417">
        <v>1.7756465310496536</v>
      </c>
      <c r="L20" s="418">
        <v>2</v>
      </c>
      <c r="M20" s="419">
        <v>1.8687276380463912E-4</v>
      </c>
      <c r="N20" s="420">
        <v>2.96</v>
      </c>
      <c r="O20" s="417">
        <v>0</v>
      </c>
      <c r="P20" s="418"/>
      <c r="Q20" s="419">
        <v>0</v>
      </c>
      <c r="R20" s="424">
        <v>34779.771075937475</v>
      </c>
      <c r="S20" s="425">
        <v>16.074892587745808</v>
      </c>
      <c r="T20" s="418">
        <v>0</v>
      </c>
      <c r="U20" s="422">
        <v>4.621908681528754E-4</v>
      </c>
    </row>
    <row r="21" spans="2:21" ht="12" customHeight="1">
      <c r="B21" s="443"/>
      <c r="C21" s="413">
        <v>10</v>
      </c>
      <c r="D21" s="414" t="s">
        <v>130</v>
      </c>
      <c r="E21" s="415" t="s">
        <v>307</v>
      </c>
      <c r="F21" s="999">
        <v>4631.5757637432262</v>
      </c>
      <c r="G21" s="418">
        <v>1.0596442766525789</v>
      </c>
      <c r="H21" s="418">
        <v>1</v>
      </c>
      <c r="I21" s="419">
        <v>2.2878698972122124E-4</v>
      </c>
      <c r="J21" s="420">
        <v>479.81872117944829</v>
      </c>
      <c r="K21" s="417">
        <v>1.4445897892692749</v>
      </c>
      <c r="L21" s="418">
        <v>2</v>
      </c>
      <c r="M21" s="419">
        <v>3.0106990942710844E-3</v>
      </c>
      <c r="N21" s="420">
        <v>0</v>
      </c>
      <c r="O21" s="417">
        <v>0</v>
      </c>
      <c r="P21" s="418"/>
      <c r="Q21" s="419"/>
      <c r="R21" s="424">
        <v>5111.3944849226746</v>
      </c>
      <c r="S21" s="425">
        <v>2.504234065921854</v>
      </c>
      <c r="T21" s="418">
        <v>0</v>
      </c>
      <c r="U21" s="422">
        <v>4.8993167584867757E-4</v>
      </c>
    </row>
    <row r="22" spans="2:21" ht="12" customHeight="1">
      <c r="B22" s="443"/>
      <c r="C22" s="413">
        <v>11</v>
      </c>
      <c r="D22" s="414" t="s">
        <v>131</v>
      </c>
      <c r="E22" s="415" t="s">
        <v>308</v>
      </c>
      <c r="F22" s="999">
        <v>15339.455881431579</v>
      </c>
      <c r="G22" s="418">
        <v>3.2214591215308124</v>
      </c>
      <c r="H22" s="418">
        <v>1</v>
      </c>
      <c r="I22" s="419">
        <v>2.1001130329729561E-4</v>
      </c>
      <c r="J22" s="420">
        <v>62.328999999999994</v>
      </c>
      <c r="K22" s="417">
        <v>1.4600000000000002</v>
      </c>
      <c r="L22" s="418">
        <v>2</v>
      </c>
      <c r="M22" s="419">
        <v>2.3424088305604138E-2</v>
      </c>
      <c r="N22" s="420">
        <v>13.36</v>
      </c>
      <c r="O22" s="417">
        <v>0</v>
      </c>
      <c r="P22" s="418"/>
      <c r="Q22" s="419">
        <v>0</v>
      </c>
      <c r="R22" s="424">
        <v>15415.144881431579</v>
      </c>
      <c r="S22" s="425">
        <v>4.6814591215308123</v>
      </c>
      <c r="T22" s="418">
        <v>0</v>
      </c>
      <c r="U22" s="422">
        <v>3.0369219086418686E-4</v>
      </c>
    </row>
    <row r="23" spans="2:21" ht="12" customHeight="1">
      <c r="B23" s="443"/>
      <c r="C23" s="413">
        <v>12</v>
      </c>
      <c r="D23" s="414" t="s">
        <v>554</v>
      </c>
      <c r="E23" s="415" t="s">
        <v>309</v>
      </c>
      <c r="F23" s="999">
        <v>13638.592999999995</v>
      </c>
      <c r="G23" s="418">
        <v>38.647040431956306</v>
      </c>
      <c r="H23" s="418">
        <v>1</v>
      </c>
      <c r="I23" s="419">
        <v>2.8336530338544685E-3</v>
      </c>
      <c r="J23" s="420">
        <v>763.8609999999984</v>
      </c>
      <c r="K23" s="417">
        <v>11.952126733651058</v>
      </c>
      <c r="L23" s="418">
        <v>3</v>
      </c>
      <c r="M23" s="419">
        <v>1.5646991708767804E-2</v>
      </c>
      <c r="N23" s="420">
        <v>122.91</v>
      </c>
      <c r="O23" s="417">
        <v>0</v>
      </c>
      <c r="P23" s="418"/>
      <c r="Q23" s="419">
        <v>0</v>
      </c>
      <c r="R23" s="424">
        <v>14525.363999999994</v>
      </c>
      <c r="S23" s="425">
        <v>50.599167165607362</v>
      </c>
      <c r="T23" s="418">
        <v>0</v>
      </c>
      <c r="U23" s="422">
        <v>3.4835042457873953E-3</v>
      </c>
    </row>
    <row r="24" spans="2:21" ht="12" customHeight="1">
      <c r="B24" s="443"/>
      <c r="C24" s="413">
        <v>13</v>
      </c>
      <c r="D24" s="414" t="s">
        <v>133</v>
      </c>
      <c r="E24" s="415" t="s">
        <v>310</v>
      </c>
      <c r="F24" s="999">
        <v>1763.69967</v>
      </c>
      <c r="G24" s="418">
        <v>1.1819749458141215</v>
      </c>
      <c r="H24" s="418">
        <v>1</v>
      </c>
      <c r="I24" s="419">
        <v>6.701679236658935E-4</v>
      </c>
      <c r="J24" s="420">
        <v>52.259000000000007</v>
      </c>
      <c r="K24" s="417">
        <v>2.8250000000000002</v>
      </c>
      <c r="L24" s="418">
        <v>2</v>
      </c>
      <c r="M24" s="419">
        <v>5.4057674276201222E-2</v>
      </c>
      <c r="N24" s="420">
        <v>0.74</v>
      </c>
      <c r="O24" s="417">
        <v>0</v>
      </c>
      <c r="P24" s="418"/>
      <c r="Q24" s="419">
        <v>0</v>
      </c>
      <c r="R24" s="424">
        <v>1816.69867</v>
      </c>
      <c r="S24" s="425">
        <v>4.0069749458141217</v>
      </c>
      <c r="T24" s="418">
        <v>0</v>
      </c>
      <c r="U24" s="422">
        <v>2.2056354264926728E-3</v>
      </c>
    </row>
    <row r="25" spans="2:21" ht="12" customHeight="1">
      <c r="B25" s="443"/>
      <c r="C25" s="413">
        <v>14</v>
      </c>
      <c r="D25" s="414" t="s">
        <v>134</v>
      </c>
      <c r="E25" s="415" t="s">
        <v>311</v>
      </c>
      <c r="F25" s="999">
        <v>83692.772913676075</v>
      </c>
      <c r="G25" s="418">
        <v>25.290437128893288</v>
      </c>
      <c r="H25" s="418">
        <v>1</v>
      </c>
      <c r="I25" s="444">
        <v>3.0218185212932077E-4</v>
      </c>
      <c r="J25" s="420">
        <v>1281.1559999999999</v>
      </c>
      <c r="K25" s="417">
        <v>0</v>
      </c>
      <c r="L25" s="418"/>
      <c r="M25" s="444">
        <v>0</v>
      </c>
      <c r="N25" s="420">
        <v>3.2243735627587764</v>
      </c>
      <c r="O25" s="417">
        <v>3.8433168873218491E-3</v>
      </c>
      <c r="P25" s="418">
        <v>1</v>
      </c>
      <c r="Q25" s="444">
        <v>1.1919576973685097E-3</v>
      </c>
      <c r="R25" s="424">
        <v>84977.153287238834</v>
      </c>
      <c r="S25" s="425">
        <v>25.294280445780611</v>
      </c>
      <c r="T25" s="418">
        <v>0</v>
      </c>
      <c r="U25" s="422">
        <v>2.9765977639049831E-4</v>
      </c>
    </row>
    <row r="26" spans="2:21" ht="12" customHeight="1">
      <c r="B26" s="443"/>
      <c r="C26" s="413">
        <v>15</v>
      </c>
      <c r="D26" s="414" t="s">
        <v>135</v>
      </c>
      <c r="E26" s="415" t="s">
        <v>312</v>
      </c>
      <c r="F26" s="999">
        <v>11042.040350000003</v>
      </c>
      <c r="G26" s="418">
        <v>0.27145061482622951</v>
      </c>
      <c r="H26" s="418">
        <v>1</v>
      </c>
      <c r="I26" s="444">
        <v>2.4583374650159601E-5</v>
      </c>
      <c r="J26" s="420">
        <v>2.65</v>
      </c>
      <c r="K26" s="417">
        <v>0</v>
      </c>
      <c r="L26" s="418"/>
      <c r="M26" s="444">
        <v>0</v>
      </c>
      <c r="N26" s="420">
        <v>1.1839999999999999</v>
      </c>
      <c r="O26" s="417">
        <v>0</v>
      </c>
      <c r="P26" s="418"/>
      <c r="Q26" s="444">
        <v>0</v>
      </c>
      <c r="R26" s="424">
        <v>11045.874350000002</v>
      </c>
      <c r="S26" s="425">
        <v>0.27145061482622951</v>
      </c>
      <c r="T26" s="418">
        <v>0</v>
      </c>
      <c r="U26" s="422">
        <v>2.4574841811977472E-5</v>
      </c>
    </row>
    <row r="27" spans="2:21" ht="12" customHeight="1">
      <c r="B27" s="443"/>
      <c r="C27" s="413">
        <v>16</v>
      </c>
      <c r="D27" s="414" t="s">
        <v>136</v>
      </c>
      <c r="E27" s="415" t="s">
        <v>313</v>
      </c>
      <c r="F27" s="999">
        <v>30488.512767540211</v>
      </c>
      <c r="G27" s="418">
        <v>41.573917283296687</v>
      </c>
      <c r="H27" s="418">
        <v>3</v>
      </c>
      <c r="I27" s="419">
        <v>1.3635928259366794E-3</v>
      </c>
      <c r="J27" s="420">
        <v>7317.5813325047548</v>
      </c>
      <c r="K27" s="417">
        <v>143.01977603271609</v>
      </c>
      <c r="L27" s="418">
        <v>3</v>
      </c>
      <c r="M27" s="419">
        <v>1.9544678703798085E-2</v>
      </c>
      <c r="N27" s="420">
        <v>38.184963495932173</v>
      </c>
      <c r="O27" s="417">
        <v>2.2292040784494069E-3</v>
      </c>
      <c r="P27" s="418">
        <v>1</v>
      </c>
      <c r="Q27" s="419">
        <v>5.8379107228605394E-5</v>
      </c>
      <c r="R27" s="424">
        <v>37844.279063540896</v>
      </c>
      <c r="S27" s="425">
        <v>184.59592252009122</v>
      </c>
      <c r="T27" s="418">
        <v>0</v>
      </c>
      <c r="U27" s="422">
        <v>4.8777761682327978E-3</v>
      </c>
    </row>
    <row r="28" spans="2:21" ht="12" customHeight="1">
      <c r="B28" s="443"/>
      <c r="C28" s="413">
        <v>17</v>
      </c>
      <c r="D28" s="414" t="s">
        <v>137</v>
      </c>
      <c r="E28" s="415" t="s">
        <v>314</v>
      </c>
      <c r="F28" s="999">
        <v>1024.7527897435896</v>
      </c>
      <c r="G28" s="418">
        <v>7.0819717352993625E-2</v>
      </c>
      <c r="H28" s="418">
        <v>1</v>
      </c>
      <c r="I28" s="419">
        <v>6.9109074951348911E-5</v>
      </c>
      <c r="J28" s="420">
        <v>3426.3040000000001</v>
      </c>
      <c r="K28" s="417">
        <v>0</v>
      </c>
      <c r="L28" s="418"/>
      <c r="M28" s="419">
        <v>0</v>
      </c>
      <c r="N28" s="420">
        <v>0</v>
      </c>
      <c r="O28" s="417">
        <v>0</v>
      </c>
      <c r="P28" s="418"/>
      <c r="Q28" s="419"/>
      <c r="R28" s="424">
        <v>4451.0567897435894</v>
      </c>
      <c r="S28" s="425">
        <v>7.0819717352993625E-2</v>
      </c>
      <c r="T28" s="418">
        <v>0</v>
      </c>
      <c r="U28" s="422">
        <v>1.5910764723600238E-5</v>
      </c>
    </row>
    <row r="29" spans="2:21" ht="12" customHeight="1">
      <c r="B29" s="443" t="s">
        <v>18</v>
      </c>
      <c r="C29" s="413">
        <v>18</v>
      </c>
      <c r="D29" s="414" t="s">
        <v>555</v>
      </c>
      <c r="E29" s="415" t="s">
        <v>315</v>
      </c>
      <c r="F29" s="999">
        <v>32700.206150273374</v>
      </c>
      <c r="G29" s="418">
        <v>4.3203527933824724</v>
      </c>
      <c r="H29" s="418">
        <v>1</v>
      </c>
      <c r="I29" s="419">
        <v>1.3212004760851804E-4</v>
      </c>
      <c r="J29" s="420">
        <v>1202.1565868880903</v>
      </c>
      <c r="K29" s="417">
        <v>5.7784902391913986E-2</v>
      </c>
      <c r="L29" s="418">
        <v>2</v>
      </c>
      <c r="M29" s="419">
        <v>4.8067700183298357E-5</v>
      </c>
      <c r="N29" s="420">
        <v>244.04</v>
      </c>
      <c r="O29" s="417">
        <v>0</v>
      </c>
      <c r="P29" s="418"/>
      <c r="Q29" s="419">
        <v>0</v>
      </c>
      <c r="R29" s="424">
        <v>34146.402737161465</v>
      </c>
      <c r="S29" s="425">
        <v>4.3781376957743863</v>
      </c>
      <c r="T29" s="418">
        <v>0</v>
      </c>
      <c r="U29" s="422">
        <v>1.2821665958416369E-4</v>
      </c>
    </row>
    <row r="30" spans="2:21" ht="12" customHeight="1">
      <c r="B30" s="443"/>
      <c r="C30" s="413">
        <v>19</v>
      </c>
      <c r="D30" s="414" t="s">
        <v>139</v>
      </c>
      <c r="E30" s="415" t="s">
        <v>316</v>
      </c>
      <c r="F30" s="999">
        <v>29998.444042391584</v>
      </c>
      <c r="G30" s="418">
        <v>71.780848528914959</v>
      </c>
      <c r="H30" s="418">
        <v>1</v>
      </c>
      <c r="I30" s="419">
        <v>2.3928190551309784E-3</v>
      </c>
      <c r="J30" s="420">
        <v>31.433200626478808</v>
      </c>
      <c r="K30" s="417">
        <v>2.6955841038773881E-2</v>
      </c>
      <c r="L30" s="418">
        <v>1</v>
      </c>
      <c r="M30" s="419">
        <v>8.5755953900751444E-4</v>
      </c>
      <c r="N30" s="420">
        <v>65</v>
      </c>
      <c r="O30" s="417">
        <v>0</v>
      </c>
      <c r="P30" s="418"/>
      <c r="Q30" s="419">
        <v>0</v>
      </c>
      <c r="R30" s="424">
        <v>30094.877243018062</v>
      </c>
      <c r="S30" s="425">
        <v>71.807804369953729</v>
      </c>
      <c r="T30" s="418">
        <v>0</v>
      </c>
      <c r="U30" s="422">
        <v>2.3860474256166956E-3</v>
      </c>
    </row>
    <row r="31" spans="2:21" ht="12" customHeight="1">
      <c r="B31" s="443"/>
      <c r="C31" s="413">
        <v>20</v>
      </c>
      <c r="D31" s="414" t="s">
        <v>140</v>
      </c>
      <c r="E31" s="415" t="s">
        <v>317</v>
      </c>
      <c r="F31" s="999">
        <v>203.43959999999998</v>
      </c>
      <c r="G31" s="418">
        <v>0.60876591741000385</v>
      </c>
      <c r="H31" s="418">
        <v>1</v>
      </c>
      <c r="I31" s="419">
        <v>2.9923668617614463E-3</v>
      </c>
      <c r="J31" s="420">
        <v>0</v>
      </c>
      <c r="K31" s="417">
        <v>0</v>
      </c>
      <c r="L31" s="418"/>
      <c r="M31" s="419"/>
      <c r="N31" s="420">
        <v>0</v>
      </c>
      <c r="O31" s="417">
        <v>0</v>
      </c>
      <c r="P31" s="418"/>
      <c r="Q31" s="419"/>
      <c r="R31" s="424">
        <v>203.43959999999998</v>
      </c>
      <c r="S31" s="425">
        <v>0.60876591741000385</v>
      </c>
      <c r="T31" s="418">
        <v>0</v>
      </c>
      <c r="U31" s="422">
        <v>2.9923668617614463E-3</v>
      </c>
    </row>
    <row r="32" spans="2:21" ht="12" customHeight="1">
      <c r="B32" s="443"/>
      <c r="C32" s="413">
        <v>21</v>
      </c>
      <c r="D32" s="414" t="s">
        <v>141</v>
      </c>
      <c r="E32" s="415" t="s">
        <v>318</v>
      </c>
      <c r="F32" s="999">
        <v>6291.7730723630721</v>
      </c>
      <c r="G32" s="418">
        <v>7.8273687056751458</v>
      </c>
      <c r="H32" s="418">
        <v>2</v>
      </c>
      <c r="I32" s="419">
        <v>1.2440640524778706E-3</v>
      </c>
      <c r="J32" s="420">
        <v>251049.81374805188</v>
      </c>
      <c r="K32" s="417">
        <v>96.939941890089244</v>
      </c>
      <c r="L32" s="418">
        <v>3</v>
      </c>
      <c r="M32" s="419">
        <v>3.8613827448354956E-4</v>
      </c>
      <c r="N32" s="420">
        <v>49600.646932860196</v>
      </c>
      <c r="O32" s="417">
        <v>60.46742427251678</v>
      </c>
      <c r="P32" s="418">
        <v>1</v>
      </c>
      <c r="Q32" s="419">
        <v>1.2190853952845804E-3</v>
      </c>
      <c r="R32" s="424">
        <v>306942.23375327513</v>
      </c>
      <c r="S32" s="425">
        <v>165.23473486828118</v>
      </c>
      <c r="T32" s="418">
        <v>0</v>
      </c>
      <c r="U32" s="422">
        <v>5.383251853216765E-4</v>
      </c>
    </row>
    <row r="33" spans="2:21" ht="12" customHeight="1">
      <c r="B33" s="443"/>
      <c r="C33" s="413">
        <v>22</v>
      </c>
      <c r="D33" s="414" t="s">
        <v>142</v>
      </c>
      <c r="E33" s="415" t="s">
        <v>319</v>
      </c>
      <c r="F33" s="999">
        <v>3410.3647290659546</v>
      </c>
      <c r="G33" s="418">
        <v>0.62553057494111408</v>
      </c>
      <c r="H33" s="418">
        <v>2</v>
      </c>
      <c r="I33" s="419">
        <v>1.8342043289675854E-4</v>
      </c>
      <c r="J33" s="420">
        <v>3035.8730306969424</v>
      </c>
      <c r="K33" s="417">
        <v>18.253182321792913</v>
      </c>
      <c r="L33" s="418">
        <v>3</v>
      </c>
      <c r="M33" s="419">
        <v>6.0124985917485978E-3</v>
      </c>
      <c r="N33" s="420">
        <v>180.55800000000002</v>
      </c>
      <c r="O33" s="417">
        <v>0</v>
      </c>
      <c r="P33" s="418"/>
      <c r="Q33" s="419">
        <v>0</v>
      </c>
      <c r="R33" s="424">
        <v>6626.7957597628965</v>
      </c>
      <c r="S33" s="425">
        <v>18.878712896734026</v>
      </c>
      <c r="T33" s="418">
        <v>0</v>
      </c>
      <c r="U33" s="422">
        <v>2.8488448386116394E-3</v>
      </c>
    </row>
    <row r="34" spans="2:21" ht="12" customHeight="1">
      <c r="B34" s="443"/>
      <c r="C34" s="413">
        <v>23</v>
      </c>
      <c r="D34" s="414" t="s">
        <v>143</v>
      </c>
      <c r="E34" s="415" t="s">
        <v>320</v>
      </c>
      <c r="F34" s="999">
        <v>2100.1422044900573</v>
      </c>
      <c r="G34" s="418">
        <v>1.9479326908095353</v>
      </c>
      <c r="H34" s="418">
        <v>1</v>
      </c>
      <c r="I34" s="419">
        <v>9.2752418700262225E-4</v>
      </c>
      <c r="J34" s="420">
        <v>3683.7134928250771</v>
      </c>
      <c r="K34" s="417">
        <v>1.8226055537130688</v>
      </c>
      <c r="L34" s="418">
        <v>2</v>
      </c>
      <c r="M34" s="419">
        <v>4.947739712284991E-4</v>
      </c>
      <c r="N34" s="420">
        <v>35.49</v>
      </c>
      <c r="O34" s="417">
        <v>0</v>
      </c>
      <c r="P34" s="418"/>
      <c r="Q34" s="419">
        <v>0</v>
      </c>
      <c r="R34" s="424">
        <v>5819.3456973151342</v>
      </c>
      <c r="S34" s="425">
        <v>3.7705382445226041</v>
      </c>
      <c r="T34" s="418">
        <v>0</v>
      </c>
      <c r="U34" s="422">
        <v>6.4793164741221913E-4</v>
      </c>
    </row>
    <row r="35" spans="2:21" ht="12" customHeight="1">
      <c r="B35" s="443"/>
      <c r="C35" s="413">
        <v>24</v>
      </c>
      <c r="D35" s="414" t="s">
        <v>144</v>
      </c>
      <c r="E35" s="415" t="s">
        <v>321</v>
      </c>
      <c r="F35" s="999">
        <v>8834.1265436958583</v>
      </c>
      <c r="G35" s="418">
        <v>3.512657299687107</v>
      </c>
      <c r="H35" s="418">
        <v>1</v>
      </c>
      <c r="I35" s="419">
        <v>3.9762361137941617E-4</v>
      </c>
      <c r="J35" s="420">
        <v>5997.9659017356935</v>
      </c>
      <c r="K35" s="417">
        <v>5.8982281553703988</v>
      </c>
      <c r="L35" s="418">
        <v>2</v>
      </c>
      <c r="M35" s="419">
        <v>9.8337140490638124E-4</v>
      </c>
      <c r="N35" s="420">
        <v>5610.5359230635413</v>
      </c>
      <c r="O35" s="417">
        <v>0.78517289536919843</v>
      </c>
      <c r="P35" s="418">
        <v>1</v>
      </c>
      <c r="Q35" s="419">
        <v>1.3994614884142256E-4</v>
      </c>
      <c r="R35" s="424">
        <v>20442.628368495094</v>
      </c>
      <c r="S35" s="425">
        <v>10.196058350426705</v>
      </c>
      <c r="T35" s="418">
        <v>0</v>
      </c>
      <c r="U35" s="422">
        <v>4.9876455055751219E-4</v>
      </c>
    </row>
    <row r="36" spans="2:21" ht="12" customHeight="1">
      <c r="B36" s="443"/>
      <c r="C36" s="413">
        <v>25</v>
      </c>
      <c r="D36" s="414" t="s">
        <v>145</v>
      </c>
      <c r="E36" s="415" t="s">
        <v>322</v>
      </c>
      <c r="F36" s="999">
        <v>2025.4714629286607</v>
      </c>
      <c r="G36" s="418">
        <v>0.68598054174316314</v>
      </c>
      <c r="H36" s="418">
        <v>1</v>
      </c>
      <c r="I36" s="419">
        <v>3.386769719042564E-4</v>
      </c>
      <c r="J36" s="420">
        <v>162.29400000000001</v>
      </c>
      <c r="K36" s="417">
        <v>0.55000000000000004</v>
      </c>
      <c r="L36" s="418">
        <v>2</v>
      </c>
      <c r="M36" s="419">
        <v>3.3889114816320997E-3</v>
      </c>
      <c r="N36" s="420">
        <v>118.14400000000002</v>
      </c>
      <c r="O36" s="417">
        <v>0</v>
      </c>
      <c r="P36" s="418"/>
      <c r="Q36" s="419">
        <v>0</v>
      </c>
      <c r="R36" s="424">
        <v>2305.909462928661</v>
      </c>
      <c r="S36" s="425">
        <v>1.2359805417431633</v>
      </c>
      <c r="T36" s="418">
        <v>0</v>
      </c>
      <c r="U36" s="422">
        <v>5.3600566787795063E-4</v>
      </c>
    </row>
    <row r="37" spans="2:21" ht="12" customHeight="1">
      <c r="B37" s="443"/>
      <c r="C37" s="413">
        <v>26</v>
      </c>
      <c r="D37" s="414" t="s">
        <v>146</v>
      </c>
      <c r="E37" s="415" t="s">
        <v>323</v>
      </c>
      <c r="F37" s="999">
        <v>2009.0209939197237</v>
      </c>
      <c r="G37" s="418">
        <v>1.3613889557947134</v>
      </c>
      <c r="H37" s="418">
        <v>1</v>
      </c>
      <c r="I37" s="419">
        <v>6.7763799378649583E-4</v>
      </c>
      <c r="J37" s="420">
        <v>435.75522389027964</v>
      </c>
      <c r="K37" s="417">
        <v>2.3365070418486768E-2</v>
      </c>
      <c r="L37" s="418">
        <v>1</v>
      </c>
      <c r="M37" s="419">
        <v>5.3619713861123882E-5</v>
      </c>
      <c r="N37" s="420">
        <v>30.85</v>
      </c>
      <c r="O37" s="417">
        <v>0</v>
      </c>
      <c r="P37" s="418"/>
      <c r="Q37" s="419">
        <v>0</v>
      </c>
      <c r="R37" s="424">
        <v>2475.6262178100033</v>
      </c>
      <c r="S37" s="425">
        <v>1.3847540262132001</v>
      </c>
      <c r="T37" s="418">
        <v>0</v>
      </c>
      <c r="U37" s="422">
        <v>5.5935504974502406E-4</v>
      </c>
    </row>
    <row r="38" spans="2:21" ht="12" customHeight="1">
      <c r="B38" s="443"/>
      <c r="C38" s="413">
        <v>27</v>
      </c>
      <c r="D38" s="414" t="s">
        <v>147</v>
      </c>
      <c r="E38" s="415" t="s">
        <v>324</v>
      </c>
      <c r="F38" s="999">
        <v>2871.3842271874464</v>
      </c>
      <c r="G38" s="418">
        <v>0.45427426975878904</v>
      </c>
      <c r="H38" s="418">
        <v>2</v>
      </c>
      <c r="I38" s="419">
        <v>1.5820741280722151E-4</v>
      </c>
      <c r="J38" s="420">
        <v>69.799000000000007</v>
      </c>
      <c r="K38" s="417">
        <v>0</v>
      </c>
      <c r="L38" s="418"/>
      <c r="M38" s="419">
        <v>0</v>
      </c>
      <c r="N38" s="420">
        <v>268.31</v>
      </c>
      <c r="O38" s="417">
        <v>0</v>
      </c>
      <c r="P38" s="418"/>
      <c r="Q38" s="419">
        <v>0</v>
      </c>
      <c r="R38" s="424">
        <v>3209.4932271874463</v>
      </c>
      <c r="S38" s="425">
        <v>0.45427426975878904</v>
      </c>
      <c r="T38" s="418">
        <v>0</v>
      </c>
      <c r="U38" s="422">
        <v>1.4154080959282166E-4</v>
      </c>
    </row>
    <row r="39" spans="2:21" ht="12" customHeight="1">
      <c r="B39" s="443"/>
      <c r="C39" s="413">
        <v>28</v>
      </c>
      <c r="D39" s="414" t="s">
        <v>148</v>
      </c>
      <c r="E39" s="415" t="s">
        <v>325</v>
      </c>
      <c r="F39" s="999">
        <v>5356.2539536097074</v>
      </c>
      <c r="G39" s="418">
        <v>1.2766739145610182</v>
      </c>
      <c r="H39" s="418">
        <v>2</v>
      </c>
      <c r="I39" s="419">
        <v>2.3835201348148126E-4</v>
      </c>
      <c r="J39" s="420">
        <v>3127.6994188023964</v>
      </c>
      <c r="K39" s="417">
        <v>11.007284674151938</v>
      </c>
      <c r="L39" s="418">
        <v>2</v>
      </c>
      <c r="M39" s="419">
        <v>3.5192910827622475E-3</v>
      </c>
      <c r="N39" s="420">
        <v>1196.4108330371591</v>
      </c>
      <c r="O39" s="417">
        <v>6.3088979375906036E-4</v>
      </c>
      <c r="P39" s="418">
        <v>1</v>
      </c>
      <c r="Q39" s="419">
        <v>5.2731869048486426E-7</v>
      </c>
      <c r="R39" s="424">
        <v>9680.364205449263</v>
      </c>
      <c r="S39" s="425">
        <v>12.284589478506716</v>
      </c>
      <c r="T39" s="418">
        <v>0</v>
      </c>
      <c r="U39" s="422">
        <v>1.2690214146686221E-3</v>
      </c>
    </row>
    <row r="40" spans="2:21" ht="12" customHeight="1">
      <c r="B40" s="443"/>
      <c r="C40" s="413">
        <v>29</v>
      </c>
      <c r="D40" s="414" t="s">
        <v>149</v>
      </c>
      <c r="E40" s="415" t="s">
        <v>326</v>
      </c>
      <c r="F40" s="999">
        <v>9871.059890586148</v>
      </c>
      <c r="G40" s="418">
        <v>6.0251026608118883</v>
      </c>
      <c r="H40" s="418">
        <v>3</v>
      </c>
      <c r="I40" s="419">
        <v>6.1038051917382448E-4</v>
      </c>
      <c r="J40" s="420">
        <v>4714.9789381583214</v>
      </c>
      <c r="K40" s="417">
        <v>1.3281619075322362</v>
      </c>
      <c r="L40" s="418">
        <v>4</v>
      </c>
      <c r="M40" s="419">
        <v>2.8168989192791993E-4</v>
      </c>
      <c r="N40" s="420">
        <v>488.03356596437453</v>
      </c>
      <c r="O40" s="417">
        <v>3.398029961138394E-3</v>
      </c>
      <c r="P40" s="418">
        <v>1</v>
      </c>
      <c r="Q40" s="419">
        <v>6.96269723666188E-6</v>
      </c>
      <c r="R40" s="424">
        <v>15074.072394708845</v>
      </c>
      <c r="S40" s="425">
        <v>7.3566625983052631</v>
      </c>
      <c r="T40" s="418">
        <v>0</v>
      </c>
      <c r="U40" s="422">
        <v>4.8803418251377963E-4</v>
      </c>
    </row>
    <row r="41" spans="2:21" ht="12" customHeight="1">
      <c r="B41" s="443"/>
      <c r="C41" s="413">
        <v>30</v>
      </c>
      <c r="D41" s="414" t="s">
        <v>150</v>
      </c>
      <c r="E41" s="415" t="s">
        <v>327</v>
      </c>
      <c r="F41" s="1001">
        <v>470.2680351607267</v>
      </c>
      <c r="G41" s="1002">
        <v>0.257355624792725</v>
      </c>
      <c r="H41" s="418">
        <v>1</v>
      </c>
      <c r="I41" s="419">
        <v>5.4725306750812185E-4</v>
      </c>
      <c r="J41" s="447">
        <v>110.06653521930249</v>
      </c>
      <c r="K41" s="446">
        <v>2.6681544511969611E-2</v>
      </c>
      <c r="L41" s="418">
        <v>1</v>
      </c>
      <c r="M41" s="419">
        <v>2.4241286835101935E-4</v>
      </c>
      <c r="N41" s="447">
        <v>0</v>
      </c>
      <c r="O41" s="446">
        <v>0</v>
      </c>
      <c r="P41" s="418"/>
      <c r="Q41" s="419"/>
      <c r="R41" s="448">
        <v>580.33457038002916</v>
      </c>
      <c r="S41" s="447">
        <v>0.28403716930469464</v>
      </c>
      <c r="T41" s="418">
        <v>0</v>
      </c>
      <c r="U41" s="422">
        <v>4.8943692794088472E-4</v>
      </c>
    </row>
    <row r="42" spans="2:21" ht="12" customHeight="1">
      <c r="B42" s="443"/>
      <c r="C42" s="413">
        <v>31</v>
      </c>
      <c r="D42" s="414" t="s">
        <v>151</v>
      </c>
      <c r="E42" s="415" t="s">
        <v>328</v>
      </c>
      <c r="F42" s="1001">
        <v>14222.264059316234</v>
      </c>
      <c r="G42" s="1002">
        <v>5.8061255077740093</v>
      </c>
      <c r="H42" s="418">
        <v>1</v>
      </c>
      <c r="I42" s="419">
        <v>4.0824199885184466E-4</v>
      </c>
      <c r="J42" s="420">
        <v>2849.9690705191656</v>
      </c>
      <c r="K42" s="446">
        <v>14.010376854363845</v>
      </c>
      <c r="L42" s="418">
        <v>3</v>
      </c>
      <c r="M42" s="419">
        <v>4.9159750536561572E-3</v>
      </c>
      <c r="N42" s="450">
        <v>41.345999999999997</v>
      </c>
      <c r="O42" s="446">
        <v>0</v>
      </c>
      <c r="P42" s="418"/>
      <c r="Q42" s="419">
        <v>0</v>
      </c>
      <c r="R42" s="421">
        <v>17113.579129835402</v>
      </c>
      <c r="S42" s="420">
        <v>19.816502362137854</v>
      </c>
      <c r="T42" s="418">
        <v>0</v>
      </c>
      <c r="U42" s="422">
        <v>1.1579402655514789E-3</v>
      </c>
    </row>
    <row r="43" spans="2:21" ht="12" customHeight="1">
      <c r="B43" s="443"/>
      <c r="C43" s="413">
        <v>32</v>
      </c>
      <c r="D43" s="414" t="s">
        <v>152</v>
      </c>
      <c r="E43" s="415" t="s">
        <v>329</v>
      </c>
      <c r="F43" s="999">
        <v>29216.561093754568</v>
      </c>
      <c r="G43" s="418">
        <v>10.570435076035631</v>
      </c>
      <c r="H43" s="418">
        <v>3</v>
      </c>
      <c r="I43" s="419">
        <v>3.6179600474250213E-4</v>
      </c>
      <c r="J43" s="420">
        <v>5653.3989999999931</v>
      </c>
      <c r="K43" s="417">
        <v>17.920000000000002</v>
      </c>
      <c r="L43" s="418">
        <v>3</v>
      </c>
      <c r="M43" s="419">
        <v>3.169774502029668E-3</v>
      </c>
      <c r="N43" s="420">
        <v>233.65</v>
      </c>
      <c r="O43" s="417">
        <v>0</v>
      </c>
      <c r="P43" s="418"/>
      <c r="Q43" s="419">
        <v>0</v>
      </c>
      <c r="R43" s="424">
        <v>35103.610093754563</v>
      </c>
      <c r="S43" s="425">
        <v>28.490435076035631</v>
      </c>
      <c r="T43" s="418">
        <v>0</v>
      </c>
      <c r="U43" s="422">
        <v>8.1160983157981491E-4</v>
      </c>
    </row>
    <row r="44" spans="2:21" ht="12" customHeight="1">
      <c r="B44" s="441"/>
      <c r="C44" s="428"/>
      <c r="D44" s="451" t="s">
        <v>404</v>
      </c>
      <c r="E44" s="430" t="s">
        <v>556</v>
      </c>
      <c r="F44" s="1000">
        <v>960.63064860267195</v>
      </c>
      <c r="G44" s="433">
        <v>1.0454411788798632</v>
      </c>
      <c r="H44" s="433">
        <v>3</v>
      </c>
      <c r="I44" s="434">
        <v>1.0882863048358453E-3</v>
      </c>
      <c r="J44" s="435">
        <v>3533.9940051616554</v>
      </c>
      <c r="K44" s="432">
        <v>1392.0966498264972</v>
      </c>
      <c r="L44" s="433">
        <v>4</v>
      </c>
      <c r="M44" s="434">
        <v>0.3939159624473722</v>
      </c>
      <c r="N44" s="435">
        <v>3432.4739354440148</v>
      </c>
      <c r="O44" s="432">
        <v>1.529266845729166</v>
      </c>
      <c r="P44" s="433">
        <v>1</v>
      </c>
      <c r="Q44" s="434">
        <v>4.4552904828725073E-4</v>
      </c>
      <c r="R44" s="436">
        <v>7927.0985892083427</v>
      </c>
      <c r="S44" s="437">
        <v>1394.6713578511062</v>
      </c>
      <c r="T44" s="433">
        <v>0</v>
      </c>
      <c r="U44" s="438">
        <v>0.17593717829493882</v>
      </c>
    </row>
    <row r="45" spans="2:21" ht="12" customHeight="1">
      <c r="B45" s="443" t="s">
        <v>330</v>
      </c>
      <c r="C45" s="413">
        <v>33</v>
      </c>
      <c r="D45" s="414" t="s">
        <v>557</v>
      </c>
      <c r="E45" s="415" t="s">
        <v>334</v>
      </c>
      <c r="F45" s="999">
        <v>733.86464726949043</v>
      </c>
      <c r="G45" s="418">
        <v>0.98570205291429625</v>
      </c>
      <c r="H45" s="418">
        <v>2</v>
      </c>
      <c r="I45" s="419">
        <v>1.3431660137626521E-3</v>
      </c>
      <c r="J45" s="420">
        <v>3133.968005090062</v>
      </c>
      <c r="K45" s="417">
        <v>1378.2127956577649</v>
      </c>
      <c r="L45" s="418">
        <v>2</v>
      </c>
      <c r="M45" s="419">
        <v>0.43976607081480357</v>
      </c>
      <c r="N45" s="420">
        <v>3112.1679354440148</v>
      </c>
      <c r="O45" s="417">
        <v>1.502574933322254</v>
      </c>
      <c r="P45" s="418">
        <v>1</v>
      </c>
      <c r="Q45" s="419">
        <v>4.8280650803244035E-4</v>
      </c>
      <c r="R45" s="424">
        <v>6980.0005878035672</v>
      </c>
      <c r="S45" s="425">
        <v>1380.7010726440014</v>
      </c>
      <c r="T45" s="418">
        <v>0</v>
      </c>
      <c r="U45" s="422">
        <v>0.19780815993863315</v>
      </c>
    </row>
    <row r="46" spans="2:21" ht="12" customHeight="1">
      <c r="B46" s="443" t="s">
        <v>333</v>
      </c>
      <c r="C46" s="413">
        <v>34</v>
      </c>
      <c r="D46" s="414" t="s">
        <v>558</v>
      </c>
      <c r="E46" s="415" t="s">
        <v>336</v>
      </c>
      <c r="F46" s="999">
        <v>102.32700000000006</v>
      </c>
      <c r="G46" s="418">
        <v>4.3664127194816271E-2</v>
      </c>
      <c r="H46" s="418">
        <v>2</v>
      </c>
      <c r="I46" s="419">
        <v>4.2671169090089859E-4</v>
      </c>
      <c r="J46" s="420">
        <v>222.786</v>
      </c>
      <c r="K46" s="417">
        <v>13.362992366861761</v>
      </c>
      <c r="L46" s="418">
        <v>2</v>
      </c>
      <c r="M46" s="419">
        <v>5.9981293110257197E-2</v>
      </c>
      <c r="N46" s="420">
        <v>231.20999999999998</v>
      </c>
      <c r="O46" s="417">
        <v>2.6691912406912103E-2</v>
      </c>
      <c r="P46" s="418">
        <v>1</v>
      </c>
      <c r="Q46" s="419">
        <v>1.1544445485451367E-4</v>
      </c>
      <c r="R46" s="424">
        <v>556.32300000000009</v>
      </c>
      <c r="S46" s="425">
        <v>13.433348406463489</v>
      </c>
      <c r="T46" s="418">
        <v>0</v>
      </c>
      <c r="U46" s="422">
        <v>2.4146670920424801E-2</v>
      </c>
    </row>
    <row r="47" spans="2:21" ht="12" customHeight="1">
      <c r="B47" s="443" t="s">
        <v>335</v>
      </c>
      <c r="C47" s="413">
        <v>35</v>
      </c>
      <c r="D47" s="414" t="s">
        <v>559</v>
      </c>
      <c r="E47" s="415" t="s">
        <v>337</v>
      </c>
      <c r="F47" s="999">
        <v>0</v>
      </c>
      <c r="G47" s="418">
        <v>0</v>
      </c>
      <c r="H47" s="418">
        <v>0</v>
      </c>
      <c r="I47" s="419"/>
      <c r="J47" s="420">
        <v>0</v>
      </c>
      <c r="K47" s="417">
        <v>0</v>
      </c>
      <c r="L47" s="418">
        <v>0</v>
      </c>
      <c r="M47" s="419"/>
      <c r="N47" s="420">
        <v>0</v>
      </c>
      <c r="O47" s="417">
        <v>0</v>
      </c>
      <c r="P47" s="418"/>
      <c r="Q47" s="419"/>
      <c r="R47" s="424">
        <v>0</v>
      </c>
      <c r="S47" s="425">
        <v>0</v>
      </c>
      <c r="T47" s="418">
        <v>0</v>
      </c>
      <c r="U47" s="422"/>
    </row>
    <row r="48" spans="2:21" ht="12" customHeight="1">
      <c r="B48" s="443"/>
      <c r="C48" s="413">
        <v>36</v>
      </c>
      <c r="D48" s="414" t="s">
        <v>22</v>
      </c>
      <c r="E48" s="415" t="s">
        <v>560</v>
      </c>
      <c r="F48" s="999">
        <v>32.054999999999993</v>
      </c>
      <c r="G48" s="418">
        <v>2.6931301755853022E-5</v>
      </c>
      <c r="H48" s="418">
        <v>1</v>
      </c>
      <c r="I48" s="419">
        <v>8.4015915632048125E-7</v>
      </c>
      <c r="J48" s="420">
        <v>6.2449999999999992</v>
      </c>
      <c r="K48" s="417">
        <v>0.09</v>
      </c>
      <c r="L48" s="418">
        <v>2</v>
      </c>
      <c r="M48" s="419">
        <v>1.4411529223378704E-2</v>
      </c>
      <c r="N48" s="420">
        <v>76</v>
      </c>
      <c r="O48" s="417">
        <v>0</v>
      </c>
      <c r="P48" s="418"/>
      <c r="Q48" s="419">
        <v>0</v>
      </c>
      <c r="R48" s="424">
        <v>114.29999999999998</v>
      </c>
      <c r="S48" s="425">
        <v>9.0026931301755847E-2</v>
      </c>
      <c r="T48" s="418">
        <v>0</v>
      </c>
      <c r="U48" s="422">
        <v>7.8763719424108361E-4</v>
      </c>
    </row>
    <row r="49" spans="2:21" ht="12" customHeight="1">
      <c r="B49" s="443"/>
      <c r="C49" s="413">
        <v>37</v>
      </c>
      <c r="D49" s="414" t="s">
        <v>157</v>
      </c>
      <c r="E49" s="415" t="s">
        <v>561</v>
      </c>
      <c r="F49" s="999">
        <v>92.384001333181573</v>
      </c>
      <c r="G49" s="418">
        <v>1.6048067468994974E-2</v>
      </c>
      <c r="H49" s="418">
        <v>1</v>
      </c>
      <c r="I49" s="419">
        <v>1.7371046109074503E-4</v>
      </c>
      <c r="J49" s="420">
        <v>170.99500007159355</v>
      </c>
      <c r="K49" s="417">
        <v>0.4308618018704215</v>
      </c>
      <c r="L49" s="418">
        <v>2</v>
      </c>
      <c r="M49" s="419">
        <v>2.5197333354193096E-3</v>
      </c>
      <c r="N49" s="420">
        <v>13.096</v>
      </c>
      <c r="O49" s="417">
        <v>0</v>
      </c>
      <c r="P49" s="418"/>
      <c r="Q49" s="419">
        <v>0</v>
      </c>
      <c r="R49" s="424">
        <v>276.47500140477513</v>
      </c>
      <c r="S49" s="425">
        <v>0.44690986933941645</v>
      </c>
      <c r="T49" s="418">
        <v>0</v>
      </c>
      <c r="U49" s="422">
        <v>1.6164567033860504E-3</v>
      </c>
    </row>
    <row r="50" spans="2:21" ht="12" customHeight="1">
      <c r="B50" s="452"/>
      <c r="C50" s="428"/>
      <c r="D50" s="429" t="s">
        <v>405</v>
      </c>
      <c r="E50" s="430" t="s">
        <v>562</v>
      </c>
      <c r="F50" s="1000">
        <v>1654.8861830988517</v>
      </c>
      <c r="G50" s="433">
        <v>0</v>
      </c>
      <c r="H50" s="433"/>
      <c r="I50" s="434">
        <v>0</v>
      </c>
      <c r="J50" s="435">
        <v>2482.1400000000008</v>
      </c>
      <c r="K50" s="432">
        <v>0</v>
      </c>
      <c r="L50" s="433"/>
      <c r="M50" s="434">
        <v>0</v>
      </c>
      <c r="N50" s="435">
        <v>1887.099452582509</v>
      </c>
      <c r="O50" s="432">
        <v>0</v>
      </c>
      <c r="P50" s="433"/>
      <c r="Q50" s="434">
        <v>0</v>
      </c>
      <c r="R50" s="436">
        <v>6024.1256356813619</v>
      </c>
      <c r="S50" s="437">
        <v>0</v>
      </c>
      <c r="T50" s="433">
        <v>0</v>
      </c>
      <c r="U50" s="438">
        <v>0</v>
      </c>
    </row>
    <row r="51" spans="2:21" ht="12" customHeight="1">
      <c r="B51" s="443"/>
      <c r="C51" s="413">
        <v>38</v>
      </c>
      <c r="D51" s="414" t="s">
        <v>406</v>
      </c>
      <c r="E51" s="415" t="s">
        <v>342</v>
      </c>
      <c r="F51" s="999">
        <v>645.12512222497594</v>
      </c>
      <c r="G51" s="418">
        <v>0</v>
      </c>
      <c r="H51" s="418">
        <v>0</v>
      </c>
      <c r="I51" s="419">
        <v>0</v>
      </c>
      <c r="J51" s="420">
        <v>2403.3752288286096</v>
      </c>
      <c r="K51" s="417">
        <v>0</v>
      </c>
      <c r="L51" s="418"/>
      <c r="M51" s="419">
        <v>0</v>
      </c>
      <c r="N51" s="420">
        <v>976.84741322732941</v>
      </c>
      <c r="O51" s="417">
        <v>0</v>
      </c>
      <c r="P51" s="418"/>
      <c r="Q51" s="419">
        <v>0</v>
      </c>
      <c r="R51" s="424">
        <v>4025.3477642809148</v>
      </c>
      <c r="S51" s="425">
        <v>0</v>
      </c>
      <c r="T51" s="418">
        <v>0</v>
      </c>
      <c r="U51" s="422">
        <v>0</v>
      </c>
    </row>
    <row r="52" spans="2:21" ht="12" customHeight="1">
      <c r="B52" s="443" t="s">
        <v>563</v>
      </c>
      <c r="C52" s="413">
        <v>39</v>
      </c>
      <c r="D52" s="414" t="s">
        <v>407</v>
      </c>
      <c r="E52" s="415" t="s">
        <v>343</v>
      </c>
      <c r="F52" s="999">
        <v>546.95390797334926</v>
      </c>
      <c r="G52" s="418">
        <v>0</v>
      </c>
      <c r="H52" s="418">
        <v>0</v>
      </c>
      <c r="I52" s="419">
        <v>0</v>
      </c>
      <c r="J52" s="420">
        <v>76.64901195162011</v>
      </c>
      <c r="K52" s="417">
        <v>0</v>
      </c>
      <c r="L52" s="418"/>
      <c r="M52" s="419">
        <v>0</v>
      </c>
      <c r="N52" s="420">
        <v>910.25203935517959</v>
      </c>
      <c r="O52" s="417">
        <v>0</v>
      </c>
      <c r="P52" s="418"/>
      <c r="Q52" s="419">
        <v>0</v>
      </c>
      <c r="R52" s="424">
        <v>1533.8549592801489</v>
      </c>
      <c r="S52" s="425">
        <v>0</v>
      </c>
      <c r="T52" s="418">
        <v>0</v>
      </c>
      <c r="U52" s="422">
        <v>0</v>
      </c>
    </row>
    <row r="53" spans="2:21" ht="12" customHeight="1">
      <c r="B53" s="443"/>
      <c r="C53" s="413">
        <v>40</v>
      </c>
      <c r="D53" s="414" t="s">
        <v>408</v>
      </c>
      <c r="E53" s="415" t="s">
        <v>344</v>
      </c>
      <c r="F53" s="999">
        <v>378.66039782770326</v>
      </c>
      <c r="G53" s="418">
        <v>0</v>
      </c>
      <c r="H53" s="418">
        <v>0</v>
      </c>
      <c r="I53" s="419">
        <v>0</v>
      </c>
      <c r="J53" s="420">
        <v>0.23397537841524285</v>
      </c>
      <c r="K53" s="417">
        <v>0</v>
      </c>
      <c r="L53" s="418"/>
      <c r="M53" s="419">
        <v>0</v>
      </c>
      <c r="N53" s="420">
        <v>0</v>
      </c>
      <c r="O53" s="417">
        <v>0</v>
      </c>
      <c r="P53" s="418"/>
      <c r="Q53" s="419"/>
      <c r="R53" s="424">
        <v>378.89437320611853</v>
      </c>
      <c r="S53" s="425">
        <v>0</v>
      </c>
      <c r="T53" s="418">
        <v>0</v>
      </c>
      <c r="U53" s="422">
        <v>0</v>
      </c>
    </row>
    <row r="54" spans="2:21" ht="12" customHeight="1">
      <c r="B54" s="443"/>
      <c r="C54" s="413">
        <v>41</v>
      </c>
      <c r="D54" s="414" t="s">
        <v>409</v>
      </c>
      <c r="E54" s="415" t="s">
        <v>345</v>
      </c>
      <c r="F54" s="999">
        <v>0</v>
      </c>
      <c r="G54" s="418">
        <v>0</v>
      </c>
      <c r="H54" s="418">
        <v>0</v>
      </c>
      <c r="I54" s="419"/>
      <c r="J54" s="420">
        <v>0</v>
      </c>
      <c r="K54" s="417">
        <v>0</v>
      </c>
      <c r="L54" s="418"/>
      <c r="M54" s="419"/>
      <c r="N54" s="420">
        <v>0</v>
      </c>
      <c r="O54" s="417">
        <v>0</v>
      </c>
      <c r="P54" s="418"/>
      <c r="Q54" s="419"/>
      <c r="R54" s="424">
        <v>0</v>
      </c>
      <c r="S54" s="425">
        <v>0</v>
      </c>
      <c r="T54" s="418">
        <v>0</v>
      </c>
      <c r="U54" s="422"/>
    </row>
    <row r="55" spans="2:21" ht="12" customHeight="1">
      <c r="B55" s="443"/>
      <c r="C55" s="413">
        <v>42</v>
      </c>
      <c r="D55" s="414" t="s">
        <v>410</v>
      </c>
      <c r="E55" s="415" t="s">
        <v>346</v>
      </c>
      <c r="F55" s="999">
        <v>84.146755072822941</v>
      </c>
      <c r="G55" s="418">
        <v>0</v>
      </c>
      <c r="H55" s="418">
        <v>0</v>
      </c>
      <c r="I55" s="444">
        <v>0</v>
      </c>
      <c r="J55" s="420">
        <v>1.8817838413556567</v>
      </c>
      <c r="K55" s="417">
        <v>0</v>
      </c>
      <c r="L55" s="418"/>
      <c r="M55" s="444">
        <v>0</v>
      </c>
      <c r="N55" s="420">
        <v>0</v>
      </c>
      <c r="O55" s="417">
        <v>0</v>
      </c>
      <c r="P55" s="418"/>
      <c r="Q55" s="444"/>
      <c r="R55" s="424">
        <v>86.028538914178597</v>
      </c>
      <c r="S55" s="425">
        <v>0</v>
      </c>
      <c r="T55" s="418">
        <v>0</v>
      </c>
      <c r="U55" s="422">
        <v>0</v>
      </c>
    </row>
    <row r="56" spans="2:21" ht="12" customHeight="1">
      <c r="B56" s="441"/>
      <c r="C56" s="428"/>
      <c r="D56" s="429" t="s">
        <v>411</v>
      </c>
      <c r="E56" s="430" t="s">
        <v>564</v>
      </c>
      <c r="F56" s="1000">
        <v>23145.70710926472</v>
      </c>
      <c r="G56" s="433">
        <v>0</v>
      </c>
      <c r="H56" s="433"/>
      <c r="I56" s="434">
        <v>0</v>
      </c>
      <c r="J56" s="435">
        <v>1927.383102398454</v>
      </c>
      <c r="K56" s="432">
        <v>0</v>
      </c>
      <c r="L56" s="433"/>
      <c r="M56" s="434">
        <v>0</v>
      </c>
      <c r="N56" s="435">
        <v>980.19557203039517</v>
      </c>
      <c r="O56" s="432">
        <v>0</v>
      </c>
      <c r="P56" s="433"/>
      <c r="Q56" s="434">
        <v>0</v>
      </c>
      <c r="R56" s="436">
        <v>26053.285783693569</v>
      </c>
      <c r="S56" s="437">
        <v>0</v>
      </c>
      <c r="T56" s="433">
        <v>0</v>
      </c>
      <c r="U56" s="438">
        <v>0</v>
      </c>
    </row>
    <row r="57" spans="2:21" ht="12" customHeight="1">
      <c r="B57" s="443" t="s">
        <v>565</v>
      </c>
      <c r="C57" s="413">
        <v>43</v>
      </c>
      <c r="D57" s="414" t="s">
        <v>165</v>
      </c>
      <c r="E57" s="415" t="s">
        <v>349</v>
      </c>
      <c r="F57" s="999">
        <v>0</v>
      </c>
      <c r="G57" s="418">
        <v>0</v>
      </c>
      <c r="H57" s="418">
        <v>0</v>
      </c>
      <c r="I57" s="419"/>
      <c r="J57" s="420">
        <v>0</v>
      </c>
      <c r="K57" s="417">
        <v>0</v>
      </c>
      <c r="L57" s="418"/>
      <c r="M57" s="419"/>
      <c r="N57" s="420">
        <v>0</v>
      </c>
      <c r="O57" s="417">
        <v>0</v>
      </c>
      <c r="P57" s="418"/>
      <c r="Q57" s="419"/>
      <c r="R57" s="424">
        <v>0</v>
      </c>
      <c r="S57" s="425">
        <v>0</v>
      </c>
      <c r="T57" s="418">
        <v>0</v>
      </c>
      <c r="U57" s="422"/>
    </row>
    <row r="58" spans="2:21" ht="12" customHeight="1">
      <c r="B58" s="443" t="s">
        <v>413</v>
      </c>
      <c r="C58" s="413">
        <v>44</v>
      </c>
      <c r="D58" s="414" t="s">
        <v>166</v>
      </c>
      <c r="E58" s="415" t="s">
        <v>350</v>
      </c>
      <c r="F58" s="999">
        <v>0</v>
      </c>
      <c r="G58" s="418">
        <v>0</v>
      </c>
      <c r="H58" s="418">
        <v>0</v>
      </c>
      <c r="I58" s="419"/>
      <c r="J58" s="420">
        <v>0</v>
      </c>
      <c r="K58" s="417">
        <v>0</v>
      </c>
      <c r="L58" s="418"/>
      <c r="M58" s="419"/>
      <c r="N58" s="420">
        <v>0</v>
      </c>
      <c r="O58" s="417">
        <v>0</v>
      </c>
      <c r="P58" s="418"/>
      <c r="Q58" s="419"/>
      <c r="R58" s="424">
        <v>0</v>
      </c>
      <c r="S58" s="425">
        <v>0</v>
      </c>
      <c r="T58" s="418">
        <v>0</v>
      </c>
      <c r="U58" s="422"/>
    </row>
    <row r="59" spans="2:21" ht="12" customHeight="1">
      <c r="B59" s="443"/>
      <c r="C59" s="413">
        <v>45</v>
      </c>
      <c r="D59" s="414" t="s">
        <v>167</v>
      </c>
      <c r="E59" s="415" t="s">
        <v>351</v>
      </c>
      <c r="F59" s="999">
        <v>0</v>
      </c>
      <c r="G59" s="418">
        <v>0</v>
      </c>
      <c r="H59" s="418">
        <v>0</v>
      </c>
      <c r="I59" s="419"/>
      <c r="J59" s="420">
        <v>0</v>
      </c>
      <c r="K59" s="417">
        <v>0</v>
      </c>
      <c r="L59" s="418"/>
      <c r="M59" s="419"/>
      <c r="N59" s="420">
        <v>980.19557203039517</v>
      </c>
      <c r="O59" s="417">
        <v>0</v>
      </c>
      <c r="P59" s="418"/>
      <c r="Q59" s="419">
        <v>0</v>
      </c>
      <c r="R59" s="424">
        <v>980.19557203039517</v>
      </c>
      <c r="S59" s="425">
        <v>0</v>
      </c>
      <c r="T59" s="418">
        <v>0</v>
      </c>
      <c r="U59" s="422">
        <v>0</v>
      </c>
    </row>
    <row r="60" spans="2:21" ht="12" customHeight="1">
      <c r="B60" s="443"/>
      <c r="C60" s="413">
        <v>46</v>
      </c>
      <c r="D60" s="414" t="s">
        <v>414</v>
      </c>
      <c r="E60" s="415"/>
      <c r="F60" s="999">
        <v>0</v>
      </c>
      <c r="G60" s="418">
        <v>0</v>
      </c>
      <c r="H60" s="418">
        <v>0</v>
      </c>
      <c r="I60" s="419"/>
      <c r="J60" s="420">
        <v>0</v>
      </c>
      <c r="K60" s="417">
        <v>0</v>
      </c>
      <c r="L60" s="418"/>
      <c r="M60" s="419"/>
      <c r="N60" s="420">
        <v>0</v>
      </c>
      <c r="O60" s="417">
        <v>0</v>
      </c>
      <c r="P60" s="418"/>
      <c r="Q60" s="419"/>
      <c r="R60" s="424">
        <v>0</v>
      </c>
      <c r="S60" s="425">
        <v>0</v>
      </c>
      <c r="T60" s="418">
        <v>0</v>
      </c>
      <c r="U60" s="422"/>
    </row>
    <row r="61" spans="2:21" ht="12" customHeight="1">
      <c r="B61" s="441"/>
      <c r="C61" s="428"/>
      <c r="D61" s="429" t="s">
        <v>415</v>
      </c>
      <c r="E61" s="430" t="s">
        <v>566</v>
      </c>
      <c r="F61" s="1000">
        <v>43057.787742063781</v>
      </c>
      <c r="G61" s="433">
        <v>0</v>
      </c>
      <c r="H61" s="433"/>
      <c r="I61" s="434">
        <v>0</v>
      </c>
      <c r="J61" s="435">
        <v>4235.0518446943242</v>
      </c>
      <c r="K61" s="432">
        <v>0</v>
      </c>
      <c r="L61" s="433"/>
      <c r="M61" s="434">
        <v>0</v>
      </c>
      <c r="N61" s="435">
        <v>4619.6880765221576</v>
      </c>
      <c r="O61" s="432">
        <v>0</v>
      </c>
      <c r="P61" s="433"/>
      <c r="Q61" s="434">
        <v>0</v>
      </c>
      <c r="R61" s="436">
        <v>51912.527663280263</v>
      </c>
      <c r="S61" s="437">
        <v>0</v>
      </c>
      <c r="T61" s="433">
        <v>0</v>
      </c>
      <c r="U61" s="438">
        <v>0</v>
      </c>
    </row>
    <row r="62" spans="2:21" ht="12" customHeight="1">
      <c r="B62" s="443"/>
      <c r="C62" s="453">
        <v>47</v>
      </c>
      <c r="D62" s="454" t="s">
        <v>170</v>
      </c>
      <c r="E62" s="415" t="s">
        <v>567</v>
      </c>
      <c r="F62" s="999">
        <v>0</v>
      </c>
      <c r="G62" s="418">
        <v>0</v>
      </c>
      <c r="H62" s="418">
        <v>0</v>
      </c>
      <c r="I62" s="419"/>
      <c r="J62" s="420">
        <v>0</v>
      </c>
      <c r="K62" s="417">
        <v>0</v>
      </c>
      <c r="L62" s="418">
        <v>0</v>
      </c>
      <c r="M62" s="419"/>
      <c r="N62" s="420">
        <v>0</v>
      </c>
      <c r="O62" s="417">
        <v>0</v>
      </c>
      <c r="P62" s="418"/>
      <c r="Q62" s="419"/>
      <c r="R62" s="424">
        <v>0</v>
      </c>
      <c r="S62" s="425">
        <v>0</v>
      </c>
      <c r="T62" s="418">
        <v>0</v>
      </c>
      <c r="U62" s="422"/>
    </row>
    <row r="63" spans="2:21" ht="12" customHeight="1">
      <c r="B63" s="443"/>
      <c r="C63" s="455">
        <v>48</v>
      </c>
      <c r="D63" s="261" t="s">
        <v>568</v>
      </c>
      <c r="E63" s="415" t="s">
        <v>569</v>
      </c>
      <c r="F63" s="999">
        <v>0</v>
      </c>
      <c r="G63" s="418">
        <v>0</v>
      </c>
      <c r="H63" s="418">
        <v>0</v>
      </c>
      <c r="I63" s="419"/>
      <c r="J63" s="420">
        <v>0</v>
      </c>
      <c r="K63" s="417">
        <v>0</v>
      </c>
      <c r="L63" s="418">
        <v>0</v>
      </c>
      <c r="M63" s="419"/>
      <c r="N63" s="420">
        <v>0</v>
      </c>
      <c r="O63" s="417">
        <v>0</v>
      </c>
      <c r="P63" s="418"/>
      <c r="Q63" s="419"/>
      <c r="R63" s="424">
        <v>0</v>
      </c>
      <c r="S63" s="425">
        <v>0</v>
      </c>
      <c r="T63" s="418">
        <v>0</v>
      </c>
      <c r="U63" s="422"/>
    </row>
    <row r="64" spans="2:21" ht="12" customHeight="1">
      <c r="B64" s="412"/>
      <c r="C64" s="453">
        <v>49</v>
      </c>
      <c r="D64" s="456" t="s">
        <v>172</v>
      </c>
      <c r="E64" s="415" t="s">
        <v>570</v>
      </c>
      <c r="F64" s="999">
        <v>0</v>
      </c>
      <c r="G64" s="418">
        <v>0</v>
      </c>
      <c r="H64" s="418">
        <v>0</v>
      </c>
      <c r="I64" s="419"/>
      <c r="J64" s="420">
        <v>0</v>
      </c>
      <c r="K64" s="417">
        <v>0</v>
      </c>
      <c r="L64" s="418">
        <v>0</v>
      </c>
      <c r="M64" s="419"/>
      <c r="N64" s="420">
        <v>0</v>
      </c>
      <c r="O64" s="417">
        <v>0</v>
      </c>
      <c r="P64" s="418"/>
      <c r="Q64" s="419"/>
      <c r="R64" s="424">
        <v>0</v>
      </c>
      <c r="S64" s="425">
        <v>0</v>
      </c>
      <c r="T64" s="418">
        <v>0</v>
      </c>
      <c r="U64" s="422"/>
    </row>
    <row r="65" spans="2:21" ht="12" customHeight="1">
      <c r="B65" s="412" t="s">
        <v>417</v>
      </c>
      <c r="C65" s="455">
        <v>50</v>
      </c>
      <c r="D65" s="414" t="s">
        <v>173</v>
      </c>
      <c r="E65" s="415" t="s">
        <v>571</v>
      </c>
      <c r="F65" s="999">
        <v>0</v>
      </c>
      <c r="G65" s="418">
        <v>0</v>
      </c>
      <c r="H65" s="418">
        <v>0</v>
      </c>
      <c r="I65" s="419"/>
      <c r="J65" s="420">
        <v>2117.5259223471621</v>
      </c>
      <c r="K65" s="417">
        <v>0</v>
      </c>
      <c r="L65" s="418">
        <v>0</v>
      </c>
      <c r="M65" s="419">
        <v>0</v>
      </c>
      <c r="N65" s="420">
        <v>0</v>
      </c>
      <c r="O65" s="417">
        <v>0</v>
      </c>
      <c r="P65" s="418"/>
      <c r="Q65" s="419"/>
      <c r="R65" s="424">
        <v>2117.5259223471621</v>
      </c>
      <c r="S65" s="425">
        <v>0</v>
      </c>
      <c r="T65" s="418">
        <v>0</v>
      </c>
      <c r="U65" s="422">
        <v>0</v>
      </c>
    </row>
    <row r="66" spans="2:21" ht="12" customHeight="1">
      <c r="B66" s="443" t="s">
        <v>572</v>
      </c>
      <c r="C66" s="453">
        <v>51</v>
      </c>
      <c r="D66" s="414" t="s">
        <v>573</v>
      </c>
      <c r="E66" s="415" t="s">
        <v>574</v>
      </c>
      <c r="F66" s="999">
        <v>0</v>
      </c>
      <c r="G66" s="418">
        <v>0</v>
      </c>
      <c r="H66" s="418">
        <v>0</v>
      </c>
      <c r="I66" s="419"/>
      <c r="J66" s="420">
        <v>0</v>
      </c>
      <c r="K66" s="417">
        <v>0</v>
      </c>
      <c r="L66" s="418">
        <v>0</v>
      </c>
      <c r="M66" s="419"/>
      <c r="N66" s="420">
        <v>0</v>
      </c>
      <c r="O66" s="417">
        <v>0</v>
      </c>
      <c r="P66" s="418"/>
      <c r="Q66" s="419"/>
      <c r="R66" s="424">
        <v>0</v>
      </c>
      <c r="S66" s="425">
        <v>0</v>
      </c>
      <c r="T66" s="418">
        <v>0</v>
      </c>
      <c r="U66" s="422"/>
    </row>
    <row r="67" spans="2:21" ht="12" customHeight="1">
      <c r="B67" s="443"/>
      <c r="C67" s="455">
        <v>52</v>
      </c>
      <c r="D67" s="414" t="s">
        <v>575</v>
      </c>
      <c r="E67" s="415" t="s">
        <v>576</v>
      </c>
      <c r="F67" s="999">
        <v>0</v>
      </c>
      <c r="G67" s="418">
        <v>0</v>
      </c>
      <c r="H67" s="418">
        <v>0</v>
      </c>
      <c r="I67" s="419"/>
      <c r="J67" s="420">
        <v>0</v>
      </c>
      <c r="K67" s="417">
        <v>0</v>
      </c>
      <c r="L67" s="418">
        <v>0</v>
      </c>
      <c r="M67" s="419"/>
      <c r="N67" s="420">
        <v>0</v>
      </c>
      <c r="O67" s="417">
        <v>0</v>
      </c>
      <c r="P67" s="418">
        <v>0</v>
      </c>
      <c r="Q67" s="419"/>
      <c r="R67" s="424">
        <v>0</v>
      </c>
      <c r="S67" s="425">
        <v>0</v>
      </c>
      <c r="T67" s="418">
        <v>0</v>
      </c>
      <c r="U67" s="422"/>
    </row>
    <row r="68" spans="2:21" ht="12" customHeight="1">
      <c r="B68" s="443"/>
      <c r="C68" s="453">
        <v>53</v>
      </c>
      <c r="D68" s="414" t="s">
        <v>577</v>
      </c>
      <c r="E68" s="415" t="s">
        <v>578</v>
      </c>
      <c r="F68" s="999">
        <v>0</v>
      </c>
      <c r="G68" s="418">
        <v>0</v>
      </c>
      <c r="H68" s="418">
        <v>0</v>
      </c>
      <c r="I68" s="419"/>
      <c r="J68" s="420">
        <v>0</v>
      </c>
      <c r="K68" s="417">
        <v>0</v>
      </c>
      <c r="L68" s="418">
        <v>0</v>
      </c>
      <c r="M68" s="419"/>
      <c r="N68" s="420">
        <v>0</v>
      </c>
      <c r="O68" s="417">
        <v>0</v>
      </c>
      <c r="P68" s="418">
        <v>0</v>
      </c>
      <c r="Q68" s="419"/>
      <c r="R68" s="424">
        <v>0</v>
      </c>
      <c r="S68" s="425">
        <v>0</v>
      </c>
      <c r="T68" s="418">
        <v>0</v>
      </c>
      <c r="U68" s="422"/>
    </row>
    <row r="69" spans="2:21" ht="12" customHeight="1">
      <c r="B69" s="443"/>
      <c r="C69" s="455">
        <v>54</v>
      </c>
      <c r="D69" s="414" t="s">
        <v>177</v>
      </c>
      <c r="E69" s="415" t="s">
        <v>579</v>
      </c>
      <c r="F69" s="999">
        <v>0</v>
      </c>
      <c r="G69" s="418">
        <v>0</v>
      </c>
      <c r="H69" s="418">
        <v>0</v>
      </c>
      <c r="I69" s="419"/>
      <c r="J69" s="420">
        <v>2117.5259223471621</v>
      </c>
      <c r="K69" s="417">
        <v>0</v>
      </c>
      <c r="L69" s="418">
        <v>0</v>
      </c>
      <c r="M69" s="419">
        <v>0</v>
      </c>
      <c r="N69" s="420">
        <v>4619.6880765221576</v>
      </c>
      <c r="O69" s="417">
        <v>0</v>
      </c>
      <c r="P69" s="418">
        <v>0</v>
      </c>
      <c r="Q69" s="419">
        <v>0</v>
      </c>
      <c r="R69" s="424">
        <v>6737.2139988693198</v>
      </c>
      <c r="S69" s="425">
        <v>0</v>
      </c>
      <c r="T69" s="418">
        <v>0</v>
      </c>
      <c r="U69" s="422">
        <v>0</v>
      </c>
    </row>
    <row r="70" spans="2:21" ht="12" customHeight="1">
      <c r="B70" s="457"/>
      <c r="C70" s="453">
        <v>55</v>
      </c>
      <c r="D70" s="414" t="s">
        <v>420</v>
      </c>
      <c r="E70" s="415"/>
      <c r="F70" s="999">
        <v>0</v>
      </c>
      <c r="G70" s="418">
        <v>0</v>
      </c>
      <c r="H70" s="418">
        <v>0</v>
      </c>
      <c r="I70" s="419"/>
      <c r="J70" s="420">
        <v>0</v>
      </c>
      <c r="K70" s="417">
        <v>0</v>
      </c>
      <c r="L70" s="418">
        <v>0</v>
      </c>
      <c r="M70" s="419"/>
      <c r="N70" s="420">
        <v>0</v>
      </c>
      <c r="O70" s="417">
        <v>0</v>
      </c>
      <c r="P70" s="418">
        <v>0</v>
      </c>
      <c r="Q70" s="419"/>
      <c r="R70" s="421">
        <v>0</v>
      </c>
      <c r="S70" s="420">
        <v>0</v>
      </c>
      <c r="T70" s="418">
        <v>0</v>
      </c>
      <c r="U70" s="422"/>
    </row>
    <row r="71" spans="2:21" ht="12" customHeight="1">
      <c r="B71" s="443" t="s">
        <v>580</v>
      </c>
      <c r="C71" s="428"/>
      <c r="D71" s="429" t="s">
        <v>422</v>
      </c>
      <c r="E71" s="430" t="s">
        <v>581</v>
      </c>
      <c r="F71" s="1000">
        <v>1387.8030786702802</v>
      </c>
      <c r="G71" s="433">
        <v>0</v>
      </c>
      <c r="H71" s="433"/>
      <c r="I71" s="434">
        <v>0</v>
      </c>
      <c r="J71" s="435">
        <v>3526.6900000000019</v>
      </c>
      <c r="K71" s="432">
        <v>0</v>
      </c>
      <c r="L71" s="433"/>
      <c r="M71" s="434">
        <v>0</v>
      </c>
      <c r="N71" s="435">
        <v>937.86400000000003</v>
      </c>
      <c r="O71" s="432">
        <v>0</v>
      </c>
      <c r="P71" s="433"/>
      <c r="Q71" s="434">
        <v>0</v>
      </c>
      <c r="R71" s="436">
        <v>5852.3570786702821</v>
      </c>
      <c r="S71" s="437">
        <v>0</v>
      </c>
      <c r="T71" s="433">
        <v>0</v>
      </c>
      <c r="U71" s="438">
        <v>0</v>
      </c>
    </row>
    <row r="72" spans="2:21" ht="12" customHeight="1">
      <c r="B72" s="458" t="s">
        <v>582</v>
      </c>
      <c r="C72" s="413">
        <v>56</v>
      </c>
      <c r="D72" s="414" t="s">
        <v>583</v>
      </c>
      <c r="E72" s="415" t="s">
        <v>584</v>
      </c>
      <c r="F72" s="999">
        <v>1387.8030786702802</v>
      </c>
      <c r="G72" s="418">
        <v>0</v>
      </c>
      <c r="H72" s="418"/>
      <c r="I72" s="419">
        <v>0</v>
      </c>
      <c r="J72" s="420">
        <v>3526.6900000000019</v>
      </c>
      <c r="K72" s="417">
        <v>0</v>
      </c>
      <c r="L72" s="418"/>
      <c r="M72" s="419">
        <v>0</v>
      </c>
      <c r="N72" s="420">
        <v>937.86400000000003</v>
      </c>
      <c r="O72" s="417">
        <v>0</v>
      </c>
      <c r="P72" s="418"/>
      <c r="Q72" s="419">
        <v>0</v>
      </c>
      <c r="R72" s="421">
        <v>5852.3570786702821</v>
      </c>
      <c r="S72" s="420">
        <v>0</v>
      </c>
      <c r="T72" s="418">
        <v>0</v>
      </c>
      <c r="U72" s="422">
        <v>0</v>
      </c>
    </row>
    <row r="73" spans="2:21" ht="12" customHeight="1">
      <c r="B73" s="443" t="s">
        <v>424</v>
      </c>
      <c r="C73" s="459"/>
      <c r="D73" s="460" t="s">
        <v>425</v>
      </c>
      <c r="E73" s="461" t="s">
        <v>585</v>
      </c>
      <c r="F73" s="1000">
        <v>1659.2857227233928</v>
      </c>
      <c r="G73" s="433">
        <v>0</v>
      </c>
      <c r="H73" s="433"/>
      <c r="I73" s="434">
        <v>0</v>
      </c>
      <c r="J73" s="435">
        <v>355.06405228668666</v>
      </c>
      <c r="K73" s="432">
        <v>0</v>
      </c>
      <c r="L73" s="433"/>
      <c r="M73" s="434">
        <v>0</v>
      </c>
      <c r="N73" s="435">
        <v>1980.8872334284588</v>
      </c>
      <c r="O73" s="432">
        <v>0</v>
      </c>
      <c r="P73" s="433"/>
      <c r="Q73" s="434">
        <v>0</v>
      </c>
      <c r="R73" s="436">
        <v>3995.2370084385384</v>
      </c>
      <c r="S73" s="437">
        <v>0</v>
      </c>
      <c r="T73" s="433">
        <v>0</v>
      </c>
      <c r="U73" s="438">
        <v>0</v>
      </c>
    </row>
    <row r="74" spans="2:21" ht="12" customHeight="1">
      <c r="B74" s="443" t="s">
        <v>426</v>
      </c>
      <c r="C74" s="413">
        <v>57</v>
      </c>
      <c r="D74" s="414" t="s">
        <v>427</v>
      </c>
      <c r="E74" s="415" t="s">
        <v>586</v>
      </c>
      <c r="F74" s="999">
        <v>1503.9132921372018</v>
      </c>
      <c r="G74" s="418">
        <v>0</v>
      </c>
      <c r="H74" s="418"/>
      <c r="I74" s="419">
        <v>0</v>
      </c>
      <c r="J74" s="420">
        <v>348.47814562177871</v>
      </c>
      <c r="K74" s="417">
        <v>0</v>
      </c>
      <c r="L74" s="418"/>
      <c r="M74" s="419">
        <v>0</v>
      </c>
      <c r="N74" s="420">
        <v>1980.8872334284588</v>
      </c>
      <c r="O74" s="417">
        <v>0</v>
      </c>
      <c r="P74" s="418"/>
      <c r="Q74" s="419">
        <v>0</v>
      </c>
      <c r="R74" s="421">
        <v>3833.2786711874392</v>
      </c>
      <c r="S74" s="420">
        <v>0</v>
      </c>
      <c r="T74" s="418">
        <v>0</v>
      </c>
      <c r="U74" s="422">
        <v>0</v>
      </c>
    </row>
    <row r="75" spans="2:21" ht="12" customHeight="1">
      <c r="B75" s="443"/>
      <c r="C75" s="413">
        <v>58</v>
      </c>
      <c r="D75" s="414" t="s">
        <v>183</v>
      </c>
      <c r="E75" s="415" t="s">
        <v>587</v>
      </c>
      <c r="F75" s="999">
        <v>155.37243058619109</v>
      </c>
      <c r="G75" s="418">
        <v>0</v>
      </c>
      <c r="H75" s="418"/>
      <c r="I75" s="419">
        <v>0</v>
      </c>
      <c r="J75" s="420">
        <v>6.5859066649080127</v>
      </c>
      <c r="K75" s="417">
        <v>0</v>
      </c>
      <c r="L75" s="418"/>
      <c r="M75" s="419">
        <v>0</v>
      </c>
      <c r="N75" s="420">
        <v>0</v>
      </c>
      <c r="O75" s="417">
        <v>0</v>
      </c>
      <c r="P75" s="418"/>
      <c r="Q75" s="419"/>
      <c r="R75" s="421">
        <v>161.9583372510991</v>
      </c>
      <c r="S75" s="420">
        <v>0</v>
      </c>
      <c r="T75" s="418">
        <v>0</v>
      </c>
      <c r="U75" s="422">
        <v>0</v>
      </c>
    </row>
    <row r="76" spans="2:21" ht="12" customHeight="1">
      <c r="B76" s="462" t="s">
        <v>428</v>
      </c>
      <c r="C76" s="428"/>
      <c r="D76" s="429" t="s">
        <v>429</v>
      </c>
      <c r="E76" s="430" t="s">
        <v>588</v>
      </c>
      <c r="F76" s="1003">
        <v>2059.1881962483731</v>
      </c>
      <c r="G76" s="1004">
        <v>0</v>
      </c>
      <c r="H76" s="433"/>
      <c r="I76" s="434">
        <v>0</v>
      </c>
      <c r="J76" s="437">
        <v>851.73283308101713</v>
      </c>
      <c r="K76" s="464">
        <v>0</v>
      </c>
      <c r="L76" s="433"/>
      <c r="M76" s="434">
        <v>0</v>
      </c>
      <c r="N76" s="435">
        <v>137.28</v>
      </c>
      <c r="O76" s="464">
        <v>0</v>
      </c>
      <c r="P76" s="433"/>
      <c r="Q76" s="434">
        <v>0</v>
      </c>
      <c r="R76" s="436">
        <v>3048.2010293293902</v>
      </c>
      <c r="S76" s="437">
        <v>0</v>
      </c>
      <c r="T76" s="433">
        <v>0</v>
      </c>
      <c r="U76" s="438">
        <v>0</v>
      </c>
    </row>
    <row r="77" spans="2:21" ht="12" customHeight="1">
      <c r="B77" s="465" t="s">
        <v>589</v>
      </c>
      <c r="C77" s="413">
        <v>59</v>
      </c>
      <c r="D77" s="414" t="s">
        <v>590</v>
      </c>
      <c r="E77" s="415" t="s">
        <v>591</v>
      </c>
      <c r="F77" s="1001">
        <v>0</v>
      </c>
      <c r="G77" s="1002">
        <v>0</v>
      </c>
      <c r="H77" s="418"/>
      <c r="I77" s="419"/>
      <c r="J77" s="447">
        <v>0</v>
      </c>
      <c r="K77" s="446">
        <v>0</v>
      </c>
      <c r="L77" s="418"/>
      <c r="M77" s="419"/>
      <c r="N77" s="447">
        <v>0</v>
      </c>
      <c r="O77" s="446">
        <v>0</v>
      </c>
      <c r="P77" s="418"/>
      <c r="Q77" s="419"/>
      <c r="R77" s="421">
        <v>0</v>
      </c>
      <c r="S77" s="420">
        <v>0</v>
      </c>
      <c r="T77" s="418">
        <v>0</v>
      </c>
      <c r="U77" s="422"/>
    </row>
    <row r="78" spans="2:21" ht="12" customHeight="1">
      <c r="B78" s="457"/>
      <c r="C78" s="413">
        <v>60</v>
      </c>
      <c r="D78" s="414" t="s">
        <v>592</v>
      </c>
      <c r="E78" s="415"/>
      <c r="F78" s="999">
        <v>0</v>
      </c>
      <c r="G78" s="418">
        <v>0</v>
      </c>
      <c r="H78" s="418"/>
      <c r="I78" s="419"/>
      <c r="J78" s="420">
        <v>0</v>
      </c>
      <c r="K78" s="417">
        <v>0</v>
      </c>
      <c r="L78" s="418"/>
      <c r="M78" s="419"/>
      <c r="N78" s="420">
        <v>0</v>
      </c>
      <c r="O78" s="417">
        <v>0</v>
      </c>
      <c r="P78" s="418"/>
      <c r="Q78" s="419"/>
      <c r="R78" s="421">
        <v>0</v>
      </c>
      <c r="S78" s="420">
        <v>0</v>
      </c>
      <c r="T78" s="418">
        <v>0</v>
      </c>
      <c r="U78" s="422"/>
    </row>
    <row r="79" spans="2:21" ht="12" customHeight="1">
      <c r="B79" s="465" t="s">
        <v>593</v>
      </c>
      <c r="C79" s="428"/>
      <c r="D79" s="429" t="s">
        <v>434</v>
      </c>
      <c r="E79" s="430" t="s">
        <v>594</v>
      </c>
      <c r="F79" s="1000">
        <v>5206.3683999999994</v>
      </c>
      <c r="G79" s="433">
        <v>0</v>
      </c>
      <c r="H79" s="433"/>
      <c r="I79" s="434">
        <v>0</v>
      </c>
      <c r="J79" s="435">
        <v>1231.5279999999998</v>
      </c>
      <c r="K79" s="432">
        <v>0</v>
      </c>
      <c r="L79" s="433"/>
      <c r="M79" s="434">
        <v>0</v>
      </c>
      <c r="N79" s="435">
        <v>310.59000000000003</v>
      </c>
      <c r="O79" s="432">
        <v>0</v>
      </c>
      <c r="P79" s="433"/>
      <c r="Q79" s="434">
        <v>0</v>
      </c>
      <c r="R79" s="436">
        <v>6748.4863999999998</v>
      </c>
      <c r="S79" s="437">
        <v>0</v>
      </c>
      <c r="T79" s="433">
        <v>0</v>
      </c>
      <c r="U79" s="438">
        <v>0</v>
      </c>
    </row>
    <row r="80" spans="2:21" ht="12" customHeight="1">
      <c r="B80" s="466" t="s">
        <v>595</v>
      </c>
      <c r="C80" s="413">
        <v>61</v>
      </c>
      <c r="D80" s="414" t="s">
        <v>188</v>
      </c>
      <c r="E80" s="415" t="s">
        <v>596</v>
      </c>
      <c r="F80" s="999">
        <v>0</v>
      </c>
      <c r="G80" s="418">
        <v>0</v>
      </c>
      <c r="H80" s="418">
        <v>0</v>
      </c>
      <c r="I80" s="419"/>
      <c r="J80" s="420">
        <v>0</v>
      </c>
      <c r="K80" s="417">
        <v>0</v>
      </c>
      <c r="L80" s="418"/>
      <c r="M80" s="419"/>
      <c r="N80" s="420">
        <v>0</v>
      </c>
      <c r="O80" s="417">
        <v>0</v>
      </c>
      <c r="P80" s="418"/>
      <c r="Q80" s="419"/>
      <c r="R80" s="421">
        <v>0</v>
      </c>
      <c r="S80" s="420">
        <v>0</v>
      </c>
      <c r="T80" s="418">
        <v>0</v>
      </c>
      <c r="U80" s="422"/>
    </row>
    <row r="81" spans="2:21" ht="12" customHeight="1">
      <c r="B81" s="467" t="s">
        <v>436</v>
      </c>
      <c r="C81" s="428">
        <v>62</v>
      </c>
      <c r="D81" s="429" t="s">
        <v>436</v>
      </c>
      <c r="E81" s="430" t="s">
        <v>597</v>
      </c>
      <c r="F81" s="1000">
        <v>1987.2593073849798</v>
      </c>
      <c r="G81" s="433">
        <v>2.0379832101080471</v>
      </c>
      <c r="H81" s="433">
        <v>2</v>
      </c>
      <c r="I81" s="434">
        <v>1.0255245515945347E-3</v>
      </c>
      <c r="J81" s="435">
        <v>352.90733715512158</v>
      </c>
      <c r="K81" s="432">
        <v>7.93047154622155E-2</v>
      </c>
      <c r="L81" s="433">
        <v>1</v>
      </c>
      <c r="M81" s="434">
        <v>2.2471823935855676E-4</v>
      </c>
      <c r="N81" s="435">
        <v>5.13</v>
      </c>
      <c r="O81" s="432">
        <v>0</v>
      </c>
      <c r="P81" s="433"/>
      <c r="Q81" s="434">
        <v>0</v>
      </c>
      <c r="R81" s="468">
        <v>2345.2966445401016</v>
      </c>
      <c r="S81" s="435">
        <v>2.1172879255702624</v>
      </c>
      <c r="T81" s="433">
        <v>0</v>
      </c>
      <c r="U81" s="438">
        <v>9.0278043525937406E-4</v>
      </c>
    </row>
    <row r="82" spans="2:21" ht="12" customHeight="1">
      <c r="B82" s="452"/>
      <c r="C82" s="428"/>
      <c r="D82" s="429" t="s">
        <v>437</v>
      </c>
      <c r="E82" s="430" t="s">
        <v>598</v>
      </c>
      <c r="F82" s="1000">
        <v>15147.860706184867</v>
      </c>
      <c r="G82" s="433">
        <v>0</v>
      </c>
      <c r="H82" s="433"/>
      <c r="I82" s="434">
        <v>0</v>
      </c>
      <c r="J82" s="435">
        <v>1345.5637466182111</v>
      </c>
      <c r="K82" s="432">
        <v>0</v>
      </c>
      <c r="L82" s="433"/>
      <c r="M82" s="434">
        <v>0</v>
      </c>
      <c r="N82" s="435">
        <v>34.137999999999998</v>
      </c>
      <c r="O82" s="432">
        <v>0</v>
      </c>
      <c r="P82" s="433"/>
      <c r="Q82" s="434">
        <v>0</v>
      </c>
      <c r="R82" s="436">
        <v>16527.562452803078</v>
      </c>
      <c r="S82" s="437">
        <v>0</v>
      </c>
      <c r="T82" s="433">
        <v>0</v>
      </c>
      <c r="U82" s="438">
        <v>0</v>
      </c>
    </row>
    <row r="83" spans="2:21" ht="12" customHeight="1">
      <c r="B83" s="443" t="s">
        <v>599</v>
      </c>
      <c r="C83" s="413">
        <v>63</v>
      </c>
      <c r="D83" s="414" t="s">
        <v>190</v>
      </c>
      <c r="E83" s="415" t="s">
        <v>600</v>
      </c>
      <c r="F83" s="999">
        <v>12406.457412758744</v>
      </c>
      <c r="G83" s="418">
        <v>0</v>
      </c>
      <c r="H83" s="418">
        <v>0</v>
      </c>
      <c r="I83" s="419">
        <v>0</v>
      </c>
      <c r="J83" s="420">
        <v>1342.3621584254868</v>
      </c>
      <c r="K83" s="417">
        <v>0</v>
      </c>
      <c r="L83" s="418">
        <v>0</v>
      </c>
      <c r="M83" s="419">
        <v>0</v>
      </c>
      <c r="N83" s="420">
        <v>0</v>
      </c>
      <c r="O83" s="417">
        <v>0</v>
      </c>
      <c r="P83" s="418"/>
      <c r="Q83" s="419"/>
      <c r="R83" s="421">
        <v>13748.819571184231</v>
      </c>
      <c r="S83" s="420">
        <v>0</v>
      </c>
      <c r="T83" s="418">
        <v>0</v>
      </c>
      <c r="U83" s="422">
        <v>0</v>
      </c>
    </row>
    <row r="84" spans="2:21" ht="12" customHeight="1">
      <c r="B84" s="443"/>
      <c r="C84" s="413">
        <v>64</v>
      </c>
      <c r="D84" s="414" t="s">
        <v>440</v>
      </c>
      <c r="E84" s="415"/>
      <c r="F84" s="999">
        <v>2741.4032934261218</v>
      </c>
      <c r="G84" s="418">
        <v>0</v>
      </c>
      <c r="H84" s="418">
        <v>0</v>
      </c>
      <c r="I84" s="419">
        <v>0</v>
      </c>
      <c r="J84" s="420">
        <v>3.2015881927244263</v>
      </c>
      <c r="K84" s="417">
        <v>0</v>
      </c>
      <c r="L84" s="418">
        <v>0</v>
      </c>
      <c r="M84" s="419">
        <v>0</v>
      </c>
      <c r="N84" s="420">
        <v>0</v>
      </c>
      <c r="O84" s="417">
        <v>0</v>
      </c>
      <c r="P84" s="418"/>
      <c r="Q84" s="419"/>
      <c r="R84" s="421">
        <v>2744.6048816188463</v>
      </c>
      <c r="S84" s="420">
        <v>0</v>
      </c>
      <c r="T84" s="418">
        <v>0</v>
      </c>
      <c r="U84" s="422">
        <v>0</v>
      </c>
    </row>
    <row r="85" spans="2:21">
      <c r="B85" s="467" t="s">
        <v>441</v>
      </c>
      <c r="C85" s="428">
        <v>65</v>
      </c>
      <c r="D85" s="429" t="s">
        <v>442</v>
      </c>
      <c r="E85" s="430" t="s">
        <v>601</v>
      </c>
      <c r="F85" s="1000">
        <v>346.04580385938556</v>
      </c>
      <c r="G85" s="433">
        <v>0.92216010123121184</v>
      </c>
      <c r="H85" s="433">
        <v>1</v>
      </c>
      <c r="I85" s="434">
        <v>2.6648498289721444E-3</v>
      </c>
      <c r="J85" s="435">
        <v>7.2901378311635341</v>
      </c>
      <c r="K85" s="432">
        <v>2.2184758917662156E-4</v>
      </c>
      <c r="L85" s="433">
        <v>1</v>
      </c>
      <c r="M85" s="434">
        <v>3.0431192703693206E-5</v>
      </c>
      <c r="N85" s="435">
        <v>1.67</v>
      </c>
      <c r="O85" s="432">
        <v>0</v>
      </c>
      <c r="P85" s="433"/>
      <c r="Q85" s="434">
        <v>0</v>
      </c>
      <c r="R85" s="468">
        <v>355.00594169054909</v>
      </c>
      <c r="S85" s="435">
        <v>0.92238194882038849</v>
      </c>
      <c r="T85" s="433">
        <v>0</v>
      </c>
      <c r="U85" s="438">
        <v>2.5982155240218728E-3</v>
      </c>
    </row>
    <row r="86" spans="2:21" ht="12" customHeight="1">
      <c r="B86" s="452"/>
      <c r="C86" s="428"/>
      <c r="D86" s="429" t="s">
        <v>443</v>
      </c>
      <c r="E86" s="430" t="s">
        <v>602</v>
      </c>
      <c r="F86" s="1000">
        <v>135423.61334507787</v>
      </c>
      <c r="G86" s="433">
        <v>0</v>
      </c>
      <c r="H86" s="433"/>
      <c r="I86" s="434">
        <v>0</v>
      </c>
      <c r="J86" s="435">
        <v>29498.420941253091</v>
      </c>
      <c r="K86" s="432">
        <v>0</v>
      </c>
      <c r="L86" s="433"/>
      <c r="M86" s="434">
        <v>0</v>
      </c>
      <c r="N86" s="435">
        <v>35552.95699999998</v>
      </c>
      <c r="O86" s="432">
        <v>0</v>
      </c>
      <c r="P86" s="433"/>
      <c r="Q86" s="434">
        <v>0</v>
      </c>
      <c r="R86" s="468">
        <v>200474.99128633097</v>
      </c>
      <c r="S86" s="435">
        <v>0</v>
      </c>
      <c r="T86" s="433">
        <v>0</v>
      </c>
      <c r="U86" s="438">
        <v>0</v>
      </c>
    </row>
    <row r="87" spans="2:21" ht="12" customHeight="1">
      <c r="B87" s="443" t="s">
        <v>589</v>
      </c>
      <c r="C87" s="413">
        <v>66</v>
      </c>
      <c r="D87" s="414" t="s">
        <v>194</v>
      </c>
      <c r="E87" s="415" t="s">
        <v>603</v>
      </c>
      <c r="F87" s="999">
        <v>0</v>
      </c>
      <c r="G87" s="418">
        <v>0</v>
      </c>
      <c r="H87" s="418">
        <v>0</v>
      </c>
      <c r="I87" s="419"/>
      <c r="J87" s="420">
        <v>29498.420941253091</v>
      </c>
      <c r="K87" s="417">
        <v>0</v>
      </c>
      <c r="L87" s="418"/>
      <c r="M87" s="419">
        <v>0</v>
      </c>
      <c r="N87" s="420">
        <v>265.69849445186924</v>
      </c>
      <c r="O87" s="417">
        <v>0</v>
      </c>
      <c r="P87" s="418"/>
      <c r="Q87" s="419">
        <v>0</v>
      </c>
      <c r="R87" s="421">
        <v>29764.119435704961</v>
      </c>
      <c r="S87" s="420">
        <v>0</v>
      </c>
      <c r="T87" s="418">
        <v>0</v>
      </c>
      <c r="U87" s="422">
        <v>0</v>
      </c>
    </row>
    <row r="88" spans="2:21" ht="12" customHeight="1">
      <c r="B88" s="443"/>
      <c r="C88" s="469">
        <v>67</v>
      </c>
      <c r="D88" s="414" t="s">
        <v>604</v>
      </c>
      <c r="E88" s="415" t="s">
        <v>605</v>
      </c>
      <c r="F88" s="999">
        <v>0</v>
      </c>
      <c r="G88" s="418">
        <v>0</v>
      </c>
      <c r="H88" s="418">
        <v>0</v>
      </c>
      <c r="I88" s="419"/>
      <c r="J88" s="420">
        <v>0</v>
      </c>
      <c r="K88" s="417">
        <v>0</v>
      </c>
      <c r="L88" s="418">
        <v>0</v>
      </c>
      <c r="M88" s="419"/>
      <c r="N88" s="420">
        <v>0</v>
      </c>
      <c r="O88" s="417">
        <v>0</v>
      </c>
      <c r="P88" s="418"/>
      <c r="Q88" s="419"/>
      <c r="R88" s="421">
        <v>0</v>
      </c>
      <c r="S88" s="420">
        <v>0</v>
      </c>
      <c r="T88" s="418">
        <v>0</v>
      </c>
      <c r="U88" s="422"/>
    </row>
    <row r="89" spans="2:21" ht="12" customHeight="1">
      <c r="B89" s="443"/>
      <c r="C89" s="469">
        <v>68</v>
      </c>
      <c r="D89" s="414" t="s">
        <v>196</v>
      </c>
      <c r="E89" s="415"/>
      <c r="F89" s="999">
        <v>0</v>
      </c>
      <c r="G89" s="418">
        <v>0</v>
      </c>
      <c r="H89" s="418">
        <v>0</v>
      </c>
      <c r="I89" s="419"/>
      <c r="J89" s="420">
        <v>0</v>
      </c>
      <c r="K89" s="417">
        <v>0</v>
      </c>
      <c r="L89" s="418">
        <v>0</v>
      </c>
      <c r="M89" s="419"/>
      <c r="N89" s="420">
        <v>35287.25850554811</v>
      </c>
      <c r="O89" s="417">
        <v>0</v>
      </c>
      <c r="P89" s="418"/>
      <c r="Q89" s="419">
        <v>0</v>
      </c>
      <c r="R89" s="421">
        <v>35287.25850554811</v>
      </c>
      <c r="S89" s="420">
        <v>0</v>
      </c>
      <c r="T89" s="418">
        <v>0</v>
      </c>
      <c r="U89" s="422">
        <v>0</v>
      </c>
    </row>
    <row r="90" spans="2:21" ht="12" customHeight="1" thickBot="1">
      <c r="B90" s="470" t="s">
        <v>445</v>
      </c>
      <c r="C90" s="428">
        <v>69</v>
      </c>
      <c r="D90" s="429" t="s">
        <v>445</v>
      </c>
      <c r="E90" s="430" t="s">
        <v>606</v>
      </c>
      <c r="F90" s="1000">
        <v>982.33724168948038</v>
      </c>
      <c r="G90" s="433">
        <v>7.3978541058646622E-3</v>
      </c>
      <c r="H90" s="432">
        <v>1</v>
      </c>
      <c r="I90" s="471">
        <v>7.5308700433075357E-6</v>
      </c>
      <c r="J90" s="435">
        <v>514.12000254204156</v>
      </c>
      <c r="K90" s="432">
        <v>5.0077809145126412E-2</v>
      </c>
      <c r="L90" s="432">
        <v>2</v>
      </c>
      <c r="M90" s="471">
        <v>9.7404903325136349E-5</v>
      </c>
      <c r="N90" s="435">
        <v>28.692</v>
      </c>
      <c r="O90" s="432">
        <v>0</v>
      </c>
      <c r="P90" s="432"/>
      <c r="Q90" s="471">
        <v>0</v>
      </c>
      <c r="R90" s="468">
        <v>1525.1492442315221</v>
      </c>
      <c r="S90" s="435">
        <v>5.7475663250991071E-2</v>
      </c>
      <c r="T90" s="433">
        <v>0</v>
      </c>
      <c r="U90" s="438">
        <v>3.7685271437125071E-5</v>
      </c>
    </row>
    <row r="91" spans="2:21" ht="12" customHeight="1" thickTop="1" thickBot="1">
      <c r="B91" s="472"/>
      <c r="C91" s="473"/>
      <c r="D91" s="473" t="s">
        <v>447</v>
      </c>
      <c r="E91" s="474"/>
      <c r="F91" s="1005">
        <v>720663.04883720784</v>
      </c>
      <c r="G91" s="478">
        <v>504.90656993956395</v>
      </c>
      <c r="H91" s="476">
        <f>SUM(H45:H90,H20:H43,H18)</f>
        <v>49</v>
      </c>
      <c r="I91" s="477">
        <v>7.0061392873442356E-4</v>
      </c>
      <c r="J91" s="478">
        <v>566666.08942879725</v>
      </c>
      <c r="K91" s="476">
        <v>4735.4953644158859</v>
      </c>
      <c r="L91" s="476">
        <f>SUM(L45:L90,L20:L43,L17:L18)</f>
        <v>61</v>
      </c>
      <c r="M91" s="477">
        <v>8.3567650381008215E-3</v>
      </c>
      <c r="N91" s="478">
        <v>4002799.0024432731</v>
      </c>
      <c r="O91" s="476">
        <v>21480.030219261869</v>
      </c>
      <c r="P91" s="476">
        <f>SUM(P45:P90,P20:P43,P18)</f>
        <v>12</v>
      </c>
      <c r="Q91" s="477">
        <v>5.3662525163393534E-3</v>
      </c>
      <c r="R91" s="479">
        <v>5290128.14070928</v>
      </c>
      <c r="S91" s="478">
        <v>26720.432153617319</v>
      </c>
      <c r="T91" s="478">
        <v>0</v>
      </c>
      <c r="U91" s="480">
        <v>5.0509990387557508E-3</v>
      </c>
    </row>
    <row r="92" spans="2:21" ht="12" customHeight="1">
      <c r="B92" s="372" t="s">
        <v>950</v>
      </c>
      <c r="F92" s="1070"/>
      <c r="G92" s="1070"/>
      <c r="H92" s="1070"/>
      <c r="I92" s="1071"/>
      <c r="J92" s="1070"/>
      <c r="K92" s="1070"/>
      <c r="L92" s="1070"/>
      <c r="M92" s="1071"/>
      <c r="N92" s="1070"/>
      <c r="O92" s="1070"/>
      <c r="P92" s="1070"/>
      <c r="Q92" s="1071"/>
      <c r="R92" s="1070"/>
      <c r="S92" s="1070"/>
      <c r="T92" s="1070"/>
      <c r="U92" s="1071"/>
    </row>
    <row r="93" spans="2:21" ht="12" customHeight="1">
      <c r="B93" s="372" t="s">
        <v>941</v>
      </c>
      <c r="F93" s="1070"/>
      <c r="G93" s="1070"/>
      <c r="H93" s="1070"/>
      <c r="I93" s="1071"/>
      <c r="J93" s="1070"/>
      <c r="K93" s="1070"/>
      <c r="L93" s="1070"/>
      <c r="M93" s="1071"/>
      <c r="N93" s="1070"/>
      <c r="O93" s="1070"/>
      <c r="P93" s="1070"/>
      <c r="Q93" s="1071"/>
      <c r="R93" s="1070"/>
      <c r="S93" s="1070"/>
      <c r="T93" s="1070"/>
      <c r="U93" s="1071"/>
    </row>
    <row r="94" spans="2:21" ht="12" customHeight="1">
      <c r="B94" s="372" t="s">
        <v>946</v>
      </c>
      <c r="F94" s="1070"/>
      <c r="G94" s="1070"/>
      <c r="H94" s="1070"/>
      <c r="I94" s="1071"/>
      <c r="J94" s="1070"/>
      <c r="K94" s="1070"/>
      <c r="L94" s="1070"/>
      <c r="M94" s="1071"/>
      <c r="N94" s="1070"/>
      <c r="O94" s="1070"/>
      <c r="P94" s="1070"/>
      <c r="Q94" s="1071"/>
      <c r="R94" s="1070"/>
      <c r="S94" s="1070"/>
      <c r="T94" s="1070"/>
      <c r="U94" s="1071"/>
    </row>
    <row r="95" spans="2:21">
      <c r="G95" s="859">
        <f>G91/1000</f>
        <v>0.50490656993956395</v>
      </c>
      <c r="K95" s="859">
        <f>K91/1000</f>
        <v>4.7354953644158861</v>
      </c>
      <c r="O95" s="859">
        <f>O91/1000</f>
        <v>21.48003021926187</v>
      </c>
      <c r="S95" s="859">
        <f>S91/1000</f>
        <v>26.72043215361732</v>
      </c>
    </row>
    <row r="99" spans="2:21" s="1183" customFormat="1" ht="11.5" thickBot="1">
      <c r="B99" s="1183" t="s">
        <v>882</v>
      </c>
    </row>
    <row r="100" spans="2:21" s="1183" customFormat="1" ht="10.9" customHeight="1">
      <c r="B100" s="1184" t="s">
        <v>282</v>
      </c>
      <c r="C100" s="1185" t="s">
        <v>529</v>
      </c>
      <c r="D100" s="1186" t="s">
        <v>284</v>
      </c>
      <c r="E100" s="1187" t="s">
        <v>285</v>
      </c>
      <c r="F100" s="1188" t="s">
        <v>530</v>
      </c>
      <c r="G100" s="1189"/>
      <c r="H100" s="1189"/>
      <c r="I100" s="1189"/>
      <c r="J100" s="1188" t="s">
        <v>531</v>
      </c>
      <c r="K100" s="1189"/>
      <c r="L100" s="1189"/>
      <c r="M100" s="1190"/>
      <c r="N100" s="1188" t="s">
        <v>532</v>
      </c>
      <c r="O100" s="1189"/>
      <c r="P100" s="1188"/>
      <c r="Q100" s="1191"/>
      <c r="R100" s="1192" t="s">
        <v>533</v>
      </c>
      <c r="S100" s="1189"/>
      <c r="T100" s="1189"/>
      <c r="U100" s="1193"/>
    </row>
    <row r="101" spans="2:21" s="1183" customFormat="1" ht="11.5" thickBot="1">
      <c r="B101" s="1194"/>
      <c r="C101" s="1195" t="s">
        <v>534</v>
      </c>
      <c r="D101" s="1196"/>
      <c r="E101" s="1197"/>
      <c r="F101" s="1198" t="s">
        <v>535</v>
      </c>
      <c r="G101" s="1199" t="s">
        <v>536</v>
      </c>
      <c r="H101" s="1200" t="s">
        <v>537</v>
      </c>
      <c r="I101" s="1200" t="s">
        <v>538</v>
      </c>
      <c r="J101" s="1198" t="s">
        <v>535</v>
      </c>
      <c r="K101" s="1199" t="s">
        <v>536</v>
      </c>
      <c r="L101" s="1200" t="s">
        <v>539</v>
      </c>
      <c r="M101" s="1198" t="s">
        <v>538</v>
      </c>
      <c r="N101" s="1201" t="s">
        <v>535</v>
      </c>
      <c r="O101" s="1199" t="s">
        <v>536</v>
      </c>
      <c r="P101" s="1198" t="s">
        <v>539</v>
      </c>
      <c r="Q101" s="1202" t="s">
        <v>540</v>
      </c>
      <c r="R101" s="1203" t="s">
        <v>535</v>
      </c>
      <c r="S101" s="1204" t="s">
        <v>536</v>
      </c>
      <c r="T101" s="1204" t="s">
        <v>539</v>
      </c>
      <c r="U101" s="1205" t="s">
        <v>540</v>
      </c>
    </row>
    <row r="102" spans="2:21" s="1183" customFormat="1" ht="12.65" customHeight="1">
      <c r="B102" s="1206"/>
      <c r="C102" s="1207"/>
      <c r="D102" s="1208" t="s">
        <v>393</v>
      </c>
      <c r="E102" s="1209" t="s">
        <v>541</v>
      </c>
      <c r="F102" s="1210">
        <v>7660.457999999996</v>
      </c>
      <c r="G102" s="1211"/>
      <c r="H102" s="1212"/>
      <c r="I102" s="1213"/>
      <c r="J102" s="1214">
        <v>1721.5370000000003</v>
      </c>
      <c r="K102" s="1211"/>
      <c r="L102" s="1212"/>
      <c r="M102" s="1213"/>
      <c r="N102" s="1215">
        <v>0</v>
      </c>
      <c r="O102" s="1211">
        <v>0</v>
      </c>
      <c r="P102" s="1212"/>
      <c r="Q102" s="1213"/>
      <c r="R102" s="1216">
        <v>9381.9949999999953</v>
      </c>
      <c r="S102" s="1217">
        <v>0</v>
      </c>
      <c r="T102" s="1212">
        <v>0</v>
      </c>
      <c r="U102" s="1218">
        <v>0</v>
      </c>
    </row>
    <row r="103" spans="2:21" s="1183" customFormat="1" ht="12" customHeight="1">
      <c r="B103" s="1219"/>
      <c r="C103" s="1220">
        <v>1</v>
      </c>
      <c r="D103" s="1221" t="s">
        <v>6</v>
      </c>
      <c r="E103" s="1222" t="s">
        <v>294</v>
      </c>
      <c r="F103" s="1223">
        <v>579</v>
      </c>
      <c r="G103" s="1224"/>
      <c r="H103" s="1225"/>
      <c r="I103" s="1226"/>
      <c r="J103" s="1227">
        <v>0</v>
      </c>
      <c r="K103" s="1224"/>
      <c r="L103" s="1225"/>
      <c r="M103" s="1226"/>
      <c r="N103" s="1227">
        <v>0</v>
      </c>
      <c r="O103" s="1224">
        <v>0</v>
      </c>
      <c r="P103" s="1225"/>
      <c r="Q103" s="1226"/>
      <c r="R103" s="1228">
        <v>579</v>
      </c>
      <c r="S103" s="1227">
        <v>0</v>
      </c>
      <c r="T103" s="1225"/>
      <c r="U103" s="1229"/>
    </row>
    <row r="104" spans="2:21" s="1183" customFormat="1" ht="12" customHeight="1">
      <c r="B104" s="1219" t="s">
        <v>542</v>
      </c>
      <c r="C104" s="1220">
        <v>2</v>
      </c>
      <c r="D104" s="1221" t="s">
        <v>9</v>
      </c>
      <c r="E104" s="1222" t="s">
        <v>295</v>
      </c>
      <c r="F104" s="1223">
        <v>0</v>
      </c>
      <c r="G104" s="1224"/>
      <c r="H104" s="1225"/>
      <c r="I104" s="1226"/>
      <c r="J104" s="1227">
        <v>0</v>
      </c>
      <c r="K104" s="1224"/>
      <c r="L104" s="1225"/>
      <c r="M104" s="1226"/>
      <c r="N104" s="1230">
        <v>0</v>
      </c>
      <c r="O104" s="1225">
        <v>0</v>
      </c>
      <c r="P104" s="1225"/>
      <c r="Q104" s="1226"/>
      <c r="R104" s="1231">
        <v>0</v>
      </c>
      <c r="S104" s="1232">
        <v>0</v>
      </c>
      <c r="T104" s="1225"/>
      <c r="U104" s="1229"/>
    </row>
    <row r="105" spans="2:21" s="1183" customFormat="1" ht="12" customHeight="1">
      <c r="B105" s="1219"/>
      <c r="C105" s="1220">
        <v>3</v>
      </c>
      <c r="D105" s="1221" t="s">
        <v>543</v>
      </c>
      <c r="E105" s="1222" t="s">
        <v>544</v>
      </c>
      <c r="F105" s="1223">
        <v>0</v>
      </c>
      <c r="G105" s="1224"/>
      <c r="H105" s="1225"/>
      <c r="I105" s="1226"/>
      <c r="J105" s="1227">
        <v>0</v>
      </c>
      <c r="K105" s="1224"/>
      <c r="L105" s="1225"/>
      <c r="M105" s="1226"/>
      <c r="N105" s="1227">
        <v>0</v>
      </c>
      <c r="O105" s="1224">
        <v>0</v>
      </c>
      <c r="P105" s="1225"/>
      <c r="Q105" s="1226"/>
      <c r="R105" s="1231">
        <v>0</v>
      </c>
      <c r="S105" s="1232">
        <v>0</v>
      </c>
      <c r="T105" s="1225"/>
      <c r="U105" s="1229"/>
    </row>
    <row r="106" spans="2:21" s="1183" customFormat="1" ht="12" customHeight="1">
      <c r="B106" s="1233"/>
      <c r="C106" s="1220">
        <v>4</v>
      </c>
      <c r="D106" s="1221" t="s">
        <v>399</v>
      </c>
      <c r="E106" s="1222"/>
      <c r="F106" s="1223">
        <v>0</v>
      </c>
      <c r="G106" s="1224"/>
      <c r="H106" s="1225"/>
      <c r="I106" s="1226"/>
      <c r="J106" s="1227">
        <v>0</v>
      </c>
      <c r="K106" s="1224"/>
      <c r="L106" s="1225"/>
      <c r="M106" s="1226"/>
      <c r="N106" s="1227">
        <v>0</v>
      </c>
      <c r="O106" s="1224">
        <v>0</v>
      </c>
      <c r="P106" s="1225"/>
      <c r="Q106" s="1226"/>
      <c r="R106" s="1231">
        <v>0</v>
      </c>
      <c r="S106" s="1232">
        <v>0</v>
      </c>
      <c r="T106" s="1225"/>
      <c r="U106" s="1229"/>
    </row>
    <row r="107" spans="2:21" s="1183" customFormat="1" ht="12" customHeight="1">
      <c r="B107" s="1234"/>
      <c r="C107" s="1220"/>
      <c r="D107" s="1221" t="s">
        <v>297</v>
      </c>
      <c r="E107" s="1222" t="s">
        <v>545</v>
      </c>
      <c r="F107" s="1223">
        <v>835.67100000000005</v>
      </c>
      <c r="G107" s="1224">
        <v>0</v>
      </c>
      <c r="H107" s="1225"/>
      <c r="I107" s="1226">
        <v>0</v>
      </c>
      <c r="J107" s="1227">
        <v>0.32</v>
      </c>
      <c r="K107" s="1224">
        <v>0</v>
      </c>
      <c r="L107" s="1225"/>
      <c r="M107" s="1226"/>
      <c r="N107" s="1227"/>
      <c r="O107" s="1224"/>
      <c r="P107" s="1225"/>
      <c r="Q107" s="1226"/>
      <c r="R107" s="1231">
        <v>835.9910000000001</v>
      </c>
      <c r="S107" s="1232">
        <v>0</v>
      </c>
      <c r="T107" s="1225">
        <v>0</v>
      </c>
      <c r="U107" s="1229">
        <v>0</v>
      </c>
    </row>
    <row r="108" spans="2:21" s="1183" customFormat="1" ht="12" customHeight="1">
      <c r="B108" s="1235" t="s">
        <v>546</v>
      </c>
      <c r="C108" s="1220">
        <v>5</v>
      </c>
      <c r="D108" s="1221" t="s">
        <v>547</v>
      </c>
      <c r="E108" s="1222" t="s">
        <v>548</v>
      </c>
      <c r="F108" s="1223">
        <v>631</v>
      </c>
      <c r="G108" s="1224">
        <v>0</v>
      </c>
      <c r="H108" s="1225"/>
      <c r="I108" s="1226"/>
      <c r="J108" s="1227">
        <v>0</v>
      </c>
      <c r="K108" s="1224">
        <v>0</v>
      </c>
      <c r="L108" s="1225"/>
      <c r="M108" s="1226"/>
      <c r="N108" s="1227"/>
      <c r="O108" s="1224"/>
      <c r="P108" s="1225"/>
      <c r="Q108" s="1226"/>
      <c r="R108" s="1231">
        <v>631</v>
      </c>
      <c r="S108" s="1232">
        <v>0</v>
      </c>
      <c r="T108" s="1225">
        <v>0</v>
      </c>
      <c r="U108" s="1229">
        <v>0</v>
      </c>
    </row>
    <row r="109" spans="2:21" s="1183" customFormat="1" ht="12" customHeight="1">
      <c r="B109" s="1236"/>
      <c r="C109" s="1220">
        <v>6</v>
      </c>
      <c r="D109" s="1221" t="s">
        <v>127</v>
      </c>
      <c r="E109" s="1222" t="s">
        <v>549</v>
      </c>
      <c r="F109" s="1223">
        <v>0</v>
      </c>
      <c r="G109" s="1224">
        <v>0</v>
      </c>
      <c r="H109" s="1225"/>
      <c r="I109" s="1226"/>
      <c r="J109" s="1227">
        <v>0</v>
      </c>
      <c r="K109" s="1224">
        <v>0</v>
      </c>
      <c r="L109" s="1225"/>
      <c r="M109" s="1226"/>
      <c r="N109" s="1227"/>
      <c r="O109" s="1224"/>
      <c r="P109" s="1225"/>
      <c r="Q109" s="1226"/>
      <c r="R109" s="1231">
        <v>0</v>
      </c>
      <c r="S109" s="1232">
        <v>0</v>
      </c>
      <c r="T109" s="1225">
        <v>0</v>
      </c>
      <c r="U109" s="1229"/>
    </row>
    <row r="110" spans="2:21" s="1183" customFormat="1" ht="12" customHeight="1">
      <c r="B110" s="1237" t="s">
        <v>128</v>
      </c>
      <c r="C110" s="1220">
        <v>7</v>
      </c>
      <c r="D110" s="1221" t="s">
        <v>401</v>
      </c>
      <c r="E110" s="1222" t="s">
        <v>550</v>
      </c>
      <c r="F110" s="1223">
        <v>178.71558166287568</v>
      </c>
      <c r="G110" s="1224">
        <v>0</v>
      </c>
      <c r="H110" s="1225"/>
      <c r="I110" s="1226">
        <v>0</v>
      </c>
      <c r="J110" s="1227">
        <v>24.918301156594641</v>
      </c>
      <c r="K110" s="1224">
        <v>2.9082422108684458</v>
      </c>
      <c r="L110" s="1225">
        <v>2</v>
      </c>
      <c r="M110" s="1226">
        <v>0.11671109489335223</v>
      </c>
      <c r="N110" s="1227">
        <v>126</v>
      </c>
      <c r="O110" s="1224">
        <v>0</v>
      </c>
      <c r="P110" s="1225"/>
      <c r="Q110" s="1226">
        <v>0</v>
      </c>
      <c r="R110" s="1231">
        <v>329.63388281947033</v>
      </c>
      <c r="S110" s="1232">
        <v>2.9082422108684458</v>
      </c>
      <c r="T110" s="1225">
        <v>0</v>
      </c>
      <c r="U110" s="1229">
        <v>8.8226434309278661E-3</v>
      </c>
    </row>
    <row r="111" spans="2:21" s="1183" customFormat="1" ht="12" customHeight="1">
      <c r="B111" s="1237" t="s">
        <v>14</v>
      </c>
      <c r="C111" s="1220">
        <v>8</v>
      </c>
      <c r="D111" s="1221" t="s">
        <v>551</v>
      </c>
      <c r="E111" s="1222" t="s">
        <v>552</v>
      </c>
      <c r="F111" s="1223">
        <v>225186.7833282272</v>
      </c>
      <c r="G111" s="1224">
        <v>678.97145243364537</v>
      </c>
      <c r="H111" s="1225">
        <v>6</v>
      </c>
      <c r="I111" s="1238">
        <v>3.0151478803442555E-3</v>
      </c>
      <c r="J111" s="1227">
        <v>450506.43795320904</v>
      </c>
      <c r="K111" s="1224">
        <v>5675.6497414851665</v>
      </c>
      <c r="L111" s="1225">
        <v>6</v>
      </c>
      <c r="M111" s="1238">
        <v>1.2598376545452735E-2</v>
      </c>
      <c r="N111" s="1227">
        <v>8304249.628361701</v>
      </c>
      <c r="O111" s="1224">
        <v>24428.606322399501</v>
      </c>
      <c r="P111" s="1225">
        <v>6</v>
      </c>
      <c r="Q111" s="1238">
        <v>2.9416994208565097E-3</v>
      </c>
      <c r="R111" s="1231">
        <v>8979942.8496431373</v>
      </c>
      <c r="S111" s="1232">
        <v>30783.227516318311</v>
      </c>
      <c r="T111" s="1225">
        <v>0</v>
      </c>
      <c r="U111" s="1229">
        <v>3.4279981545251854E-3</v>
      </c>
    </row>
    <row r="112" spans="2:21" s="1183" customFormat="1" ht="12" customHeight="1">
      <c r="B112" s="1237"/>
      <c r="C112" s="1220"/>
      <c r="D112" s="1221" t="s">
        <v>402</v>
      </c>
      <c r="E112" s="1222" t="s">
        <v>553</v>
      </c>
      <c r="F112" s="1223">
        <v>552259.44156971003</v>
      </c>
      <c r="G112" s="1224">
        <v>431.50366765847627</v>
      </c>
      <c r="H112" s="1225">
        <v>2</v>
      </c>
      <c r="I112" s="1226">
        <v>7.813423097520894E-4</v>
      </c>
      <c r="J112" s="1227">
        <v>649795.22550772794</v>
      </c>
      <c r="K112" s="1224">
        <v>848.39712806794444</v>
      </c>
      <c r="L112" s="1225">
        <v>2</v>
      </c>
      <c r="M112" s="1226">
        <v>1.3056376759386554E-3</v>
      </c>
      <c r="N112" s="1227">
        <v>216667.26047978699</v>
      </c>
      <c r="O112" s="1224">
        <v>74.696177294433525</v>
      </c>
      <c r="P112" s="1225">
        <v>2</v>
      </c>
      <c r="Q112" s="1226">
        <v>3.447506426629785E-4</v>
      </c>
      <c r="R112" s="1231">
        <v>1418721.9275572249</v>
      </c>
      <c r="S112" s="1232">
        <v>1354.5969730208542</v>
      </c>
      <c r="T112" s="1225">
        <v>0</v>
      </c>
      <c r="U112" s="1229">
        <v>9.5480089981637073E-4</v>
      </c>
    </row>
    <row r="113" spans="2:21" s="1183" customFormat="1" ht="12" customHeight="1">
      <c r="B113" s="1239"/>
      <c r="C113" s="1220">
        <v>9</v>
      </c>
      <c r="D113" s="1221" t="s">
        <v>129</v>
      </c>
      <c r="E113" s="1222" t="s">
        <v>403</v>
      </c>
      <c r="F113" s="1223">
        <v>46445.224990014329</v>
      </c>
      <c r="G113" s="1224">
        <v>26.703179248569668</v>
      </c>
      <c r="H113" s="1225">
        <v>2</v>
      </c>
      <c r="I113" s="1226">
        <v>5.7493917306484837E-4</v>
      </c>
      <c r="J113" s="1227">
        <v>4987.3005169121734</v>
      </c>
      <c r="K113" s="1224">
        <v>36.582249772358402</v>
      </c>
      <c r="L113" s="1225">
        <v>2</v>
      </c>
      <c r="M113" s="1226">
        <v>7.3350803001155139E-3</v>
      </c>
      <c r="N113" s="1227">
        <v>32.966688743089307</v>
      </c>
      <c r="O113" s="1224">
        <v>0</v>
      </c>
      <c r="P113" s="1225"/>
      <c r="Q113" s="1226"/>
      <c r="R113" s="1231">
        <v>51465.492195669591</v>
      </c>
      <c r="S113" s="1232">
        <v>63.285429020928071</v>
      </c>
      <c r="T113" s="1225">
        <v>0</v>
      </c>
      <c r="U113" s="1229">
        <v>1.2296672259602529E-3</v>
      </c>
    </row>
    <row r="114" spans="2:21" s="1183" customFormat="1" ht="12" customHeight="1">
      <c r="B114" s="1239"/>
      <c r="C114" s="1220">
        <v>10</v>
      </c>
      <c r="D114" s="1221" t="s">
        <v>130</v>
      </c>
      <c r="E114" s="1222" t="s">
        <v>307</v>
      </c>
      <c r="F114" s="1223">
        <v>9460.30582145058</v>
      </c>
      <c r="G114" s="1224">
        <v>1.9886310839944685</v>
      </c>
      <c r="H114" s="1225">
        <v>2</v>
      </c>
      <c r="I114" s="1226">
        <v>2.1020790675554981E-4</v>
      </c>
      <c r="J114" s="1227">
        <v>573.24326638039122</v>
      </c>
      <c r="K114" s="1224">
        <v>3.0123355774213385</v>
      </c>
      <c r="L114" s="1225">
        <v>2</v>
      </c>
      <c r="M114" s="1226">
        <v>5.2548991921737131E-3</v>
      </c>
      <c r="N114" s="1227">
        <v>28</v>
      </c>
      <c r="O114" s="1224">
        <v>0</v>
      </c>
      <c r="P114" s="1225"/>
      <c r="Q114" s="1226"/>
      <c r="R114" s="1231">
        <v>10061.549087830972</v>
      </c>
      <c r="S114" s="1232">
        <v>5.0009666614158075</v>
      </c>
      <c r="T114" s="1225">
        <v>0</v>
      </c>
      <c r="U114" s="1229">
        <v>4.9703744599966914E-4</v>
      </c>
    </row>
    <row r="115" spans="2:21" s="1183" customFormat="1" ht="12" customHeight="1">
      <c r="B115" s="1239"/>
      <c r="C115" s="1220">
        <v>11</v>
      </c>
      <c r="D115" s="1221" t="s">
        <v>131</v>
      </c>
      <c r="E115" s="1222" t="s">
        <v>308</v>
      </c>
      <c r="F115" s="1223">
        <v>26646.134146343109</v>
      </c>
      <c r="G115" s="1224">
        <v>6.9621355114253047</v>
      </c>
      <c r="H115" s="1225">
        <v>2</v>
      </c>
      <c r="I115" s="1226">
        <v>2.6128126028295858E-4</v>
      </c>
      <c r="J115" s="1227">
        <v>254.71049681589213</v>
      </c>
      <c r="K115" s="1224">
        <v>0</v>
      </c>
      <c r="L115" s="1225"/>
      <c r="M115" s="1226">
        <v>0</v>
      </c>
      <c r="N115" s="1227">
        <v>0</v>
      </c>
      <c r="O115" s="1224">
        <v>0</v>
      </c>
      <c r="P115" s="1225"/>
      <c r="Q115" s="1226"/>
      <c r="R115" s="1231">
        <v>26900.844643159002</v>
      </c>
      <c r="S115" s="1232">
        <v>6.9621355114253047</v>
      </c>
      <c r="T115" s="1225">
        <v>0</v>
      </c>
      <c r="U115" s="1229">
        <v>2.5880732013356338E-4</v>
      </c>
    </row>
    <row r="116" spans="2:21" s="1183" customFormat="1" ht="12" customHeight="1">
      <c r="B116" s="1239"/>
      <c r="C116" s="1220">
        <v>12</v>
      </c>
      <c r="D116" s="1221" t="s">
        <v>554</v>
      </c>
      <c r="E116" s="1222" t="s">
        <v>309</v>
      </c>
      <c r="F116" s="1223">
        <v>11913.455475467872</v>
      </c>
      <c r="G116" s="1224">
        <v>49.123407229595173</v>
      </c>
      <c r="H116" s="1225">
        <v>2</v>
      </c>
      <c r="I116" s="1226">
        <v>4.1233550862509911E-3</v>
      </c>
      <c r="J116" s="1227">
        <v>2229.5512455057915</v>
      </c>
      <c r="K116" s="1224">
        <v>12.233617313819678</v>
      </c>
      <c r="L116" s="1225">
        <v>3</v>
      </c>
      <c r="M116" s="1226">
        <v>5.4870312303785529E-3</v>
      </c>
      <c r="N116" s="1227">
        <v>0</v>
      </c>
      <c r="O116" s="1224">
        <v>0</v>
      </c>
      <c r="P116" s="1225"/>
      <c r="Q116" s="1226"/>
      <c r="R116" s="1231">
        <v>14143.006720973663</v>
      </c>
      <c r="S116" s="1232">
        <v>61.357024543414852</v>
      </c>
      <c r="T116" s="1225">
        <v>0</v>
      </c>
      <c r="U116" s="1229">
        <v>4.3383295895931514E-3</v>
      </c>
    </row>
    <row r="117" spans="2:21" s="1183" customFormat="1" ht="12" customHeight="1">
      <c r="B117" s="1239"/>
      <c r="C117" s="1220">
        <v>13</v>
      </c>
      <c r="D117" s="1221" t="s">
        <v>133</v>
      </c>
      <c r="E117" s="1222" t="s">
        <v>310</v>
      </c>
      <c r="F117" s="1223">
        <v>7160.4636422962321</v>
      </c>
      <c r="G117" s="1224">
        <v>2.167886453634063</v>
      </c>
      <c r="H117" s="1225">
        <v>2</v>
      </c>
      <c r="I117" s="1226">
        <v>3.0275783272308619E-4</v>
      </c>
      <c r="J117" s="1227">
        <v>82.832999999999998</v>
      </c>
      <c r="K117" s="1224">
        <v>6.2818031754758428</v>
      </c>
      <c r="L117" s="1225">
        <v>2</v>
      </c>
      <c r="M117" s="1226">
        <v>7.5836963232960811E-2</v>
      </c>
      <c r="N117" s="1227">
        <v>0</v>
      </c>
      <c r="O117" s="1224">
        <v>0</v>
      </c>
      <c r="P117" s="1225"/>
      <c r="Q117" s="1226"/>
      <c r="R117" s="1231">
        <v>7243.2966422962318</v>
      </c>
      <c r="S117" s="1232">
        <v>8.4496896291099048</v>
      </c>
      <c r="T117" s="1225">
        <v>0</v>
      </c>
      <c r="U117" s="1229">
        <v>1.1665530277704089E-3</v>
      </c>
    </row>
    <row r="118" spans="2:21" s="1183" customFormat="1" ht="12" customHeight="1">
      <c r="B118" s="1239"/>
      <c r="C118" s="1220">
        <v>14</v>
      </c>
      <c r="D118" s="1221" t="s">
        <v>134</v>
      </c>
      <c r="E118" s="1222" t="s">
        <v>311</v>
      </c>
      <c r="F118" s="1223">
        <v>127449.34379712708</v>
      </c>
      <c r="G118" s="1224">
        <v>46.854944497295222</v>
      </c>
      <c r="H118" s="1225">
        <v>2</v>
      </c>
      <c r="I118" s="1238">
        <v>3.6763582378171027E-4</v>
      </c>
      <c r="J118" s="1227">
        <v>1395.6011211765197</v>
      </c>
      <c r="K118" s="1224">
        <v>1.6581648442173689</v>
      </c>
      <c r="L118" s="1225">
        <v>4</v>
      </c>
      <c r="M118" s="1238">
        <v>1.1881366524121898E-3</v>
      </c>
      <c r="N118" s="1227">
        <v>9.1818294972949754</v>
      </c>
      <c r="O118" s="1224">
        <v>4.9657677109925446E-3</v>
      </c>
      <c r="P118" s="1225">
        <v>2</v>
      </c>
      <c r="Q118" s="1238">
        <v>5.4082551984389285E-4</v>
      </c>
      <c r="R118" s="1231">
        <v>128854.12674780088</v>
      </c>
      <c r="S118" s="1232">
        <v>48.518075109223581</v>
      </c>
      <c r="T118" s="1225">
        <v>0</v>
      </c>
      <c r="U118" s="1229">
        <v>3.7653489518566489E-4</v>
      </c>
    </row>
    <row r="119" spans="2:21" s="1183" customFormat="1" ht="12" customHeight="1">
      <c r="B119" s="1239"/>
      <c r="C119" s="1220">
        <v>15</v>
      </c>
      <c r="D119" s="1221" t="s">
        <v>135</v>
      </c>
      <c r="E119" s="1222" t="s">
        <v>312</v>
      </c>
      <c r="F119" s="1223">
        <v>23523.158789546313</v>
      </c>
      <c r="G119" s="1224">
        <v>0.46416677462791434</v>
      </c>
      <c r="H119" s="1225">
        <v>2</v>
      </c>
      <c r="I119" s="1238">
        <v>1.9732331817365871E-5</v>
      </c>
      <c r="J119" s="1227">
        <v>7.1559155445163958</v>
      </c>
      <c r="K119" s="1224">
        <v>0</v>
      </c>
      <c r="L119" s="1225"/>
      <c r="M119" s="1238">
        <v>0</v>
      </c>
      <c r="N119" s="1227">
        <v>0</v>
      </c>
      <c r="O119" s="1224">
        <v>0</v>
      </c>
      <c r="P119" s="1225"/>
      <c r="Q119" s="1238"/>
      <c r="R119" s="1231">
        <v>23530.31470509083</v>
      </c>
      <c r="S119" s="1232">
        <v>0.46416677462791434</v>
      </c>
      <c r="T119" s="1225">
        <v>0</v>
      </c>
      <c r="U119" s="1229">
        <v>1.9726330924400723E-5</v>
      </c>
    </row>
    <row r="120" spans="2:21" s="1183" customFormat="1" ht="12" customHeight="1">
      <c r="B120" s="1239"/>
      <c r="C120" s="1220">
        <v>16</v>
      </c>
      <c r="D120" s="1221" t="s">
        <v>136</v>
      </c>
      <c r="E120" s="1222" t="s">
        <v>313</v>
      </c>
      <c r="F120" s="1223">
        <v>41196.601291384184</v>
      </c>
      <c r="G120" s="1224">
        <v>65.347535299414844</v>
      </c>
      <c r="H120" s="1225">
        <v>2</v>
      </c>
      <c r="I120" s="1226">
        <v>1.5862360789719214E-3</v>
      </c>
      <c r="J120" s="1227">
        <v>9120.8775766594699</v>
      </c>
      <c r="K120" s="1224">
        <v>240.68922509451059</v>
      </c>
      <c r="L120" s="1225">
        <v>6</v>
      </c>
      <c r="M120" s="1226">
        <v>2.6388823122726668E-2</v>
      </c>
      <c r="N120" s="1227">
        <v>4362.4003622051996</v>
      </c>
      <c r="O120" s="1224">
        <v>2.6638343168797424E-3</v>
      </c>
      <c r="P120" s="1225">
        <v>2</v>
      </c>
      <c r="Q120" s="1226">
        <v>6.1063499351379347E-7</v>
      </c>
      <c r="R120" s="1231">
        <v>54679.879230248851</v>
      </c>
      <c r="S120" s="1232">
        <v>306.0394242282423</v>
      </c>
      <c r="T120" s="1225">
        <v>0</v>
      </c>
      <c r="U120" s="1229">
        <v>5.5969294105342798E-3</v>
      </c>
    </row>
    <row r="121" spans="2:21" s="1183" customFormat="1" ht="12" customHeight="1">
      <c r="B121" s="1239"/>
      <c r="C121" s="1220">
        <v>17</v>
      </c>
      <c r="D121" s="1221" t="s">
        <v>137</v>
      </c>
      <c r="E121" s="1222" t="s">
        <v>314</v>
      </c>
      <c r="F121" s="1223">
        <v>1925.300648826993</v>
      </c>
      <c r="G121" s="1224">
        <v>6.4941096808851628E-2</v>
      </c>
      <c r="H121" s="1225">
        <v>2</v>
      </c>
      <c r="I121" s="1226">
        <v>3.3730366656458346E-5</v>
      </c>
      <c r="J121" s="1227">
        <v>5116.1707226323888</v>
      </c>
      <c r="K121" s="1224">
        <v>0.61654734870411065</v>
      </c>
      <c r="L121" s="1225">
        <v>2</v>
      </c>
      <c r="M121" s="1226">
        <v>1.2050953381533811E-4</v>
      </c>
      <c r="N121" s="1227">
        <v>5759.8760086027842</v>
      </c>
      <c r="O121" s="1224">
        <v>0</v>
      </c>
      <c r="P121" s="1225"/>
      <c r="Q121" s="1226">
        <v>0</v>
      </c>
      <c r="R121" s="1231">
        <v>12801.347380062165</v>
      </c>
      <c r="S121" s="1232">
        <v>0.68148844551296228</v>
      </c>
      <c r="T121" s="1225">
        <v>0</v>
      </c>
      <c r="U121" s="1229">
        <v>5.323568100138947E-5</v>
      </c>
    </row>
    <row r="122" spans="2:21" s="1183" customFormat="1" ht="12" customHeight="1">
      <c r="B122" s="1239" t="s">
        <v>18</v>
      </c>
      <c r="C122" s="1220">
        <v>18</v>
      </c>
      <c r="D122" s="1221" t="s">
        <v>555</v>
      </c>
      <c r="E122" s="1222" t="s">
        <v>315</v>
      </c>
      <c r="F122" s="1223">
        <v>75712.926924340136</v>
      </c>
      <c r="G122" s="1224">
        <v>9.2893368398070688</v>
      </c>
      <c r="H122" s="1225">
        <v>2</v>
      </c>
      <c r="I122" s="1226">
        <v>1.2269155634532389E-4</v>
      </c>
      <c r="J122" s="1227">
        <v>1327.0166250827128</v>
      </c>
      <c r="K122" s="1224">
        <v>2.8178102695094327</v>
      </c>
      <c r="L122" s="1225">
        <v>3</v>
      </c>
      <c r="M122" s="1226">
        <v>2.1234174585671064E-3</v>
      </c>
      <c r="N122" s="1227">
        <v>1185.8988646013547</v>
      </c>
      <c r="O122" s="1224">
        <v>0</v>
      </c>
      <c r="P122" s="1225"/>
      <c r="Q122" s="1226">
        <v>0</v>
      </c>
      <c r="R122" s="1231">
        <v>78225.842414024213</v>
      </c>
      <c r="S122" s="1232">
        <v>12.107147109316502</v>
      </c>
      <c r="T122" s="1225">
        <v>0</v>
      </c>
      <c r="U122" s="1229">
        <v>1.5477170632739585E-4</v>
      </c>
    </row>
    <row r="123" spans="2:21" s="1183" customFormat="1" ht="12" customHeight="1">
      <c r="B123" s="1239"/>
      <c r="C123" s="1220">
        <v>19</v>
      </c>
      <c r="D123" s="1221" t="s">
        <v>139</v>
      </c>
      <c r="E123" s="1222" t="s">
        <v>316</v>
      </c>
      <c r="F123" s="1223">
        <v>40186.564419145456</v>
      </c>
      <c r="G123" s="1224">
        <v>106.15260852665938</v>
      </c>
      <c r="H123" s="1225">
        <v>2</v>
      </c>
      <c r="I123" s="1226">
        <v>2.6414949887103747E-3</v>
      </c>
      <c r="J123" s="1227">
        <v>399.23878479865414</v>
      </c>
      <c r="K123" s="1224">
        <v>3.8243819725443595</v>
      </c>
      <c r="L123" s="1225">
        <v>2</v>
      </c>
      <c r="M123" s="1226">
        <v>9.5791844834741905E-3</v>
      </c>
      <c r="N123" s="1227">
        <v>0</v>
      </c>
      <c r="O123" s="1224">
        <v>0</v>
      </c>
      <c r="P123" s="1225"/>
      <c r="Q123" s="1226"/>
      <c r="R123" s="1231">
        <v>40585.80320394411</v>
      </c>
      <c r="S123" s="1232">
        <v>109.97699049920374</v>
      </c>
      <c r="T123" s="1225">
        <v>0</v>
      </c>
      <c r="U123" s="1229">
        <v>2.7097403973149956E-3</v>
      </c>
    </row>
    <row r="124" spans="2:21" s="1183" customFormat="1" ht="12" customHeight="1">
      <c r="B124" s="1239"/>
      <c r="C124" s="1220">
        <v>20</v>
      </c>
      <c r="D124" s="1221" t="s">
        <v>140</v>
      </c>
      <c r="E124" s="1222" t="s">
        <v>317</v>
      </c>
      <c r="F124" s="1223">
        <v>194.71889999999999</v>
      </c>
      <c r="G124" s="1224">
        <v>1.038887699791069</v>
      </c>
      <c r="H124" s="1225">
        <v>2</v>
      </c>
      <c r="I124" s="1226">
        <v>5.3353202991135891E-3</v>
      </c>
      <c r="J124" s="1227">
        <v>0</v>
      </c>
      <c r="K124" s="1224">
        <v>0</v>
      </c>
      <c r="L124" s="1225"/>
      <c r="M124" s="1226"/>
      <c r="N124" s="1227">
        <v>0</v>
      </c>
      <c r="O124" s="1224">
        <v>0</v>
      </c>
      <c r="P124" s="1225"/>
      <c r="Q124" s="1226"/>
      <c r="R124" s="1231">
        <v>194.71889999999999</v>
      </c>
      <c r="S124" s="1232">
        <v>1.038887699791069</v>
      </c>
      <c r="T124" s="1225">
        <v>0</v>
      </c>
      <c r="U124" s="1229">
        <v>5.3353202991135891E-3</v>
      </c>
    </row>
    <row r="125" spans="2:21" s="1183" customFormat="1" ht="12" customHeight="1">
      <c r="B125" s="1239"/>
      <c r="C125" s="1220">
        <v>21</v>
      </c>
      <c r="D125" s="1221" t="s">
        <v>141</v>
      </c>
      <c r="E125" s="1222" t="s">
        <v>318</v>
      </c>
      <c r="F125" s="1223">
        <v>10045.149227791559</v>
      </c>
      <c r="G125" s="1224">
        <v>13.109467492239247</v>
      </c>
      <c r="H125" s="1225">
        <v>2</v>
      </c>
      <c r="I125" s="1226">
        <v>1.305054528803788E-3</v>
      </c>
      <c r="J125" s="1227">
        <v>544207.72483057133</v>
      </c>
      <c r="K125" s="1224">
        <v>205.89183980265142</v>
      </c>
      <c r="L125" s="1225">
        <v>6</v>
      </c>
      <c r="M125" s="1226">
        <v>3.7833318126226877E-4</v>
      </c>
      <c r="N125" s="1227">
        <v>172397.66895048931</v>
      </c>
      <c r="O125" s="1224">
        <v>73.831827111740552</v>
      </c>
      <c r="P125" s="1225">
        <v>2</v>
      </c>
      <c r="Q125" s="1226">
        <v>4.2826464859536023E-4</v>
      </c>
      <c r="R125" s="1231">
        <v>726650.54300885228</v>
      </c>
      <c r="S125" s="1232">
        <v>292.83313440663119</v>
      </c>
      <c r="T125" s="1225">
        <v>0</v>
      </c>
      <c r="U125" s="1229">
        <v>4.0299031938253685E-4</v>
      </c>
    </row>
    <row r="126" spans="2:21" s="1183" customFormat="1" ht="12" customHeight="1">
      <c r="B126" s="1239"/>
      <c r="C126" s="1220">
        <v>22</v>
      </c>
      <c r="D126" s="1221" t="s">
        <v>142</v>
      </c>
      <c r="E126" s="1222" t="s">
        <v>319</v>
      </c>
      <c r="F126" s="1223">
        <v>9801.9844276711392</v>
      </c>
      <c r="G126" s="1224">
        <v>1.8284454634916349</v>
      </c>
      <c r="H126" s="1225">
        <v>2</v>
      </c>
      <c r="I126" s="1226">
        <v>1.8653829507522045E-4</v>
      </c>
      <c r="J126" s="1227">
        <v>48935.887924550916</v>
      </c>
      <c r="K126" s="1224">
        <v>156.46043701094214</v>
      </c>
      <c r="L126" s="1225">
        <v>4</v>
      </c>
      <c r="M126" s="1226">
        <v>3.1972534605312973E-3</v>
      </c>
      <c r="N126" s="1227">
        <v>6748.2961174121247</v>
      </c>
      <c r="O126" s="1224">
        <v>0</v>
      </c>
      <c r="P126" s="1225"/>
      <c r="Q126" s="1226">
        <v>0</v>
      </c>
      <c r="R126" s="1231">
        <v>65486.168469634176</v>
      </c>
      <c r="S126" s="1232">
        <v>158.28888247443379</v>
      </c>
      <c r="T126" s="1225">
        <v>0</v>
      </c>
      <c r="U126" s="1229">
        <v>2.4171345823634813E-3</v>
      </c>
    </row>
    <row r="127" spans="2:21" s="1183" customFormat="1" ht="12" customHeight="1">
      <c r="B127" s="1239"/>
      <c r="C127" s="1220">
        <v>23</v>
      </c>
      <c r="D127" s="1221" t="s">
        <v>143</v>
      </c>
      <c r="E127" s="1222" t="s">
        <v>320</v>
      </c>
      <c r="F127" s="1223">
        <v>4218.1358878237143</v>
      </c>
      <c r="G127" s="1224">
        <v>54.375492554428661</v>
      </c>
      <c r="H127" s="1225">
        <v>3</v>
      </c>
      <c r="I127" s="1226">
        <v>1.2890882133833508E-2</v>
      </c>
      <c r="J127" s="1227">
        <v>2619.3704616113055</v>
      </c>
      <c r="K127" s="1224">
        <v>16.020523545277541</v>
      </c>
      <c r="L127" s="1225">
        <v>3</v>
      </c>
      <c r="M127" s="1226">
        <v>6.1161732485226694E-3</v>
      </c>
      <c r="N127" s="1227">
        <v>582.68254559721117</v>
      </c>
      <c r="O127" s="1224">
        <v>0</v>
      </c>
      <c r="P127" s="1225"/>
      <c r="Q127" s="1226">
        <v>0</v>
      </c>
      <c r="R127" s="1231">
        <v>7420.1888950322309</v>
      </c>
      <c r="S127" s="1232">
        <v>70.396016099706202</v>
      </c>
      <c r="T127" s="1225">
        <v>0</v>
      </c>
      <c r="U127" s="1229">
        <v>9.4870921880217743E-3</v>
      </c>
    </row>
    <row r="128" spans="2:21" s="1183" customFormat="1" ht="12" customHeight="1">
      <c r="B128" s="1239"/>
      <c r="C128" s="1220">
        <v>24</v>
      </c>
      <c r="D128" s="1221" t="s">
        <v>144</v>
      </c>
      <c r="E128" s="1222" t="s">
        <v>321</v>
      </c>
      <c r="F128" s="1223">
        <v>17372.44197544644</v>
      </c>
      <c r="G128" s="1224">
        <v>5.3950808505806069</v>
      </c>
      <c r="H128" s="1225">
        <v>2</v>
      </c>
      <c r="I128" s="1226">
        <v>3.1055397152604178E-4</v>
      </c>
      <c r="J128" s="1227">
        <v>11298.054161697743</v>
      </c>
      <c r="K128" s="1224">
        <v>11.46415059354843</v>
      </c>
      <c r="L128" s="1225">
        <v>4</v>
      </c>
      <c r="M128" s="1226">
        <v>1.0147013308197603E-3</v>
      </c>
      <c r="N128" s="1227">
        <v>4171.695272419207</v>
      </c>
      <c r="O128" s="1224">
        <v>0.84049676407280161</v>
      </c>
      <c r="P128" s="1225">
        <v>2</v>
      </c>
      <c r="Q128" s="1226">
        <v>2.0147606888491385E-4</v>
      </c>
      <c r="R128" s="1231">
        <v>32842.191409563391</v>
      </c>
      <c r="S128" s="1232">
        <v>17.69972820820184</v>
      </c>
      <c r="T128" s="1225">
        <v>0</v>
      </c>
      <c r="U128" s="1229">
        <v>5.3893261833459186E-4</v>
      </c>
    </row>
    <row r="129" spans="2:21" s="1183" customFormat="1" ht="12" customHeight="1">
      <c r="B129" s="1239"/>
      <c r="C129" s="1220">
        <v>25</v>
      </c>
      <c r="D129" s="1221" t="s">
        <v>145</v>
      </c>
      <c r="E129" s="1222" t="s">
        <v>322</v>
      </c>
      <c r="F129" s="1223">
        <v>3247.9136090935767</v>
      </c>
      <c r="G129" s="1224">
        <v>1.40958828460262</v>
      </c>
      <c r="H129" s="1225">
        <v>3</v>
      </c>
      <c r="I129" s="1226">
        <v>4.3399808438747417E-4</v>
      </c>
      <c r="J129" s="1227">
        <v>561.67482784787489</v>
      </c>
      <c r="K129" s="1224">
        <v>2.75</v>
      </c>
      <c r="L129" s="1225">
        <v>3</v>
      </c>
      <c r="M129" s="1226">
        <v>4.8960712918842348E-3</v>
      </c>
      <c r="N129" s="1227">
        <v>4.3499999999999996</v>
      </c>
      <c r="O129" s="1224">
        <v>0</v>
      </c>
      <c r="P129" s="1225"/>
      <c r="Q129" s="1226"/>
      <c r="R129" s="1231">
        <v>3813.9384369414515</v>
      </c>
      <c r="S129" s="1232">
        <v>4.15958828460262</v>
      </c>
      <c r="T129" s="1225">
        <v>0</v>
      </c>
      <c r="U129" s="1229">
        <v>1.0906280616155826E-3</v>
      </c>
    </row>
    <row r="130" spans="2:21" s="1183" customFormat="1" ht="12" customHeight="1">
      <c r="B130" s="1239"/>
      <c r="C130" s="1220">
        <v>26</v>
      </c>
      <c r="D130" s="1221" t="s">
        <v>146</v>
      </c>
      <c r="E130" s="1222" t="s">
        <v>323</v>
      </c>
      <c r="F130" s="1223">
        <v>6392.218034979961</v>
      </c>
      <c r="G130" s="1224">
        <v>1.9649492556029777</v>
      </c>
      <c r="H130" s="1225">
        <v>2</v>
      </c>
      <c r="I130" s="1226">
        <v>3.0739709516324995E-4</v>
      </c>
      <c r="J130" s="1227">
        <v>494.37272223909343</v>
      </c>
      <c r="K130" s="1224">
        <v>1.2105531620908168</v>
      </c>
      <c r="L130" s="1225">
        <v>2</v>
      </c>
      <c r="M130" s="1226">
        <v>2.4486649599274554E-3</v>
      </c>
      <c r="N130" s="1227">
        <v>1622.1902632078775</v>
      </c>
      <c r="O130" s="1224">
        <v>0</v>
      </c>
      <c r="P130" s="1225"/>
      <c r="Q130" s="1226"/>
      <c r="R130" s="1231">
        <v>8508.7810204269317</v>
      </c>
      <c r="S130" s="1232">
        <v>3.1755024176937945</v>
      </c>
      <c r="T130" s="1225">
        <v>0</v>
      </c>
      <c r="U130" s="1229">
        <v>3.7320297820221286E-4</v>
      </c>
    </row>
    <row r="131" spans="2:21" s="1183" customFormat="1" ht="12" customHeight="1">
      <c r="B131" s="1239"/>
      <c r="C131" s="1220">
        <v>27</v>
      </c>
      <c r="D131" s="1221" t="s">
        <v>147</v>
      </c>
      <c r="E131" s="1222" t="s">
        <v>324</v>
      </c>
      <c r="F131" s="1223">
        <v>3120.7117998417957</v>
      </c>
      <c r="G131" s="1224">
        <v>2.0629768915090954E-2</v>
      </c>
      <c r="H131" s="1225">
        <v>2</v>
      </c>
      <c r="I131" s="1226">
        <v>6.6105972733966584E-6</v>
      </c>
      <c r="J131" s="1227">
        <v>643.45693254087928</v>
      </c>
      <c r="K131" s="1224">
        <v>0</v>
      </c>
      <c r="L131" s="1225"/>
      <c r="M131" s="1226"/>
      <c r="N131" s="1227">
        <v>0</v>
      </c>
      <c r="O131" s="1224">
        <v>0</v>
      </c>
      <c r="P131" s="1225"/>
      <c r="Q131" s="1226"/>
      <c r="R131" s="1231">
        <v>3764.168732382675</v>
      </c>
      <c r="S131" s="1232">
        <v>2.0629768915090954E-2</v>
      </c>
      <c r="T131" s="1225">
        <v>0</v>
      </c>
      <c r="U131" s="1229">
        <v>5.4805643375164404E-6</v>
      </c>
    </row>
    <row r="132" spans="2:21" s="1183" customFormat="1" ht="12" customHeight="1">
      <c r="B132" s="1239"/>
      <c r="C132" s="1220">
        <v>28</v>
      </c>
      <c r="D132" s="1221" t="s">
        <v>148</v>
      </c>
      <c r="E132" s="1222" t="s">
        <v>325</v>
      </c>
      <c r="F132" s="1223">
        <v>9178.0398151772715</v>
      </c>
      <c r="G132" s="1224">
        <v>1.9569071276680061</v>
      </c>
      <c r="H132" s="1225">
        <v>2</v>
      </c>
      <c r="I132" s="1226">
        <v>2.1321623866045616E-4</v>
      </c>
      <c r="J132" s="1227">
        <v>1367.12369462121</v>
      </c>
      <c r="K132" s="1224">
        <v>2.6969873656096928</v>
      </c>
      <c r="L132" s="1225">
        <v>4</v>
      </c>
      <c r="M132" s="1226">
        <v>1.9727456822090624E-3</v>
      </c>
      <c r="N132" s="1227">
        <v>0.21077247516305433</v>
      </c>
      <c r="O132" s="1224">
        <v>6.8957738810766886E-4</v>
      </c>
      <c r="P132" s="1225">
        <v>2</v>
      </c>
      <c r="Q132" s="1226">
        <v>3.2716671736867414E-3</v>
      </c>
      <c r="R132" s="1231">
        <v>10545.374282273644</v>
      </c>
      <c r="S132" s="1232">
        <v>4.6545840706658064</v>
      </c>
      <c r="T132" s="1225">
        <v>0</v>
      </c>
      <c r="U132" s="1229">
        <v>4.4138633168193733E-4</v>
      </c>
    </row>
    <row r="133" spans="2:21" s="1183" customFormat="1" ht="12" customHeight="1">
      <c r="B133" s="1239"/>
      <c r="C133" s="1220">
        <v>29</v>
      </c>
      <c r="D133" s="1221" t="s">
        <v>149</v>
      </c>
      <c r="E133" s="1222" t="s">
        <v>326</v>
      </c>
      <c r="F133" s="1223">
        <v>13082.972521050222</v>
      </c>
      <c r="G133" s="1224">
        <v>10.431898699761746</v>
      </c>
      <c r="H133" s="1225">
        <v>3</v>
      </c>
      <c r="I133" s="1226">
        <v>7.9736456550505202E-4</v>
      </c>
      <c r="J133" s="1227">
        <v>3503.4693730488871</v>
      </c>
      <c r="K133" s="1224">
        <v>16.687793221765098</v>
      </c>
      <c r="L133" s="1225">
        <v>5</v>
      </c>
      <c r="M133" s="1226">
        <v>4.7632193819472663E-3</v>
      </c>
      <c r="N133" s="1227">
        <v>758.72123013984424</v>
      </c>
      <c r="O133" s="1224">
        <v>1.5534239204202084E-2</v>
      </c>
      <c r="P133" s="1225">
        <v>2</v>
      </c>
      <c r="Q133" s="1226">
        <v>2.0474238214395134E-5</v>
      </c>
      <c r="R133" s="1231">
        <v>17345.163124238952</v>
      </c>
      <c r="S133" s="1232">
        <v>27.135226160731047</v>
      </c>
      <c r="T133" s="1225">
        <v>0</v>
      </c>
      <c r="U133" s="1229">
        <v>1.564426115013643E-3</v>
      </c>
    </row>
    <row r="134" spans="2:21" s="1183" customFormat="1" ht="12" customHeight="1">
      <c r="B134" s="1239"/>
      <c r="C134" s="1220">
        <v>30</v>
      </c>
      <c r="D134" s="1221" t="s">
        <v>150</v>
      </c>
      <c r="E134" s="1222" t="s">
        <v>327</v>
      </c>
      <c r="F134" s="1240">
        <v>1778.6060795599942</v>
      </c>
      <c r="G134" s="1241">
        <v>1.0507289453008732</v>
      </c>
      <c r="H134" s="1225">
        <v>2</v>
      </c>
      <c r="I134" s="1226">
        <v>5.9075978507889225E-4</v>
      </c>
      <c r="J134" s="1242">
        <v>23.606003846365127</v>
      </c>
      <c r="K134" s="1241">
        <v>5.2945342526493258E-2</v>
      </c>
      <c r="L134" s="1225">
        <v>2</v>
      </c>
      <c r="M134" s="1226">
        <v>2.242876128932167E-3</v>
      </c>
      <c r="N134" s="1242">
        <v>0</v>
      </c>
      <c r="O134" s="1241">
        <v>0</v>
      </c>
      <c r="P134" s="1225"/>
      <c r="Q134" s="1226"/>
      <c r="R134" s="1243">
        <v>1802.2120834063594</v>
      </c>
      <c r="S134" s="1242">
        <v>1.1036742878273664</v>
      </c>
      <c r="T134" s="1225">
        <v>0</v>
      </c>
      <c r="U134" s="1229">
        <v>6.1239978246140298E-4</v>
      </c>
    </row>
    <row r="135" spans="2:21" s="1183" customFormat="1" ht="12" customHeight="1">
      <c r="B135" s="1239"/>
      <c r="C135" s="1220">
        <v>31</v>
      </c>
      <c r="D135" s="1221" t="s">
        <v>151</v>
      </c>
      <c r="E135" s="1222" t="s">
        <v>328</v>
      </c>
      <c r="F135" s="1240">
        <v>21221.603204027288</v>
      </c>
      <c r="G135" s="1241">
        <v>7.8032121487409771</v>
      </c>
      <c r="H135" s="1225">
        <v>2</v>
      </c>
      <c r="I135" s="1226">
        <v>3.6770135006860074E-4</v>
      </c>
      <c r="J135" s="1244">
        <v>1819.6561221493541</v>
      </c>
      <c r="K135" s="1241">
        <v>40.731245961653059</v>
      </c>
      <c r="L135" s="1225">
        <v>3</v>
      </c>
      <c r="M135" s="1226">
        <v>2.238403479968613E-2</v>
      </c>
      <c r="N135" s="1245">
        <v>9584.7211241452769</v>
      </c>
      <c r="O135" s="1241">
        <v>0</v>
      </c>
      <c r="P135" s="1225"/>
      <c r="Q135" s="1226">
        <v>0</v>
      </c>
      <c r="R135" s="1228">
        <v>32625.98045032192</v>
      </c>
      <c r="S135" s="1227">
        <v>48.534458110394034</v>
      </c>
      <c r="T135" s="1225">
        <v>0</v>
      </c>
      <c r="U135" s="1229">
        <v>1.4876015200307995E-3</v>
      </c>
    </row>
    <row r="136" spans="2:21" s="1183" customFormat="1" ht="12" customHeight="1">
      <c r="B136" s="1239"/>
      <c r="C136" s="1220">
        <v>32</v>
      </c>
      <c r="D136" s="1221" t="s">
        <v>152</v>
      </c>
      <c r="E136" s="1222" t="s">
        <v>329</v>
      </c>
      <c r="F136" s="1223">
        <v>40985.466141304874</v>
      </c>
      <c r="G136" s="1224">
        <v>15.999606805520857</v>
      </c>
      <c r="H136" s="1225">
        <v>3</v>
      </c>
      <c r="I136" s="1226">
        <v>3.9037269334352067E-4</v>
      </c>
      <c r="J136" s="1227">
        <v>8827.129181494538</v>
      </c>
      <c r="K136" s="1224">
        <v>86.714516693318501</v>
      </c>
      <c r="L136" s="1225">
        <v>6</v>
      </c>
      <c r="M136" s="1226">
        <v>9.8236374375385207E-3</v>
      </c>
      <c r="N136" s="1227">
        <v>9418.4004502512435</v>
      </c>
      <c r="O136" s="1224">
        <v>0</v>
      </c>
      <c r="P136" s="1225"/>
      <c r="Q136" s="1226">
        <v>0</v>
      </c>
      <c r="R136" s="1231">
        <v>59230.995773050658</v>
      </c>
      <c r="S136" s="1232">
        <v>102.71412349883936</v>
      </c>
      <c r="T136" s="1225">
        <v>0</v>
      </c>
      <c r="U136" s="1229">
        <v>1.7341279199897051E-3</v>
      </c>
    </row>
    <row r="137" spans="2:21" s="1183" customFormat="1" ht="12" customHeight="1">
      <c r="B137" s="1237"/>
      <c r="C137" s="1220"/>
      <c r="D137" s="1246" t="s">
        <v>404</v>
      </c>
      <c r="E137" s="1222" t="s">
        <v>556</v>
      </c>
      <c r="F137" s="1223">
        <v>1442.5406479790663</v>
      </c>
      <c r="G137" s="1224">
        <v>1.8168200720366898</v>
      </c>
      <c r="H137" s="1225">
        <v>2</v>
      </c>
      <c r="I137" s="1226">
        <v>1.259458493999439E-3</v>
      </c>
      <c r="J137" s="1227">
        <v>17019.872305632125</v>
      </c>
      <c r="K137" s="1224">
        <v>5.0089912920809896</v>
      </c>
      <c r="L137" s="1225">
        <v>2</v>
      </c>
      <c r="M137" s="1226">
        <v>2.9430251896916059E-4</v>
      </c>
      <c r="N137" s="1227">
        <v>11138.637719274722</v>
      </c>
      <c r="O137" s="1224">
        <v>1.9655198105159066</v>
      </c>
      <c r="P137" s="1225">
        <v>2</v>
      </c>
      <c r="Q137" s="1226">
        <v>1.7645962280600044E-4</v>
      </c>
      <c r="R137" s="1231">
        <v>29601.050672885911</v>
      </c>
      <c r="S137" s="1232">
        <v>8.7913311746335872</v>
      </c>
      <c r="T137" s="1225">
        <v>0</v>
      </c>
      <c r="U137" s="1229">
        <v>2.9699388956778842E-4</v>
      </c>
    </row>
    <row r="138" spans="2:21" s="1183" customFormat="1" ht="12" customHeight="1">
      <c r="B138" s="1239" t="s">
        <v>330</v>
      </c>
      <c r="C138" s="1220">
        <v>33</v>
      </c>
      <c r="D138" s="1221" t="s">
        <v>557</v>
      </c>
      <c r="E138" s="1222" t="s">
        <v>334</v>
      </c>
      <c r="F138" s="1223">
        <v>1315.3126472694905</v>
      </c>
      <c r="G138" s="1224">
        <v>1.7762158358639619</v>
      </c>
      <c r="H138" s="1225">
        <v>2</v>
      </c>
      <c r="I138" s="1226">
        <v>1.3504134089725956E-3</v>
      </c>
      <c r="J138" s="1227">
        <v>16652.011462721686</v>
      </c>
      <c r="K138" s="1224">
        <v>4.7950136315990699</v>
      </c>
      <c r="L138" s="1225">
        <v>3</v>
      </c>
      <c r="M138" s="1226">
        <v>2.8795401938879936E-4</v>
      </c>
      <c r="N138" s="1227">
        <v>10579.426838689888</v>
      </c>
      <c r="O138" s="1224">
        <v>1.936336539326621</v>
      </c>
      <c r="P138" s="1225">
        <v>2</v>
      </c>
      <c r="Q138" s="1226">
        <v>1.830284918881682E-4</v>
      </c>
      <c r="R138" s="1231">
        <v>28546.750948681063</v>
      </c>
      <c r="S138" s="1232">
        <v>8.5075660067896521</v>
      </c>
      <c r="T138" s="1225">
        <v>0</v>
      </c>
      <c r="U138" s="1229">
        <v>2.9802221703211813E-4</v>
      </c>
    </row>
    <row r="139" spans="2:21" s="1183" customFormat="1" ht="12" customHeight="1">
      <c r="B139" s="1239" t="s">
        <v>333</v>
      </c>
      <c r="C139" s="1220">
        <v>34</v>
      </c>
      <c r="D139" s="1221" t="s">
        <v>558</v>
      </c>
      <c r="E139" s="1222" t="s">
        <v>336</v>
      </c>
      <c r="F139" s="1223">
        <v>17.25</v>
      </c>
      <c r="G139" s="1224">
        <v>3.6806255703975839E-2</v>
      </c>
      <c r="H139" s="1225">
        <v>2</v>
      </c>
      <c r="I139" s="1226">
        <v>2.1336959828391791E-3</v>
      </c>
      <c r="J139" s="1227">
        <v>1</v>
      </c>
      <c r="K139" s="1224">
        <v>3.271667173686741E-3</v>
      </c>
      <c r="L139" s="1225">
        <v>2</v>
      </c>
      <c r="M139" s="1226">
        <v>3.271667173686741E-3</v>
      </c>
      <c r="N139" s="1227">
        <v>8.92</v>
      </c>
      <c r="O139" s="1224">
        <v>2.9183271189285737E-2</v>
      </c>
      <c r="P139" s="1225">
        <v>2</v>
      </c>
      <c r="Q139" s="1226">
        <v>3.2716671736867419E-3</v>
      </c>
      <c r="R139" s="1231">
        <v>27.17</v>
      </c>
      <c r="S139" s="1232">
        <v>6.926119406694832E-2</v>
      </c>
      <c r="T139" s="1225">
        <v>0</v>
      </c>
      <c r="U139" s="1229">
        <v>2.5491790234430738E-3</v>
      </c>
    </row>
    <row r="140" spans="2:21" s="1183" customFormat="1" ht="12" customHeight="1">
      <c r="B140" s="1239" t="s">
        <v>335</v>
      </c>
      <c r="C140" s="1220">
        <v>35</v>
      </c>
      <c r="D140" s="1221" t="s">
        <v>559</v>
      </c>
      <c r="E140" s="1222" t="s">
        <v>337</v>
      </c>
      <c r="F140" s="1223">
        <v>0</v>
      </c>
      <c r="G140" s="1224">
        <v>0</v>
      </c>
      <c r="H140" s="1225"/>
      <c r="I140" s="1226"/>
      <c r="J140" s="1227">
        <v>0</v>
      </c>
      <c r="K140" s="1224">
        <v>0</v>
      </c>
      <c r="L140" s="1225"/>
      <c r="M140" s="1226"/>
      <c r="N140" s="1227">
        <v>0</v>
      </c>
      <c r="O140" s="1224">
        <v>0</v>
      </c>
      <c r="P140" s="1225"/>
      <c r="Q140" s="1226"/>
      <c r="R140" s="1231">
        <v>0</v>
      </c>
      <c r="S140" s="1232">
        <v>0</v>
      </c>
      <c r="T140" s="1225">
        <v>0</v>
      </c>
      <c r="U140" s="1229"/>
    </row>
    <row r="141" spans="2:21" s="1183" customFormat="1" ht="12" customHeight="1">
      <c r="B141" s="1239"/>
      <c r="C141" s="1220">
        <v>36</v>
      </c>
      <c r="D141" s="1221" t="s">
        <v>22</v>
      </c>
      <c r="E141" s="1222" t="s">
        <v>560</v>
      </c>
      <c r="F141" s="1223">
        <v>38.902999999999999</v>
      </c>
      <c r="G141" s="1224">
        <v>4.8431169198146593E-5</v>
      </c>
      <c r="H141" s="1225">
        <v>2</v>
      </c>
      <c r="I141" s="1226">
        <v>1.2449211936906305E-6</v>
      </c>
      <c r="J141" s="1227">
        <v>149.12243970113096</v>
      </c>
      <c r="K141" s="1224">
        <v>0</v>
      </c>
      <c r="L141" s="1225"/>
      <c r="M141" s="1226">
        <v>0</v>
      </c>
      <c r="N141" s="1227">
        <v>66.290880584835392</v>
      </c>
      <c r="O141" s="1224">
        <v>0</v>
      </c>
      <c r="P141" s="1225"/>
      <c r="Q141" s="1226">
        <v>0</v>
      </c>
      <c r="R141" s="1231">
        <v>254.31632028596636</v>
      </c>
      <c r="S141" s="1232">
        <v>4.8431169198146593E-5</v>
      </c>
      <c r="T141" s="1225">
        <v>0</v>
      </c>
      <c r="U141" s="1229">
        <v>1.9043673305625094E-7</v>
      </c>
    </row>
    <row r="142" spans="2:21" s="1183" customFormat="1" ht="12" customHeight="1">
      <c r="B142" s="1239"/>
      <c r="C142" s="1220">
        <v>37</v>
      </c>
      <c r="D142" s="1221" t="s">
        <v>157</v>
      </c>
      <c r="E142" s="1222" t="s">
        <v>561</v>
      </c>
      <c r="F142" s="1223">
        <v>71.075000709575903</v>
      </c>
      <c r="G142" s="1224">
        <v>3.7495492995537581E-3</v>
      </c>
      <c r="H142" s="1225">
        <v>2</v>
      </c>
      <c r="I142" s="1226">
        <v>5.2754826058673298E-5</v>
      </c>
      <c r="J142" s="1227">
        <v>217.73840320931174</v>
      </c>
      <c r="K142" s="1224">
        <v>0.21070599330823211</v>
      </c>
      <c r="L142" s="1225">
        <v>2</v>
      </c>
      <c r="M142" s="1226">
        <v>9.6770248244027314E-4</v>
      </c>
      <c r="N142" s="1227">
        <v>484</v>
      </c>
      <c r="O142" s="1224">
        <v>0</v>
      </c>
      <c r="P142" s="1225"/>
      <c r="Q142" s="1226">
        <v>0</v>
      </c>
      <c r="R142" s="1231">
        <v>772.81340391888762</v>
      </c>
      <c r="S142" s="1232">
        <v>0.21445554260778588</v>
      </c>
      <c r="T142" s="1225">
        <v>0</v>
      </c>
      <c r="U142" s="1229">
        <v>2.7749977099296604E-4</v>
      </c>
    </row>
    <row r="143" spans="2:21" s="1183" customFormat="1" ht="12" customHeight="1">
      <c r="B143" s="1247"/>
      <c r="C143" s="1220"/>
      <c r="D143" s="1221" t="s">
        <v>405</v>
      </c>
      <c r="E143" s="1222" t="s">
        <v>562</v>
      </c>
      <c r="F143" s="1223">
        <v>1773.6911669296248</v>
      </c>
      <c r="G143" s="1224">
        <v>0</v>
      </c>
      <c r="H143" s="1225"/>
      <c r="I143" s="1226">
        <v>0</v>
      </c>
      <c r="J143" s="1227">
        <v>3834.0972563325126</v>
      </c>
      <c r="K143" s="1224">
        <v>0</v>
      </c>
      <c r="L143" s="1225"/>
      <c r="M143" s="1226">
        <v>0</v>
      </c>
      <c r="N143" s="1227">
        <v>2730.0072356995015</v>
      </c>
      <c r="O143" s="1224">
        <v>0</v>
      </c>
      <c r="P143" s="1225"/>
      <c r="Q143" s="1226">
        <v>0</v>
      </c>
      <c r="R143" s="1231">
        <v>8337.7956589616388</v>
      </c>
      <c r="S143" s="1232">
        <v>0</v>
      </c>
      <c r="T143" s="1225">
        <v>0</v>
      </c>
      <c r="U143" s="1229">
        <v>0</v>
      </c>
    </row>
    <row r="144" spans="2:21" s="1183" customFormat="1" ht="12" customHeight="1">
      <c r="B144" s="1239"/>
      <c r="C144" s="1220">
        <v>38</v>
      </c>
      <c r="D144" s="1221" t="s">
        <v>406</v>
      </c>
      <c r="E144" s="1222" t="s">
        <v>342</v>
      </c>
      <c r="F144" s="1223">
        <v>691.43892948104008</v>
      </c>
      <c r="G144" s="1224">
        <v>0</v>
      </c>
      <c r="H144" s="1225"/>
      <c r="I144" s="1226">
        <v>0</v>
      </c>
      <c r="J144" s="1227">
        <v>3833.846</v>
      </c>
      <c r="K144" s="1224">
        <v>0</v>
      </c>
      <c r="L144" s="1225"/>
      <c r="M144" s="1226"/>
      <c r="N144" s="1227">
        <v>483.84423594508706</v>
      </c>
      <c r="O144" s="1224">
        <v>0</v>
      </c>
      <c r="P144" s="1225"/>
      <c r="Q144" s="1226"/>
      <c r="R144" s="1231">
        <v>5009.1291654261277</v>
      </c>
      <c r="S144" s="1232"/>
      <c r="T144" s="1225"/>
      <c r="U144" s="1229"/>
    </row>
    <row r="145" spans="2:21" s="1183" customFormat="1" ht="12" customHeight="1">
      <c r="B145" s="1239" t="s">
        <v>563</v>
      </c>
      <c r="C145" s="1220">
        <v>39</v>
      </c>
      <c r="D145" s="1221" t="s">
        <v>407</v>
      </c>
      <c r="E145" s="1222" t="s">
        <v>343</v>
      </c>
      <c r="F145" s="1223">
        <v>586.2199619513168</v>
      </c>
      <c r="G145" s="1224">
        <v>0</v>
      </c>
      <c r="H145" s="1225"/>
      <c r="I145" s="1226">
        <v>0</v>
      </c>
      <c r="J145" s="1227">
        <v>0.24450714891025738</v>
      </c>
      <c r="K145" s="1224">
        <v>0</v>
      </c>
      <c r="L145" s="1225"/>
      <c r="M145" s="1226"/>
      <c r="N145" s="1227">
        <v>450.8587488031468</v>
      </c>
      <c r="O145" s="1224">
        <v>0</v>
      </c>
      <c r="P145" s="1225"/>
      <c r="Q145" s="1226"/>
      <c r="R145" s="1231">
        <v>1037.3232179033739</v>
      </c>
      <c r="S145" s="1232"/>
      <c r="T145" s="1225"/>
      <c r="U145" s="1229"/>
    </row>
    <row r="146" spans="2:21" s="1183" customFormat="1" ht="12" customHeight="1">
      <c r="B146" s="1239"/>
      <c r="C146" s="1220">
        <v>40</v>
      </c>
      <c r="D146" s="1221" t="s">
        <v>408</v>
      </c>
      <c r="E146" s="1222" t="s">
        <v>344</v>
      </c>
      <c r="F146" s="1223">
        <v>405.84458904321929</v>
      </c>
      <c r="G146" s="1224">
        <v>0</v>
      </c>
      <c r="H146" s="1225"/>
      <c r="I146" s="1226">
        <v>0</v>
      </c>
      <c r="J146" s="1227">
        <v>7.4637169136138352E-4</v>
      </c>
      <c r="K146" s="1224">
        <v>0</v>
      </c>
      <c r="L146" s="1225"/>
      <c r="M146" s="1226"/>
      <c r="N146" s="1227">
        <v>0</v>
      </c>
      <c r="O146" s="1224">
        <v>0</v>
      </c>
      <c r="P146" s="1225"/>
      <c r="Q146" s="1226"/>
      <c r="R146" s="1231">
        <v>405.84533541491066</v>
      </c>
      <c r="S146" s="1232"/>
      <c r="T146" s="1225"/>
      <c r="U146" s="1229"/>
    </row>
    <row r="147" spans="2:21" s="1183" customFormat="1" ht="12" customHeight="1">
      <c r="B147" s="1239"/>
      <c r="C147" s="1220">
        <v>41</v>
      </c>
      <c r="D147" s="1221" t="s">
        <v>409</v>
      </c>
      <c r="E147" s="1222" t="s">
        <v>345</v>
      </c>
      <c r="F147" s="1223">
        <v>0</v>
      </c>
      <c r="G147" s="1224">
        <v>0</v>
      </c>
      <c r="H147" s="1225"/>
      <c r="I147" s="1226"/>
      <c r="J147" s="1227">
        <v>0</v>
      </c>
      <c r="K147" s="1224">
        <v>0</v>
      </c>
      <c r="L147" s="1225"/>
      <c r="M147" s="1226"/>
      <c r="N147" s="1227">
        <v>0</v>
      </c>
      <c r="O147" s="1224">
        <v>0</v>
      </c>
      <c r="P147" s="1225"/>
      <c r="Q147" s="1226"/>
      <c r="R147" s="1231">
        <v>0</v>
      </c>
      <c r="S147" s="1232"/>
      <c r="T147" s="1225"/>
      <c r="U147" s="1229"/>
    </row>
    <row r="148" spans="2:21" s="1183" customFormat="1" ht="12" customHeight="1">
      <c r="B148" s="1239"/>
      <c r="C148" s="1220">
        <v>42</v>
      </c>
      <c r="D148" s="1221" t="s">
        <v>410</v>
      </c>
      <c r="E148" s="1222" t="s">
        <v>346</v>
      </c>
      <c r="F148" s="1223">
        <v>90.18768645404873</v>
      </c>
      <c r="G148" s="1224">
        <v>0</v>
      </c>
      <c r="H148" s="1225"/>
      <c r="I148" s="1238">
        <v>0</v>
      </c>
      <c r="J148" s="1227">
        <v>6.0028119110743282E-3</v>
      </c>
      <c r="K148" s="1224">
        <v>0</v>
      </c>
      <c r="L148" s="1225"/>
      <c r="M148" s="1238"/>
      <c r="N148" s="1227">
        <v>0</v>
      </c>
      <c r="O148" s="1224">
        <v>0</v>
      </c>
      <c r="P148" s="1225"/>
      <c r="Q148" s="1238"/>
      <c r="R148" s="1231">
        <v>90.193689265959804</v>
      </c>
      <c r="S148" s="1232"/>
      <c r="T148" s="1225"/>
      <c r="U148" s="1229"/>
    </row>
    <row r="149" spans="2:21" s="1183" customFormat="1" ht="12" customHeight="1">
      <c r="B149" s="1237"/>
      <c r="C149" s="1220"/>
      <c r="D149" s="1221" t="s">
        <v>411</v>
      </c>
      <c r="E149" s="1222" t="s">
        <v>564</v>
      </c>
      <c r="F149" s="1223">
        <v>39675.143423895941</v>
      </c>
      <c r="G149" s="1224">
        <v>0</v>
      </c>
      <c r="H149" s="1225"/>
      <c r="I149" s="1226">
        <v>0</v>
      </c>
      <c r="J149" s="1227">
        <v>5314.189837852</v>
      </c>
      <c r="K149" s="1224">
        <v>0</v>
      </c>
      <c r="L149" s="1225"/>
      <c r="M149" s="1226">
        <v>0</v>
      </c>
      <c r="N149" s="1227">
        <v>367.42382638066897</v>
      </c>
      <c r="O149" s="1224">
        <v>0</v>
      </c>
      <c r="P149" s="1225"/>
      <c r="Q149" s="1226">
        <v>0</v>
      </c>
      <c r="R149" s="1231">
        <v>45356.757088128608</v>
      </c>
      <c r="S149" s="1232">
        <v>0</v>
      </c>
      <c r="T149" s="1225">
        <v>0</v>
      </c>
      <c r="U149" s="1229">
        <v>0</v>
      </c>
    </row>
    <row r="150" spans="2:21" s="1183" customFormat="1" ht="12" customHeight="1">
      <c r="B150" s="1239" t="s">
        <v>565</v>
      </c>
      <c r="C150" s="1220">
        <v>43</v>
      </c>
      <c r="D150" s="1221" t="s">
        <v>165</v>
      </c>
      <c r="E150" s="1222" t="s">
        <v>349</v>
      </c>
      <c r="F150" s="1223">
        <v>3959.9541249150066</v>
      </c>
      <c r="G150" s="1224">
        <v>0</v>
      </c>
      <c r="H150" s="1225"/>
      <c r="I150" s="1226">
        <v>0</v>
      </c>
      <c r="J150" s="1227">
        <v>2599.3328648403999</v>
      </c>
      <c r="K150" s="1224">
        <v>0</v>
      </c>
      <c r="L150" s="1225"/>
      <c r="M150" s="1226">
        <v>0</v>
      </c>
      <c r="N150" s="1227">
        <v>213.92608226830507</v>
      </c>
      <c r="O150" s="1224">
        <v>0</v>
      </c>
      <c r="P150" s="1225"/>
      <c r="Q150" s="1226">
        <v>0</v>
      </c>
      <c r="R150" s="1231">
        <v>6773.2130720237119</v>
      </c>
      <c r="S150" s="1232">
        <v>0</v>
      </c>
      <c r="T150" s="1225">
        <v>0</v>
      </c>
      <c r="U150" s="1229">
        <v>0</v>
      </c>
    </row>
    <row r="151" spans="2:21" s="1183" customFormat="1" ht="12" customHeight="1">
      <c r="B151" s="1239" t="s">
        <v>413</v>
      </c>
      <c r="C151" s="1220">
        <v>44</v>
      </c>
      <c r="D151" s="1221" t="s">
        <v>166</v>
      </c>
      <c r="E151" s="1222" t="s">
        <v>350</v>
      </c>
      <c r="F151" s="1223">
        <v>5165.3489825318629</v>
      </c>
      <c r="G151" s="1224">
        <v>0</v>
      </c>
      <c r="H151" s="1225"/>
      <c r="I151" s="1226">
        <v>0</v>
      </c>
      <c r="J151" s="1227">
        <v>381.7005821938867</v>
      </c>
      <c r="K151" s="1224">
        <v>0</v>
      </c>
      <c r="L151" s="1225"/>
      <c r="M151" s="1226">
        <v>0</v>
      </c>
      <c r="N151" s="1227">
        <v>0.37505231554315155</v>
      </c>
      <c r="O151" s="1224">
        <v>0</v>
      </c>
      <c r="P151" s="1225"/>
      <c r="Q151" s="1226">
        <v>0</v>
      </c>
      <c r="R151" s="1231">
        <v>5547.4246170412925</v>
      </c>
      <c r="S151" s="1232">
        <v>0</v>
      </c>
      <c r="T151" s="1225">
        <v>0</v>
      </c>
      <c r="U151" s="1229">
        <v>0</v>
      </c>
    </row>
    <row r="152" spans="2:21" s="1183" customFormat="1" ht="12" customHeight="1">
      <c r="B152" s="1239"/>
      <c r="C152" s="1220">
        <v>45</v>
      </c>
      <c r="D152" s="1221" t="s">
        <v>167</v>
      </c>
      <c r="E152" s="1222" t="s">
        <v>351</v>
      </c>
      <c r="F152" s="1223">
        <v>29451.334149424387</v>
      </c>
      <c r="G152" s="1224">
        <v>0</v>
      </c>
      <c r="H152" s="1225"/>
      <c r="I152" s="1226">
        <v>0</v>
      </c>
      <c r="J152" s="1227">
        <v>1985.3937404585959</v>
      </c>
      <c r="K152" s="1224">
        <v>0</v>
      </c>
      <c r="L152" s="1225"/>
      <c r="M152" s="1226">
        <v>0</v>
      </c>
      <c r="N152" s="1227">
        <v>105.06265991300404</v>
      </c>
      <c r="O152" s="1224">
        <v>0</v>
      </c>
      <c r="P152" s="1225"/>
      <c r="Q152" s="1226">
        <v>0</v>
      </c>
      <c r="R152" s="1231">
        <v>31541.790549795987</v>
      </c>
      <c r="S152" s="1232">
        <v>0</v>
      </c>
      <c r="T152" s="1225">
        <v>0</v>
      </c>
      <c r="U152" s="1229">
        <v>0</v>
      </c>
    </row>
    <row r="153" spans="2:21" s="1183" customFormat="1" ht="12" customHeight="1">
      <c r="B153" s="1239"/>
      <c r="C153" s="1220">
        <v>46</v>
      </c>
      <c r="D153" s="1221" t="s">
        <v>414</v>
      </c>
      <c r="E153" s="1222"/>
      <c r="F153" s="1223">
        <v>1098.5061670246857</v>
      </c>
      <c r="G153" s="1224">
        <v>0</v>
      </c>
      <c r="H153" s="1225"/>
      <c r="I153" s="1226">
        <v>0</v>
      </c>
      <c r="J153" s="1227">
        <v>347.762650359117</v>
      </c>
      <c r="K153" s="1224">
        <v>0</v>
      </c>
      <c r="L153" s="1225"/>
      <c r="M153" s="1226">
        <v>0</v>
      </c>
      <c r="N153" s="1227">
        <v>48.06003188381667</v>
      </c>
      <c r="O153" s="1224">
        <v>0</v>
      </c>
      <c r="P153" s="1225"/>
      <c r="Q153" s="1226">
        <v>0</v>
      </c>
      <c r="R153" s="1231">
        <v>1494.3288492676195</v>
      </c>
      <c r="S153" s="1232">
        <v>0</v>
      </c>
      <c r="T153" s="1225">
        <v>0</v>
      </c>
      <c r="U153" s="1229">
        <v>0</v>
      </c>
    </row>
    <row r="154" spans="2:21" s="1183" customFormat="1" ht="12" customHeight="1">
      <c r="B154" s="1237"/>
      <c r="C154" s="1220"/>
      <c r="D154" s="1221" t="s">
        <v>415</v>
      </c>
      <c r="E154" s="1222" t="s">
        <v>566</v>
      </c>
      <c r="F154" s="1223">
        <v>113687.38041320723</v>
      </c>
      <c r="G154" s="1224">
        <v>0</v>
      </c>
      <c r="H154" s="1225"/>
      <c r="I154" s="1226"/>
      <c r="J154" s="1227">
        <v>14316.430594362602</v>
      </c>
      <c r="K154" s="1224">
        <v>0</v>
      </c>
      <c r="L154" s="1225"/>
      <c r="M154" s="1226"/>
      <c r="N154" s="1227">
        <v>2557.8816620405632</v>
      </c>
      <c r="O154" s="1224">
        <v>0</v>
      </c>
      <c r="P154" s="1225"/>
      <c r="Q154" s="1226"/>
      <c r="R154" s="1231">
        <v>130561.69266961041</v>
      </c>
      <c r="S154" s="1232">
        <v>0</v>
      </c>
      <c r="T154" s="1225">
        <v>0</v>
      </c>
      <c r="U154" s="1229">
        <v>0</v>
      </c>
    </row>
    <row r="155" spans="2:21" s="1183" customFormat="1" ht="12" customHeight="1">
      <c r="B155" s="1239"/>
      <c r="C155" s="1248">
        <v>47</v>
      </c>
      <c r="D155" s="1249" t="s">
        <v>170</v>
      </c>
      <c r="E155" s="1222" t="s">
        <v>567</v>
      </c>
      <c r="F155" s="1223">
        <v>0</v>
      </c>
      <c r="G155" s="1224">
        <v>0</v>
      </c>
      <c r="H155" s="1225"/>
      <c r="I155" s="1226"/>
      <c r="J155" s="1227">
        <v>0</v>
      </c>
      <c r="K155" s="1224">
        <v>0</v>
      </c>
      <c r="L155" s="1225"/>
      <c r="M155" s="1226"/>
      <c r="N155" s="1227">
        <v>0</v>
      </c>
      <c r="O155" s="1224">
        <v>0</v>
      </c>
      <c r="P155" s="1225"/>
      <c r="Q155" s="1226"/>
      <c r="R155" s="1231">
        <v>0</v>
      </c>
      <c r="S155" s="1232">
        <v>0</v>
      </c>
      <c r="T155" s="1225">
        <v>0</v>
      </c>
      <c r="U155" s="1229"/>
    </row>
    <row r="156" spans="2:21" s="1183" customFormat="1" ht="12" customHeight="1">
      <c r="B156" s="1239"/>
      <c r="C156" s="1250">
        <v>48</v>
      </c>
      <c r="D156" s="1251" t="s">
        <v>568</v>
      </c>
      <c r="E156" s="1222" t="s">
        <v>569</v>
      </c>
      <c r="F156" s="1223">
        <v>3273.4160682612342</v>
      </c>
      <c r="G156" s="1224">
        <v>0</v>
      </c>
      <c r="H156" s="1225"/>
      <c r="I156" s="1226"/>
      <c r="J156" s="1227">
        <v>7310.8875040875246</v>
      </c>
      <c r="K156" s="1224">
        <v>0</v>
      </c>
      <c r="L156" s="1225"/>
      <c r="M156" s="1226"/>
      <c r="N156" s="1227">
        <v>1466.5709393087648</v>
      </c>
      <c r="O156" s="1224">
        <v>0</v>
      </c>
      <c r="P156" s="1225"/>
      <c r="Q156" s="1226"/>
      <c r="R156" s="1231">
        <v>12050.874511657525</v>
      </c>
      <c r="S156" s="1232">
        <v>0</v>
      </c>
      <c r="T156" s="1225">
        <v>0</v>
      </c>
      <c r="U156" s="1229">
        <v>0</v>
      </c>
    </row>
    <row r="157" spans="2:21" s="1183" customFormat="1" ht="12" customHeight="1">
      <c r="B157" s="1219"/>
      <c r="C157" s="1248">
        <v>49</v>
      </c>
      <c r="D157" s="1252" t="s">
        <v>172</v>
      </c>
      <c r="E157" s="1222" t="s">
        <v>570</v>
      </c>
      <c r="F157" s="1223">
        <v>2273.8186642939863</v>
      </c>
      <c r="G157" s="1224">
        <v>0</v>
      </c>
      <c r="H157" s="1225"/>
      <c r="I157" s="1226"/>
      <c r="J157" s="1227">
        <v>5.1173512498468421</v>
      </c>
      <c r="K157" s="1224">
        <v>0</v>
      </c>
      <c r="L157" s="1225"/>
      <c r="M157" s="1226"/>
      <c r="N157" s="1227">
        <v>33.206633435430568</v>
      </c>
      <c r="O157" s="1224">
        <v>0</v>
      </c>
      <c r="P157" s="1225"/>
      <c r="Q157" s="1226"/>
      <c r="R157" s="1231">
        <v>2312.1426489792634</v>
      </c>
      <c r="S157" s="1232">
        <v>0</v>
      </c>
      <c r="T157" s="1225">
        <v>0</v>
      </c>
      <c r="U157" s="1229">
        <v>0</v>
      </c>
    </row>
    <row r="158" spans="2:21" s="1183" customFormat="1" ht="12" customHeight="1">
      <c r="B158" s="1219" t="s">
        <v>417</v>
      </c>
      <c r="C158" s="1250">
        <v>50</v>
      </c>
      <c r="D158" s="1221" t="s">
        <v>173</v>
      </c>
      <c r="E158" s="1222" t="s">
        <v>571</v>
      </c>
      <c r="F158" s="1223">
        <v>56414.916106516212</v>
      </c>
      <c r="G158" s="1224">
        <v>0</v>
      </c>
      <c r="H158" s="1225"/>
      <c r="I158" s="1226"/>
      <c r="J158" s="1227">
        <v>3456.340047933807</v>
      </c>
      <c r="K158" s="1224">
        <v>0</v>
      </c>
      <c r="L158" s="1225"/>
      <c r="M158" s="1226"/>
      <c r="N158" s="1227">
        <v>70.851364806268222</v>
      </c>
      <c r="O158" s="1224">
        <v>0</v>
      </c>
      <c r="P158" s="1225"/>
      <c r="Q158" s="1226"/>
      <c r="R158" s="1231">
        <v>59942.107519256286</v>
      </c>
      <c r="S158" s="1232">
        <v>0</v>
      </c>
      <c r="T158" s="1225">
        <v>0</v>
      </c>
      <c r="U158" s="1229">
        <v>0</v>
      </c>
    </row>
    <row r="159" spans="2:21" s="1183" customFormat="1" ht="12" customHeight="1">
      <c r="B159" s="1239" t="s">
        <v>572</v>
      </c>
      <c r="C159" s="1248">
        <v>51</v>
      </c>
      <c r="D159" s="1221" t="s">
        <v>573</v>
      </c>
      <c r="E159" s="1222" t="s">
        <v>574</v>
      </c>
      <c r="F159" s="1223">
        <v>6046.4347824073266</v>
      </c>
      <c r="G159" s="1224">
        <v>0</v>
      </c>
      <c r="H159" s="1225"/>
      <c r="I159" s="1226"/>
      <c r="J159" s="1227">
        <v>45.782981728145586</v>
      </c>
      <c r="K159" s="1224">
        <v>0</v>
      </c>
      <c r="L159" s="1225"/>
      <c r="M159" s="1226"/>
      <c r="N159" s="1227">
        <v>555.13454434299467</v>
      </c>
      <c r="O159" s="1224">
        <v>0</v>
      </c>
      <c r="P159" s="1225"/>
      <c r="Q159" s="1226"/>
      <c r="R159" s="1231">
        <v>6647.3523084784665</v>
      </c>
      <c r="S159" s="1232">
        <v>0</v>
      </c>
      <c r="T159" s="1225">
        <v>0</v>
      </c>
      <c r="U159" s="1229">
        <v>0</v>
      </c>
    </row>
    <row r="160" spans="2:21" s="1183" customFormat="1" ht="12" customHeight="1">
      <c r="B160" s="1239"/>
      <c r="C160" s="1250">
        <v>52</v>
      </c>
      <c r="D160" s="1221" t="s">
        <v>575</v>
      </c>
      <c r="E160" s="1222" t="s">
        <v>576</v>
      </c>
      <c r="F160" s="1223">
        <v>530.19166106223963</v>
      </c>
      <c r="G160" s="1224">
        <v>0</v>
      </c>
      <c r="H160" s="1225"/>
      <c r="I160" s="1226"/>
      <c r="J160" s="1227">
        <v>0.84812711589640422</v>
      </c>
      <c r="K160" s="1224">
        <v>0</v>
      </c>
      <c r="L160" s="1225"/>
      <c r="M160" s="1226"/>
      <c r="N160" s="1227">
        <v>62.073254274805983</v>
      </c>
      <c r="O160" s="1224">
        <v>0</v>
      </c>
      <c r="P160" s="1225"/>
      <c r="Q160" s="1226"/>
      <c r="R160" s="1231">
        <v>593.11304245294207</v>
      </c>
      <c r="S160" s="1232">
        <v>0</v>
      </c>
      <c r="T160" s="1225">
        <v>0</v>
      </c>
      <c r="U160" s="1229">
        <v>0</v>
      </c>
    </row>
    <row r="161" spans="2:21" s="1183" customFormat="1" ht="12" customHeight="1">
      <c r="B161" s="1239"/>
      <c r="C161" s="1248">
        <v>53</v>
      </c>
      <c r="D161" s="1221" t="s">
        <v>577</v>
      </c>
      <c r="E161" s="1222" t="s">
        <v>578</v>
      </c>
      <c r="F161" s="1223">
        <v>32.162203395332504</v>
      </c>
      <c r="G161" s="1224">
        <v>0</v>
      </c>
      <c r="H161" s="1225"/>
      <c r="I161" s="1226"/>
      <c r="J161" s="1227">
        <v>0</v>
      </c>
      <c r="K161" s="1224">
        <v>0</v>
      </c>
      <c r="L161" s="1225"/>
      <c r="M161" s="1226"/>
      <c r="N161" s="1227">
        <v>0</v>
      </c>
      <c r="O161" s="1224">
        <v>0</v>
      </c>
      <c r="P161" s="1225"/>
      <c r="Q161" s="1226"/>
      <c r="R161" s="1231">
        <v>32.162203395332504</v>
      </c>
      <c r="S161" s="1232">
        <v>0</v>
      </c>
      <c r="T161" s="1225">
        <v>0</v>
      </c>
      <c r="U161" s="1229">
        <v>0</v>
      </c>
    </row>
    <row r="162" spans="2:21" s="1183" customFormat="1" ht="12" customHeight="1">
      <c r="B162" s="1239"/>
      <c r="C162" s="1250">
        <v>54</v>
      </c>
      <c r="D162" s="1221" t="s">
        <v>177</v>
      </c>
      <c r="E162" s="1222" t="s">
        <v>579</v>
      </c>
      <c r="F162" s="1223">
        <v>24275.668579092257</v>
      </c>
      <c r="G162" s="1224">
        <v>0</v>
      </c>
      <c r="H162" s="1225"/>
      <c r="I162" s="1226"/>
      <c r="J162" s="1227">
        <v>3283.9116758142004</v>
      </c>
      <c r="K162" s="1224">
        <v>0</v>
      </c>
      <c r="L162" s="1225"/>
      <c r="M162" s="1226"/>
      <c r="N162" s="1227">
        <v>239.05881059475982</v>
      </c>
      <c r="O162" s="1224">
        <v>0</v>
      </c>
      <c r="P162" s="1225"/>
      <c r="Q162" s="1226"/>
      <c r="R162" s="1231">
        <v>27798.639065501218</v>
      </c>
      <c r="S162" s="1232">
        <v>0</v>
      </c>
      <c r="T162" s="1225">
        <v>0</v>
      </c>
      <c r="U162" s="1229">
        <v>0</v>
      </c>
    </row>
    <row r="163" spans="2:21" s="1183" customFormat="1" ht="12" customHeight="1">
      <c r="B163" s="1253"/>
      <c r="C163" s="1248">
        <v>55</v>
      </c>
      <c r="D163" s="1221" t="s">
        <v>420</v>
      </c>
      <c r="E163" s="1222"/>
      <c r="F163" s="1223">
        <v>20840.772348178631</v>
      </c>
      <c r="G163" s="1224">
        <v>0</v>
      </c>
      <c r="H163" s="1225"/>
      <c r="I163" s="1226"/>
      <c r="J163" s="1227">
        <v>213.54290643318058</v>
      </c>
      <c r="K163" s="1224">
        <v>0</v>
      </c>
      <c r="L163" s="1225"/>
      <c r="M163" s="1226"/>
      <c r="N163" s="1227">
        <v>130.98611527753849</v>
      </c>
      <c r="O163" s="1224">
        <v>0</v>
      </c>
      <c r="P163" s="1225"/>
      <c r="Q163" s="1226"/>
      <c r="R163" s="1228">
        <v>21185.301369889348</v>
      </c>
      <c r="S163" s="1227">
        <v>0</v>
      </c>
      <c r="T163" s="1225">
        <v>0</v>
      </c>
      <c r="U163" s="1229">
        <v>0</v>
      </c>
    </row>
    <row r="164" spans="2:21" s="1183" customFormat="1" ht="12" customHeight="1">
      <c r="B164" s="1239" t="s">
        <v>580</v>
      </c>
      <c r="C164" s="1220"/>
      <c r="D164" s="1221" t="s">
        <v>422</v>
      </c>
      <c r="E164" s="1222" t="s">
        <v>581</v>
      </c>
      <c r="F164" s="1223">
        <v>4726.8366581420823</v>
      </c>
      <c r="G164" s="1224">
        <v>0</v>
      </c>
      <c r="H164" s="1225"/>
      <c r="I164" s="1226">
        <v>0</v>
      </c>
      <c r="J164" s="1227">
        <v>3288.3569999999995</v>
      </c>
      <c r="K164" s="1224">
        <v>0</v>
      </c>
      <c r="L164" s="1225"/>
      <c r="M164" s="1226">
        <v>0</v>
      </c>
      <c r="N164" s="1227">
        <v>0</v>
      </c>
      <c r="O164" s="1224">
        <v>0</v>
      </c>
      <c r="P164" s="1225"/>
      <c r="Q164" s="1226"/>
      <c r="R164" s="1231">
        <v>8015.1936581420814</v>
      </c>
      <c r="S164" s="1232">
        <v>0</v>
      </c>
      <c r="T164" s="1225">
        <v>0</v>
      </c>
      <c r="U164" s="1229">
        <v>0</v>
      </c>
    </row>
    <row r="165" spans="2:21" s="1183" customFormat="1" ht="12" customHeight="1">
      <c r="B165" s="1254" t="s">
        <v>582</v>
      </c>
      <c r="C165" s="1220">
        <v>56</v>
      </c>
      <c r="D165" s="1221" t="s">
        <v>582</v>
      </c>
      <c r="E165" s="1222" t="s">
        <v>584</v>
      </c>
      <c r="F165" s="1223">
        <v>4726.8366581420823</v>
      </c>
      <c r="G165" s="1224">
        <v>0</v>
      </c>
      <c r="H165" s="1225"/>
      <c r="I165" s="1226">
        <v>0</v>
      </c>
      <c r="J165" s="1227">
        <v>3288.3569999999995</v>
      </c>
      <c r="K165" s="1224">
        <v>0</v>
      </c>
      <c r="L165" s="1225"/>
      <c r="M165" s="1226">
        <v>0</v>
      </c>
      <c r="N165" s="1227">
        <v>0</v>
      </c>
      <c r="O165" s="1224">
        <v>0</v>
      </c>
      <c r="P165" s="1225"/>
      <c r="Q165" s="1226"/>
      <c r="R165" s="1228">
        <v>8015.1936581420814</v>
      </c>
      <c r="S165" s="1227">
        <v>0</v>
      </c>
      <c r="T165" s="1225">
        <v>0</v>
      </c>
      <c r="U165" s="1229">
        <v>0</v>
      </c>
    </row>
    <row r="166" spans="2:21" s="1183" customFormat="1" ht="12" customHeight="1">
      <c r="B166" s="1239" t="s">
        <v>424</v>
      </c>
      <c r="C166" s="1255"/>
      <c r="D166" s="1252" t="s">
        <v>425</v>
      </c>
      <c r="E166" s="1256" t="s">
        <v>585</v>
      </c>
      <c r="F166" s="1223">
        <v>2098.6151653483439</v>
      </c>
      <c r="G166" s="1224">
        <v>0</v>
      </c>
      <c r="H166" s="1225"/>
      <c r="I166" s="1226">
        <v>0</v>
      </c>
      <c r="J166" s="1227">
        <v>595.27549322916525</v>
      </c>
      <c r="K166" s="1224">
        <v>0</v>
      </c>
      <c r="L166" s="1225"/>
      <c r="M166" s="1226">
        <v>0</v>
      </c>
      <c r="N166" s="1227">
        <v>1489.1665598860843</v>
      </c>
      <c r="O166" s="1224">
        <v>0</v>
      </c>
      <c r="P166" s="1225"/>
      <c r="Q166" s="1226"/>
      <c r="R166" s="1231">
        <v>4183.0572184635939</v>
      </c>
      <c r="S166" s="1232">
        <v>0</v>
      </c>
      <c r="T166" s="1225">
        <v>0</v>
      </c>
      <c r="U166" s="1229">
        <v>0</v>
      </c>
    </row>
    <row r="167" spans="2:21" s="1183" customFormat="1" ht="12" customHeight="1">
      <c r="B167" s="1239" t="s">
        <v>426</v>
      </c>
      <c r="C167" s="1220">
        <v>57</v>
      </c>
      <c r="D167" s="1221" t="s">
        <v>427</v>
      </c>
      <c r="E167" s="1222" t="s">
        <v>586</v>
      </c>
      <c r="F167" s="1223">
        <v>2037.5787878687931</v>
      </c>
      <c r="G167" s="1224">
        <v>0</v>
      </c>
      <c r="H167" s="1225"/>
      <c r="I167" s="1226">
        <v>0</v>
      </c>
      <c r="J167" s="1227">
        <v>595.01436359653155</v>
      </c>
      <c r="K167" s="1224">
        <v>0</v>
      </c>
      <c r="L167" s="1225"/>
      <c r="M167" s="1226">
        <v>0</v>
      </c>
      <c r="N167" s="1227">
        <v>1489.1665598860843</v>
      </c>
      <c r="O167" s="1224">
        <v>0</v>
      </c>
      <c r="P167" s="1225"/>
      <c r="Q167" s="1226"/>
      <c r="R167" s="1228">
        <v>4121.7597113514094</v>
      </c>
      <c r="S167" s="1227">
        <v>0</v>
      </c>
      <c r="T167" s="1225">
        <v>0</v>
      </c>
      <c r="U167" s="1229">
        <v>0</v>
      </c>
    </row>
    <row r="168" spans="2:21" s="1183" customFormat="1" ht="12" customHeight="1">
      <c r="B168" s="1239"/>
      <c r="C168" s="1220">
        <v>58</v>
      </c>
      <c r="D168" s="1221" t="s">
        <v>183</v>
      </c>
      <c r="E168" s="1222" t="s">
        <v>587</v>
      </c>
      <c r="F168" s="1223">
        <v>61.036377479550744</v>
      </c>
      <c r="G168" s="1224">
        <v>0</v>
      </c>
      <c r="H168" s="1225"/>
      <c r="I168" s="1226">
        <v>0</v>
      </c>
      <c r="J168" s="1227">
        <v>0.26112963263370431</v>
      </c>
      <c r="K168" s="1224">
        <v>0</v>
      </c>
      <c r="L168" s="1225"/>
      <c r="M168" s="1226">
        <v>0</v>
      </c>
      <c r="N168" s="1227">
        <v>0</v>
      </c>
      <c r="O168" s="1224">
        <v>0</v>
      </c>
      <c r="P168" s="1225"/>
      <c r="Q168" s="1226"/>
      <c r="R168" s="1228">
        <v>61.297507112184448</v>
      </c>
      <c r="S168" s="1227">
        <v>0</v>
      </c>
      <c r="T168" s="1225">
        <v>0</v>
      </c>
      <c r="U168" s="1229">
        <v>0</v>
      </c>
    </row>
    <row r="169" spans="2:21" s="1183" customFormat="1" ht="12" customHeight="1">
      <c r="B169" s="1257" t="s">
        <v>428</v>
      </c>
      <c r="C169" s="1220"/>
      <c r="D169" s="1221" t="s">
        <v>429</v>
      </c>
      <c r="E169" s="1222" t="s">
        <v>588</v>
      </c>
      <c r="F169" s="1258">
        <v>6048.9962838076408</v>
      </c>
      <c r="G169" s="1259">
        <v>0</v>
      </c>
      <c r="H169" s="1225"/>
      <c r="I169" s="1226">
        <v>0</v>
      </c>
      <c r="J169" s="1232">
        <v>569.6429242157302</v>
      </c>
      <c r="K169" s="1259">
        <v>0</v>
      </c>
      <c r="L169" s="1225"/>
      <c r="M169" s="1226">
        <v>0</v>
      </c>
      <c r="N169" s="1227">
        <v>0</v>
      </c>
      <c r="O169" s="1259">
        <v>0</v>
      </c>
      <c r="P169" s="1225"/>
      <c r="Q169" s="1226"/>
      <c r="R169" s="1231">
        <v>6618.6392080233709</v>
      </c>
      <c r="S169" s="1232">
        <v>0</v>
      </c>
      <c r="T169" s="1225">
        <v>0</v>
      </c>
      <c r="U169" s="1229">
        <v>0</v>
      </c>
    </row>
    <row r="170" spans="2:21" s="1183" customFormat="1" ht="12" customHeight="1">
      <c r="B170" s="1260" t="s">
        <v>589</v>
      </c>
      <c r="C170" s="1220">
        <v>59</v>
      </c>
      <c r="D170" s="1221" t="s">
        <v>590</v>
      </c>
      <c r="E170" s="1222" t="s">
        <v>591</v>
      </c>
      <c r="F170" s="1240">
        <v>2605.7318606141807</v>
      </c>
      <c r="G170" s="1241">
        <v>0</v>
      </c>
      <c r="H170" s="1225"/>
      <c r="I170" s="1226">
        <v>0</v>
      </c>
      <c r="J170" s="1242">
        <v>513.29469426206049</v>
      </c>
      <c r="K170" s="1241">
        <v>0</v>
      </c>
      <c r="L170" s="1225"/>
      <c r="M170" s="1226">
        <v>0</v>
      </c>
      <c r="N170" s="1242">
        <v>0</v>
      </c>
      <c r="O170" s="1241">
        <v>0</v>
      </c>
      <c r="P170" s="1225"/>
      <c r="Q170" s="1226"/>
      <c r="R170" s="1228">
        <v>3119.0265548762413</v>
      </c>
      <c r="S170" s="1227">
        <v>0</v>
      </c>
      <c r="T170" s="1225">
        <v>0</v>
      </c>
      <c r="U170" s="1229">
        <v>0</v>
      </c>
    </row>
    <row r="171" spans="2:21" s="1183" customFormat="1" ht="12" customHeight="1">
      <c r="B171" s="1253"/>
      <c r="C171" s="1220">
        <v>60</v>
      </c>
      <c r="D171" s="1221" t="s">
        <v>592</v>
      </c>
      <c r="E171" s="1222"/>
      <c r="F171" s="1223">
        <v>3443.2644231934596</v>
      </c>
      <c r="G171" s="1224">
        <v>0</v>
      </c>
      <c r="H171" s="1225"/>
      <c r="I171" s="1226">
        <v>0</v>
      </c>
      <c r="J171" s="1227">
        <v>56.348229953669666</v>
      </c>
      <c r="K171" s="1224">
        <v>0</v>
      </c>
      <c r="L171" s="1225"/>
      <c r="M171" s="1226">
        <v>0</v>
      </c>
      <c r="N171" s="1227">
        <v>0</v>
      </c>
      <c r="O171" s="1224">
        <v>0</v>
      </c>
      <c r="P171" s="1225"/>
      <c r="Q171" s="1226"/>
      <c r="R171" s="1228">
        <v>3499.6126531471291</v>
      </c>
      <c r="S171" s="1227">
        <v>0</v>
      </c>
      <c r="T171" s="1225">
        <v>0</v>
      </c>
      <c r="U171" s="1229">
        <v>0</v>
      </c>
    </row>
    <row r="172" spans="2:21" s="1183" customFormat="1" ht="12" customHeight="1">
      <c r="B172" s="1260" t="s">
        <v>593</v>
      </c>
      <c r="C172" s="1220"/>
      <c r="D172" s="1221" t="s">
        <v>434</v>
      </c>
      <c r="E172" s="1222" t="s">
        <v>594</v>
      </c>
      <c r="F172" s="1223">
        <v>12888.141899999999</v>
      </c>
      <c r="G172" s="1224">
        <v>0</v>
      </c>
      <c r="H172" s="1225"/>
      <c r="I172" s="1226">
        <v>0</v>
      </c>
      <c r="J172" s="1227">
        <v>1959.7309999999993</v>
      </c>
      <c r="K172" s="1224">
        <v>0</v>
      </c>
      <c r="L172" s="1225"/>
      <c r="M172" s="1226">
        <v>0</v>
      </c>
      <c r="N172" s="1227">
        <v>0</v>
      </c>
      <c r="O172" s="1224">
        <v>0</v>
      </c>
      <c r="P172" s="1225"/>
      <c r="Q172" s="1226"/>
      <c r="R172" s="1231">
        <v>14847.872899999998</v>
      </c>
      <c r="S172" s="1232">
        <v>0</v>
      </c>
      <c r="T172" s="1225">
        <v>0</v>
      </c>
      <c r="U172" s="1229">
        <v>0</v>
      </c>
    </row>
    <row r="173" spans="2:21" s="1183" customFormat="1" ht="12" customHeight="1">
      <c r="B173" s="1261" t="s">
        <v>595</v>
      </c>
      <c r="C173" s="1220">
        <v>61</v>
      </c>
      <c r="D173" s="1221" t="s">
        <v>188</v>
      </c>
      <c r="E173" s="1222" t="s">
        <v>596</v>
      </c>
      <c r="F173" s="1223">
        <v>14</v>
      </c>
      <c r="G173" s="1224">
        <v>0</v>
      </c>
      <c r="H173" s="1225"/>
      <c r="I173" s="1226">
        <v>0</v>
      </c>
      <c r="J173" s="1227">
        <v>0</v>
      </c>
      <c r="K173" s="1224">
        <v>0</v>
      </c>
      <c r="L173" s="1225"/>
      <c r="M173" s="1226"/>
      <c r="N173" s="1227">
        <v>0</v>
      </c>
      <c r="O173" s="1224">
        <v>0</v>
      </c>
      <c r="P173" s="1225"/>
      <c r="Q173" s="1226"/>
      <c r="R173" s="1228">
        <v>14</v>
      </c>
      <c r="S173" s="1227">
        <v>0</v>
      </c>
      <c r="T173" s="1225">
        <v>0</v>
      </c>
      <c r="U173" s="1229">
        <v>0</v>
      </c>
    </row>
    <row r="174" spans="2:21" s="1183" customFormat="1" ht="12" customHeight="1">
      <c r="B174" s="1262" t="s">
        <v>436</v>
      </c>
      <c r="C174" s="1220">
        <v>62</v>
      </c>
      <c r="D174" s="1221" t="s">
        <v>436</v>
      </c>
      <c r="E174" s="1222" t="s">
        <v>597</v>
      </c>
      <c r="F174" s="1223">
        <v>4029.4577934769118</v>
      </c>
      <c r="G174" s="1224">
        <v>0.41147557761282427</v>
      </c>
      <c r="H174" s="1225">
        <v>2</v>
      </c>
      <c r="I174" s="1226">
        <v>1.0211686005966896E-4</v>
      </c>
      <c r="J174" s="1227">
        <v>2046.2915550145653</v>
      </c>
      <c r="K174" s="1224">
        <v>17.882562500930568</v>
      </c>
      <c r="L174" s="1225">
        <v>3</v>
      </c>
      <c r="M174" s="1226">
        <v>8.739010067802035E-3</v>
      </c>
      <c r="N174" s="1227">
        <v>61.184993762014045</v>
      </c>
      <c r="O174" s="1224">
        <v>0</v>
      </c>
      <c r="P174" s="1225"/>
      <c r="Q174" s="1226"/>
      <c r="R174" s="1228">
        <v>6136.9343422534912</v>
      </c>
      <c r="S174" s="1227">
        <v>18.294038078543391</v>
      </c>
      <c r="T174" s="1225">
        <v>0</v>
      </c>
      <c r="U174" s="1229">
        <v>2.9809734076160564E-3</v>
      </c>
    </row>
    <row r="175" spans="2:21" s="1183" customFormat="1" ht="12" customHeight="1">
      <c r="B175" s="1247"/>
      <c r="C175" s="1220"/>
      <c r="D175" s="1221" t="s">
        <v>437</v>
      </c>
      <c r="E175" s="1222" t="s">
        <v>598</v>
      </c>
      <c r="F175" s="1223">
        <v>20014.250265806444</v>
      </c>
      <c r="G175" s="1224">
        <v>0</v>
      </c>
      <c r="H175" s="1225"/>
      <c r="I175" s="1226">
        <v>0</v>
      </c>
      <c r="J175" s="1227">
        <v>9123.9066359401895</v>
      </c>
      <c r="K175" s="1224">
        <v>0</v>
      </c>
      <c r="L175" s="1225"/>
      <c r="M175" s="1226">
        <v>0</v>
      </c>
      <c r="N175" s="1227">
        <v>0</v>
      </c>
      <c r="O175" s="1224">
        <v>0</v>
      </c>
      <c r="P175" s="1225"/>
      <c r="Q175" s="1226"/>
      <c r="R175" s="1231">
        <v>29138.156901746632</v>
      </c>
      <c r="S175" s="1232">
        <v>0</v>
      </c>
      <c r="T175" s="1225">
        <v>0</v>
      </c>
      <c r="U175" s="1229">
        <v>0</v>
      </c>
    </row>
    <row r="176" spans="2:21" s="1183" customFormat="1" ht="12" customHeight="1">
      <c r="B176" s="1239" t="s">
        <v>599</v>
      </c>
      <c r="C176" s="1220">
        <v>63</v>
      </c>
      <c r="D176" s="1221" t="s">
        <v>190</v>
      </c>
      <c r="E176" s="1222" t="s">
        <v>600</v>
      </c>
      <c r="F176" s="1223">
        <v>17497.447090524467</v>
      </c>
      <c r="G176" s="1224">
        <v>0</v>
      </c>
      <c r="H176" s="1225"/>
      <c r="I176" s="1226">
        <v>0</v>
      </c>
      <c r="J176" s="1227">
        <v>8754.1585030811439</v>
      </c>
      <c r="K176" s="1224">
        <v>0</v>
      </c>
      <c r="L176" s="1225"/>
      <c r="M176" s="1226">
        <v>0</v>
      </c>
      <c r="N176" s="1227">
        <v>0</v>
      </c>
      <c r="O176" s="1224">
        <v>0</v>
      </c>
      <c r="P176" s="1225"/>
      <c r="Q176" s="1226"/>
      <c r="R176" s="1228">
        <v>26251.605593605611</v>
      </c>
      <c r="S176" s="1227">
        <v>0</v>
      </c>
      <c r="T176" s="1225">
        <v>0</v>
      </c>
      <c r="U176" s="1229">
        <v>0</v>
      </c>
    </row>
    <row r="177" spans="2:21" s="1183" customFormat="1" ht="12" customHeight="1">
      <c r="B177" s="1239"/>
      <c r="C177" s="1220">
        <v>64</v>
      </c>
      <c r="D177" s="1221" t="s">
        <v>440</v>
      </c>
      <c r="E177" s="1222"/>
      <c r="F177" s="1223">
        <v>2516.8031752819779</v>
      </c>
      <c r="G177" s="1224">
        <v>0</v>
      </c>
      <c r="H177" s="1225"/>
      <c r="I177" s="1226">
        <v>0</v>
      </c>
      <c r="J177" s="1227">
        <v>369.74813285904452</v>
      </c>
      <c r="K177" s="1224">
        <v>0</v>
      </c>
      <c r="L177" s="1225"/>
      <c r="M177" s="1226">
        <v>0</v>
      </c>
      <c r="N177" s="1227">
        <v>0</v>
      </c>
      <c r="O177" s="1224">
        <v>0</v>
      </c>
      <c r="P177" s="1225"/>
      <c r="Q177" s="1226"/>
      <c r="R177" s="1228">
        <v>2886.5513081410227</v>
      </c>
      <c r="S177" s="1227">
        <v>0</v>
      </c>
      <c r="T177" s="1225">
        <v>0</v>
      </c>
      <c r="U177" s="1229">
        <v>0</v>
      </c>
    </row>
    <row r="178" spans="2:21" s="1183" customFormat="1">
      <c r="B178" s="1262" t="s">
        <v>441</v>
      </c>
      <c r="C178" s="1220">
        <v>65</v>
      </c>
      <c r="D178" s="1221" t="s">
        <v>442</v>
      </c>
      <c r="E178" s="1222" t="s">
        <v>601</v>
      </c>
      <c r="F178" s="1223">
        <v>3201.085154772064</v>
      </c>
      <c r="G178" s="1224">
        <v>5.2165754331361729</v>
      </c>
      <c r="H178" s="1225">
        <v>2</v>
      </c>
      <c r="I178" s="1226">
        <v>1.6296271985640517E-3</v>
      </c>
      <c r="J178" s="1227">
        <v>221.99441135057137</v>
      </c>
      <c r="K178" s="1224">
        <v>2.4999250736136135E-4</v>
      </c>
      <c r="L178" s="1225">
        <v>2</v>
      </c>
      <c r="M178" s="1226">
        <v>1.1261207245734473E-6</v>
      </c>
      <c r="N178" s="1227">
        <v>0</v>
      </c>
      <c r="O178" s="1224">
        <v>0</v>
      </c>
      <c r="P178" s="1225"/>
      <c r="Q178" s="1226"/>
      <c r="R178" s="1228">
        <v>3423.0795661226352</v>
      </c>
      <c r="S178" s="1227">
        <v>5.2168254256435347</v>
      </c>
      <c r="T178" s="1225">
        <v>0</v>
      </c>
      <c r="U178" s="1229">
        <v>1.5240152397487791E-3</v>
      </c>
    </row>
    <row r="179" spans="2:21" s="1183" customFormat="1" ht="12" customHeight="1">
      <c r="B179" s="1247"/>
      <c r="C179" s="1220"/>
      <c r="D179" s="1221" t="s">
        <v>443</v>
      </c>
      <c r="E179" s="1222" t="s">
        <v>602</v>
      </c>
      <c r="F179" s="1223">
        <v>170319.10027661407</v>
      </c>
      <c r="G179" s="1224">
        <v>0</v>
      </c>
      <c r="H179" s="1225"/>
      <c r="I179" s="1226">
        <v>0</v>
      </c>
      <c r="J179" s="1227">
        <v>60815.831297862889</v>
      </c>
      <c r="K179" s="1224">
        <v>0</v>
      </c>
      <c r="L179" s="1225"/>
      <c r="M179" s="1226">
        <v>0</v>
      </c>
      <c r="N179" s="1227">
        <v>1726.6546440235511</v>
      </c>
      <c r="O179" s="1224">
        <v>0</v>
      </c>
      <c r="P179" s="1225"/>
      <c r="Q179" s="1226"/>
      <c r="R179" s="1228">
        <v>232861.58621850051</v>
      </c>
      <c r="S179" s="1227">
        <v>0</v>
      </c>
      <c r="T179" s="1225">
        <v>0</v>
      </c>
      <c r="U179" s="1229">
        <v>0</v>
      </c>
    </row>
    <row r="180" spans="2:21" s="1183" customFormat="1" ht="12" customHeight="1">
      <c r="B180" s="1239" t="s">
        <v>589</v>
      </c>
      <c r="C180" s="1220">
        <v>66</v>
      </c>
      <c r="D180" s="1221" t="s">
        <v>194</v>
      </c>
      <c r="E180" s="1222" t="s">
        <v>603</v>
      </c>
      <c r="F180" s="1223">
        <v>154473.84813978252</v>
      </c>
      <c r="G180" s="1224">
        <v>0</v>
      </c>
      <c r="H180" s="1225"/>
      <c r="I180" s="1226">
        <v>0</v>
      </c>
      <c r="J180" s="1227">
        <v>55051.467599208139</v>
      </c>
      <c r="K180" s="1224">
        <v>0</v>
      </c>
      <c r="L180" s="1225"/>
      <c r="M180" s="1226">
        <v>0</v>
      </c>
      <c r="N180" s="1227">
        <v>12.903836363185937</v>
      </c>
      <c r="O180" s="1224">
        <v>0</v>
      </c>
      <c r="P180" s="1225"/>
      <c r="Q180" s="1226"/>
      <c r="R180" s="1228">
        <v>209538.21957535387</v>
      </c>
      <c r="S180" s="1227">
        <v>0</v>
      </c>
      <c r="T180" s="1225">
        <v>0</v>
      </c>
      <c r="U180" s="1229">
        <v>0</v>
      </c>
    </row>
    <row r="181" spans="2:21" s="1183" customFormat="1" ht="12" customHeight="1">
      <c r="B181" s="1239"/>
      <c r="C181" s="1263">
        <v>67</v>
      </c>
      <c r="D181" s="1221" t="s">
        <v>604</v>
      </c>
      <c r="E181" s="1222" t="s">
        <v>605</v>
      </c>
      <c r="F181" s="1223">
        <v>1115.6233877707559</v>
      </c>
      <c r="G181" s="1224">
        <v>0</v>
      </c>
      <c r="H181" s="1225"/>
      <c r="I181" s="1226">
        <v>0</v>
      </c>
      <c r="J181" s="1227">
        <v>345.52638389696097</v>
      </c>
      <c r="K181" s="1224">
        <v>0</v>
      </c>
      <c r="L181" s="1225"/>
      <c r="M181" s="1226">
        <v>0</v>
      </c>
      <c r="N181" s="1227">
        <v>0</v>
      </c>
      <c r="O181" s="1224">
        <v>0</v>
      </c>
      <c r="P181" s="1225"/>
      <c r="Q181" s="1226"/>
      <c r="R181" s="1228">
        <v>1461.1497716677168</v>
      </c>
      <c r="S181" s="1227">
        <v>0</v>
      </c>
      <c r="T181" s="1225">
        <v>0</v>
      </c>
      <c r="U181" s="1229">
        <v>0</v>
      </c>
    </row>
    <row r="182" spans="2:21" s="1183" customFormat="1" ht="12" customHeight="1">
      <c r="B182" s="1239"/>
      <c r="C182" s="1263">
        <v>68</v>
      </c>
      <c r="D182" s="1221" t="s">
        <v>196</v>
      </c>
      <c r="E182" s="1222"/>
      <c r="F182" s="1223">
        <v>14729.628749060774</v>
      </c>
      <c r="G182" s="1224">
        <v>0</v>
      </c>
      <c r="H182" s="1225"/>
      <c r="I182" s="1226">
        <v>0</v>
      </c>
      <c r="J182" s="1227">
        <v>5418.8373147577786</v>
      </c>
      <c r="K182" s="1224">
        <v>0</v>
      </c>
      <c r="L182" s="1225"/>
      <c r="M182" s="1226">
        <v>0</v>
      </c>
      <c r="N182" s="1227">
        <v>1713.7508076603651</v>
      </c>
      <c r="O182" s="1224">
        <v>0</v>
      </c>
      <c r="P182" s="1225"/>
      <c r="Q182" s="1226"/>
      <c r="R182" s="1228">
        <v>21862.216871478919</v>
      </c>
      <c r="S182" s="1227">
        <v>0</v>
      </c>
      <c r="T182" s="1225">
        <v>0</v>
      </c>
      <c r="U182" s="1229">
        <v>0</v>
      </c>
    </row>
    <row r="183" spans="2:21" s="1183" customFormat="1" ht="12" customHeight="1" thickBot="1">
      <c r="B183" s="1264" t="s">
        <v>445</v>
      </c>
      <c r="C183" s="1220">
        <v>69</v>
      </c>
      <c r="D183" s="1221" t="s">
        <v>445</v>
      </c>
      <c r="E183" s="1222" t="s">
        <v>606</v>
      </c>
      <c r="F183" s="1223">
        <v>3279.9060470480604</v>
      </c>
      <c r="G183" s="1224">
        <v>8.088351980891105E-3</v>
      </c>
      <c r="H183" s="1224">
        <v>2</v>
      </c>
      <c r="I183" s="1265">
        <v>2.4660316072683487E-6</v>
      </c>
      <c r="J183" s="1227">
        <v>860.91500254204141</v>
      </c>
      <c r="K183" s="1224">
        <v>8.5071663229437203E-5</v>
      </c>
      <c r="L183" s="1224">
        <v>2</v>
      </c>
      <c r="M183" s="1265">
        <v>9.881540335369271E-8</v>
      </c>
      <c r="N183" s="1227">
        <v>831.2224739846024</v>
      </c>
      <c r="O183" s="1224">
        <v>0</v>
      </c>
      <c r="P183" s="1224"/>
      <c r="Q183" s="1265"/>
      <c r="R183" s="1228">
        <v>4972.0435235747045</v>
      </c>
      <c r="S183" s="1227">
        <v>8.1734236441205425E-3</v>
      </c>
      <c r="T183" s="1225">
        <v>0</v>
      </c>
      <c r="U183" s="1229">
        <v>1.6438761256547028E-6</v>
      </c>
    </row>
    <row r="184" spans="2:21" s="1183" customFormat="1" ht="12" customHeight="1" thickTop="1" thickBot="1">
      <c r="B184" s="1266"/>
      <c r="C184" s="1267"/>
      <c r="D184" s="1267" t="s">
        <v>447</v>
      </c>
      <c r="E184" s="1268"/>
      <c r="F184" s="1269">
        <v>1169306.2146766279</v>
      </c>
      <c r="G184" s="1270">
        <v>1117.9280795268883</v>
      </c>
      <c r="H184" s="1270">
        <v>76</v>
      </c>
      <c r="I184" s="1271">
        <v>9.5606100907968895E-4</v>
      </c>
      <c r="J184" s="1272">
        <v>1222014.9740764278</v>
      </c>
      <c r="K184" s="1270">
        <v>6549.8470006211619</v>
      </c>
      <c r="L184" s="1270">
        <v>94</v>
      </c>
      <c r="M184" s="1271">
        <v>5.3598745838375613E-3</v>
      </c>
      <c r="N184" s="1272">
        <v>8541945.0679565426</v>
      </c>
      <c r="O184" s="1270">
        <v>24505.268019504452</v>
      </c>
      <c r="P184" s="1270">
        <v>26</v>
      </c>
      <c r="Q184" s="1271">
        <v>2.8688159224333149E-3</v>
      </c>
      <c r="R184" s="1273">
        <v>10933266.256709592</v>
      </c>
      <c r="S184" s="1272">
        <v>32173.043099652503</v>
      </c>
      <c r="T184" s="1272">
        <v>0</v>
      </c>
      <c r="U184" s="1274">
        <v>2.9426744345413115E-3</v>
      </c>
    </row>
  </sheetData>
  <sheetProtection selectLockedCells="1"/>
  <phoneticPr fontId="17"/>
  <pageMargins left="0.97" right="0.39370078740157483" top="0.39370078740157483" bottom="0.39370078740157483" header="0.19685039370078741" footer="0.19685039370078741"/>
  <pageSetup paperSize="9" scale="26" orientation="landscape" cellComments="asDisplayed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FBA8-44D9-4D07-BC2F-9E0E8A696B71}">
  <sheetPr>
    <tabColor theme="1"/>
    <pageSetUpPr fitToPage="1"/>
  </sheetPr>
  <dimension ref="B3:U181"/>
  <sheetViews>
    <sheetView showGridLines="0" showZeros="0" zoomScale="80" zoomScaleNormal="80" zoomScaleSheetLayoutView="100" workbookViewId="0">
      <selection activeCell="L32" sqref="L32"/>
    </sheetView>
  </sheetViews>
  <sheetFormatPr defaultColWidth="10.6328125" defaultRowHeight="11"/>
  <cols>
    <col min="1" max="1" width="1.6328125" style="372" customWidth="1"/>
    <col min="2" max="2" width="7.6328125" style="372" customWidth="1"/>
    <col min="3" max="3" width="2.6328125" style="372" hidden="1" customWidth="1"/>
    <col min="4" max="4" width="22.6328125" style="372" customWidth="1"/>
    <col min="5" max="5" width="5.90625" style="372" customWidth="1"/>
    <col min="6" max="21" width="10.453125" style="372" customWidth="1"/>
    <col min="22" max="22" width="2.36328125" style="372" customWidth="1"/>
    <col min="23" max="245" width="10.6328125" style="372"/>
    <col min="246" max="246" width="1.6328125" style="372" customWidth="1"/>
    <col min="247" max="247" width="7.6328125" style="372" customWidth="1"/>
    <col min="248" max="248" width="2.6328125" style="372" customWidth="1"/>
    <col min="249" max="249" width="22.6328125" style="372" customWidth="1"/>
    <col min="250" max="250" width="5.90625" style="372" customWidth="1"/>
    <col min="251" max="271" width="9.6328125" style="372" customWidth="1"/>
    <col min="272" max="272" width="9.36328125" style="372" customWidth="1"/>
    <col min="273" max="273" width="10.36328125" style="372" customWidth="1"/>
    <col min="274" max="274" width="1.6328125" style="372" customWidth="1"/>
    <col min="275" max="501" width="10.6328125" style="372"/>
    <col min="502" max="502" width="1.6328125" style="372" customWidth="1"/>
    <col min="503" max="503" width="7.6328125" style="372" customWidth="1"/>
    <col min="504" max="504" width="2.6328125" style="372" customWidth="1"/>
    <col min="505" max="505" width="22.6328125" style="372" customWidth="1"/>
    <col min="506" max="506" width="5.90625" style="372" customWidth="1"/>
    <col min="507" max="527" width="9.6328125" style="372" customWidth="1"/>
    <col min="528" max="528" width="9.36328125" style="372" customWidth="1"/>
    <col min="529" max="529" width="10.36328125" style="372" customWidth="1"/>
    <col min="530" max="530" width="1.6328125" style="372" customWidth="1"/>
    <col min="531" max="757" width="10.6328125" style="372"/>
    <col min="758" max="758" width="1.6328125" style="372" customWidth="1"/>
    <col min="759" max="759" width="7.6328125" style="372" customWidth="1"/>
    <col min="760" max="760" width="2.6328125" style="372" customWidth="1"/>
    <col min="761" max="761" width="22.6328125" style="372" customWidth="1"/>
    <col min="762" max="762" width="5.90625" style="372" customWidth="1"/>
    <col min="763" max="783" width="9.6328125" style="372" customWidth="1"/>
    <col min="784" max="784" width="9.36328125" style="372" customWidth="1"/>
    <col min="785" max="785" width="10.36328125" style="372" customWidth="1"/>
    <col min="786" max="786" width="1.6328125" style="372" customWidth="1"/>
    <col min="787" max="1013" width="10.6328125" style="372"/>
    <col min="1014" max="1014" width="1.6328125" style="372" customWidth="1"/>
    <col min="1015" max="1015" width="7.6328125" style="372" customWidth="1"/>
    <col min="1016" max="1016" width="2.6328125" style="372" customWidth="1"/>
    <col min="1017" max="1017" width="22.6328125" style="372" customWidth="1"/>
    <col min="1018" max="1018" width="5.90625" style="372" customWidth="1"/>
    <col min="1019" max="1039" width="9.6328125" style="372" customWidth="1"/>
    <col min="1040" max="1040" width="9.36328125" style="372" customWidth="1"/>
    <col min="1041" max="1041" width="10.36328125" style="372" customWidth="1"/>
    <col min="1042" max="1042" width="1.6328125" style="372" customWidth="1"/>
    <col min="1043" max="1269" width="10.6328125" style="372"/>
    <col min="1270" max="1270" width="1.6328125" style="372" customWidth="1"/>
    <col min="1271" max="1271" width="7.6328125" style="372" customWidth="1"/>
    <col min="1272" max="1272" width="2.6328125" style="372" customWidth="1"/>
    <col min="1273" max="1273" width="22.6328125" style="372" customWidth="1"/>
    <col min="1274" max="1274" width="5.90625" style="372" customWidth="1"/>
    <col min="1275" max="1295" width="9.6328125" style="372" customWidth="1"/>
    <col min="1296" max="1296" width="9.36328125" style="372" customWidth="1"/>
    <col min="1297" max="1297" width="10.36328125" style="372" customWidth="1"/>
    <col min="1298" max="1298" width="1.6328125" style="372" customWidth="1"/>
    <col min="1299" max="1525" width="10.6328125" style="372"/>
    <col min="1526" max="1526" width="1.6328125" style="372" customWidth="1"/>
    <col min="1527" max="1527" width="7.6328125" style="372" customWidth="1"/>
    <col min="1528" max="1528" width="2.6328125" style="372" customWidth="1"/>
    <col min="1529" max="1529" width="22.6328125" style="372" customWidth="1"/>
    <col min="1530" max="1530" width="5.90625" style="372" customWidth="1"/>
    <col min="1531" max="1551" width="9.6328125" style="372" customWidth="1"/>
    <col min="1552" max="1552" width="9.36328125" style="372" customWidth="1"/>
    <col min="1553" max="1553" width="10.36328125" style="372" customWidth="1"/>
    <col min="1554" max="1554" width="1.6328125" style="372" customWidth="1"/>
    <col min="1555" max="1781" width="10.6328125" style="372"/>
    <col min="1782" max="1782" width="1.6328125" style="372" customWidth="1"/>
    <col min="1783" max="1783" width="7.6328125" style="372" customWidth="1"/>
    <col min="1784" max="1784" width="2.6328125" style="372" customWidth="1"/>
    <col min="1785" max="1785" width="22.6328125" style="372" customWidth="1"/>
    <col min="1786" max="1786" width="5.90625" style="372" customWidth="1"/>
    <col min="1787" max="1807" width="9.6328125" style="372" customWidth="1"/>
    <col min="1808" max="1808" width="9.36328125" style="372" customWidth="1"/>
    <col min="1809" max="1809" width="10.36328125" style="372" customWidth="1"/>
    <col min="1810" max="1810" width="1.6328125" style="372" customWidth="1"/>
    <col min="1811" max="2037" width="10.6328125" style="372"/>
    <col min="2038" max="2038" width="1.6328125" style="372" customWidth="1"/>
    <col min="2039" max="2039" width="7.6328125" style="372" customWidth="1"/>
    <col min="2040" max="2040" width="2.6328125" style="372" customWidth="1"/>
    <col min="2041" max="2041" width="22.6328125" style="372" customWidth="1"/>
    <col min="2042" max="2042" width="5.90625" style="372" customWidth="1"/>
    <col min="2043" max="2063" width="9.6328125" style="372" customWidth="1"/>
    <col min="2064" max="2064" width="9.36328125" style="372" customWidth="1"/>
    <col min="2065" max="2065" width="10.36328125" style="372" customWidth="1"/>
    <col min="2066" max="2066" width="1.6328125" style="372" customWidth="1"/>
    <col min="2067" max="2293" width="10.6328125" style="372"/>
    <col min="2294" max="2294" width="1.6328125" style="372" customWidth="1"/>
    <col min="2295" max="2295" width="7.6328125" style="372" customWidth="1"/>
    <col min="2296" max="2296" width="2.6328125" style="372" customWidth="1"/>
    <col min="2297" max="2297" width="22.6328125" style="372" customWidth="1"/>
    <col min="2298" max="2298" width="5.90625" style="372" customWidth="1"/>
    <col min="2299" max="2319" width="9.6328125" style="372" customWidth="1"/>
    <col min="2320" max="2320" width="9.36328125" style="372" customWidth="1"/>
    <col min="2321" max="2321" width="10.36328125" style="372" customWidth="1"/>
    <col min="2322" max="2322" width="1.6328125" style="372" customWidth="1"/>
    <col min="2323" max="2549" width="10.6328125" style="372"/>
    <col min="2550" max="2550" width="1.6328125" style="372" customWidth="1"/>
    <col min="2551" max="2551" width="7.6328125" style="372" customWidth="1"/>
    <col min="2552" max="2552" width="2.6328125" style="372" customWidth="1"/>
    <col min="2553" max="2553" width="22.6328125" style="372" customWidth="1"/>
    <col min="2554" max="2554" width="5.90625" style="372" customWidth="1"/>
    <col min="2555" max="2575" width="9.6328125" style="372" customWidth="1"/>
    <col min="2576" max="2576" width="9.36328125" style="372" customWidth="1"/>
    <col min="2577" max="2577" width="10.36328125" style="372" customWidth="1"/>
    <col min="2578" max="2578" width="1.6328125" style="372" customWidth="1"/>
    <col min="2579" max="2805" width="10.6328125" style="372"/>
    <col min="2806" max="2806" width="1.6328125" style="372" customWidth="1"/>
    <col min="2807" max="2807" width="7.6328125" style="372" customWidth="1"/>
    <col min="2808" max="2808" width="2.6328125" style="372" customWidth="1"/>
    <col min="2809" max="2809" width="22.6328125" style="372" customWidth="1"/>
    <col min="2810" max="2810" width="5.90625" style="372" customWidth="1"/>
    <col min="2811" max="2831" width="9.6328125" style="372" customWidth="1"/>
    <col min="2832" max="2832" width="9.36328125" style="372" customWidth="1"/>
    <col min="2833" max="2833" width="10.36328125" style="372" customWidth="1"/>
    <col min="2834" max="2834" width="1.6328125" style="372" customWidth="1"/>
    <col min="2835" max="3061" width="10.6328125" style="372"/>
    <col min="3062" max="3062" width="1.6328125" style="372" customWidth="1"/>
    <col min="3063" max="3063" width="7.6328125" style="372" customWidth="1"/>
    <col min="3064" max="3064" width="2.6328125" style="372" customWidth="1"/>
    <col min="3065" max="3065" width="22.6328125" style="372" customWidth="1"/>
    <col min="3066" max="3066" width="5.90625" style="372" customWidth="1"/>
    <col min="3067" max="3087" width="9.6328125" style="372" customWidth="1"/>
    <col min="3088" max="3088" width="9.36328125" style="372" customWidth="1"/>
    <col min="3089" max="3089" width="10.36328125" style="372" customWidth="1"/>
    <col min="3090" max="3090" width="1.6328125" style="372" customWidth="1"/>
    <col min="3091" max="3317" width="10.6328125" style="372"/>
    <col min="3318" max="3318" width="1.6328125" style="372" customWidth="1"/>
    <col min="3319" max="3319" width="7.6328125" style="372" customWidth="1"/>
    <col min="3320" max="3320" width="2.6328125" style="372" customWidth="1"/>
    <col min="3321" max="3321" width="22.6328125" style="372" customWidth="1"/>
    <col min="3322" max="3322" width="5.90625" style="372" customWidth="1"/>
    <col min="3323" max="3343" width="9.6328125" style="372" customWidth="1"/>
    <col min="3344" max="3344" width="9.36328125" style="372" customWidth="1"/>
    <col min="3345" max="3345" width="10.36328125" style="372" customWidth="1"/>
    <col min="3346" max="3346" width="1.6328125" style="372" customWidth="1"/>
    <col min="3347" max="3573" width="10.6328125" style="372"/>
    <col min="3574" max="3574" width="1.6328125" style="372" customWidth="1"/>
    <col min="3575" max="3575" width="7.6328125" style="372" customWidth="1"/>
    <col min="3576" max="3576" width="2.6328125" style="372" customWidth="1"/>
    <col min="3577" max="3577" width="22.6328125" style="372" customWidth="1"/>
    <col min="3578" max="3578" width="5.90625" style="372" customWidth="1"/>
    <col min="3579" max="3599" width="9.6328125" style="372" customWidth="1"/>
    <col min="3600" max="3600" width="9.36328125" style="372" customWidth="1"/>
    <col min="3601" max="3601" width="10.36328125" style="372" customWidth="1"/>
    <col min="3602" max="3602" width="1.6328125" style="372" customWidth="1"/>
    <col min="3603" max="3829" width="10.6328125" style="372"/>
    <col min="3830" max="3830" width="1.6328125" style="372" customWidth="1"/>
    <col min="3831" max="3831" width="7.6328125" style="372" customWidth="1"/>
    <col min="3832" max="3832" width="2.6328125" style="372" customWidth="1"/>
    <col min="3833" max="3833" width="22.6328125" style="372" customWidth="1"/>
    <col min="3834" max="3834" width="5.90625" style="372" customWidth="1"/>
    <col min="3835" max="3855" width="9.6328125" style="372" customWidth="1"/>
    <col min="3856" max="3856" width="9.36328125" style="372" customWidth="1"/>
    <col min="3857" max="3857" width="10.36328125" style="372" customWidth="1"/>
    <col min="3858" max="3858" width="1.6328125" style="372" customWidth="1"/>
    <col min="3859" max="4085" width="10.6328125" style="372"/>
    <col min="4086" max="4086" width="1.6328125" style="372" customWidth="1"/>
    <col min="4087" max="4087" width="7.6328125" style="372" customWidth="1"/>
    <col min="4088" max="4088" width="2.6328125" style="372" customWidth="1"/>
    <col min="4089" max="4089" width="22.6328125" style="372" customWidth="1"/>
    <col min="4090" max="4090" width="5.90625" style="372" customWidth="1"/>
    <col min="4091" max="4111" width="9.6328125" style="372" customWidth="1"/>
    <col min="4112" max="4112" width="9.36328125" style="372" customWidth="1"/>
    <col min="4113" max="4113" width="10.36328125" style="372" customWidth="1"/>
    <col min="4114" max="4114" width="1.6328125" style="372" customWidth="1"/>
    <col min="4115" max="4341" width="10.6328125" style="372"/>
    <col min="4342" max="4342" width="1.6328125" style="372" customWidth="1"/>
    <col min="4343" max="4343" width="7.6328125" style="372" customWidth="1"/>
    <col min="4344" max="4344" width="2.6328125" style="372" customWidth="1"/>
    <col min="4345" max="4345" width="22.6328125" style="372" customWidth="1"/>
    <col min="4346" max="4346" width="5.90625" style="372" customWidth="1"/>
    <col min="4347" max="4367" width="9.6328125" style="372" customWidth="1"/>
    <col min="4368" max="4368" width="9.36328125" style="372" customWidth="1"/>
    <col min="4369" max="4369" width="10.36328125" style="372" customWidth="1"/>
    <col min="4370" max="4370" width="1.6328125" style="372" customWidth="1"/>
    <col min="4371" max="4597" width="10.6328125" style="372"/>
    <col min="4598" max="4598" width="1.6328125" style="372" customWidth="1"/>
    <col min="4599" max="4599" width="7.6328125" style="372" customWidth="1"/>
    <col min="4600" max="4600" width="2.6328125" style="372" customWidth="1"/>
    <col min="4601" max="4601" width="22.6328125" style="372" customWidth="1"/>
    <col min="4602" max="4602" width="5.90625" style="372" customWidth="1"/>
    <col min="4603" max="4623" width="9.6328125" style="372" customWidth="1"/>
    <col min="4624" max="4624" width="9.36328125" style="372" customWidth="1"/>
    <col min="4625" max="4625" width="10.36328125" style="372" customWidth="1"/>
    <col min="4626" max="4626" width="1.6328125" style="372" customWidth="1"/>
    <col min="4627" max="4853" width="10.6328125" style="372"/>
    <col min="4854" max="4854" width="1.6328125" style="372" customWidth="1"/>
    <col min="4855" max="4855" width="7.6328125" style="372" customWidth="1"/>
    <col min="4856" max="4856" width="2.6328125" style="372" customWidth="1"/>
    <col min="4857" max="4857" width="22.6328125" style="372" customWidth="1"/>
    <col min="4858" max="4858" width="5.90625" style="372" customWidth="1"/>
    <col min="4859" max="4879" width="9.6328125" style="372" customWidth="1"/>
    <col min="4880" max="4880" width="9.36328125" style="372" customWidth="1"/>
    <col min="4881" max="4881" width="10.36328125" style="372" customWidth="1"/>
    <col min="4882" max="4882" width="1.6328125" style="372" customWidth="1"/>
    <col min="4883" max="5109" width="10.6328125" style="372"/>
    <col min="5110" max="5110" width="1.6328125" style="372" customWidth="1"/>
    <col min="5111" max="5111" width="7.6328125" style="372" customWidth="1"/>
    <col min="5112" max="5112" width="2.6328125" style="372" customWidth="1"/>
    <col min="5113" max="5113" width="22.6328125" style="372" customWidth="1"/>
    <col min="5114" max="5114" width="5.90625" style="372" customWidth="1"/>
    <col min="5115" max="5135" width="9.6328125" style="372" customWidth="1"/>
    <col min="5136" max="5136" width="9.36328125" style="372" customWidth="1"/>
    <col min="5137" max="5137" width="10.36328125" style="372" customWidth="1"/>
    <col min="5138" max="5138" width="1.6328125" style="372" customWidth="1"/>
    <col min="5139" max="5365" width="10.6328125" style="372"/>
    <col min="5366" max="5366" width="1.6328125" style="372" customWidth="1"/>
    <col min="5367" max="5367" width="7.6328125" style="372" customWidth="1"/>
    <col min="5368" max="5368" width="2.6328125" style="372" customWidth="1"/>
    <col min="5369" max="5369" width="22.6328125" style="372" customWidth="1"/>
    <col min="5370" max="5370" width="5.90625" style="372" customWidth="1"/>
    <col min="5371" max="5391" width="9.6328125" style="372" customWidth="1"/>
    <col min="5392" max="5392" width="9.36328125" style="372" customWidth="1"/>
    <col min="5393" max="5393" width="10.36328125" style="372" customWidth="1"/>
    <col min="5394" max="5394" width="1.6328125" style="372" customWidth="1"/>
    <col min="5395" max="5621" width="10.6328125" style="372"/>
    <col min="5622" max="5622" width="1.6328125" style="372" customWidth="1"/>
    <col min="5623" max="5623" width="7.6328125" style="372" customWidth="1"/>
    <col min="5624" max="5624" width="2.6328125" style="372" customWidth="1"/>
    <col min="5625" max="5625" width="22.6328125" style="372" customWidth="1"/>
    <col min="5626" max="5626" width="5.90625" style="372" customWidth="1"/>
    <col min="5627" max="5647" width="9.6328125" style="372" customWidth="1"/>
    <col min="5648" max="5648" width="9.36328125" style="372" customWidth="1"/>
    <col min="5649" max="5649" width="10.36328125" style="372" customWidth="1"/>
    <col min="5650" max="5650" width="1.6328125" style="372" customWidth="1"/>
    <col min="5651" max="5877" width="10.6328125" style="372"/>
    <col min="5878" max="5878" width="1.6328125" style="372" customWidth="1"/>
    <col min="5879" max="5879" width="7.6328125" style="372" customWidth="1"/>
    <col min="5880" max="5880" width="2.6328125" style="372" customWidth="1"/>
    <col min="5881" max="5881" width="22.6328125" style="372" customWidth="1"/>
    <col min="5882" max="5882" width="5.90625" style="372" customWidth="1"/>
    <col min="5883" max="5903" width="9.6328125" style="372" customWidth="1"/>
    <col min="5904" max="5904" width="9.36328125" style="372" customWidth="1"/>
    <col min="5905" max="5905" width="10.36328125" style="372" customWidth="1"/>
    <col min="5906" max="5906" width="1.6328125" style="372" customWidth="1"/>
    <col min="5907" max="6133" width="10.6328125" style="372"/>
    <col min="6134" max="6134" width="1.6328125" style="372" customWidth="1"/>
    <col min="6135" max="6135" width="7.6328125" style="372" customWidth="1"/>
    <col min="6136" max="6136" width="2.6328125" style="372" customWidth="1"/>
    <col min="6137" max="6137" width="22.6328125" style="372" customWidth="1"/>
    <col min="6138" max="6138" width="5.90625" style="372" customWidth="1"/>
    <col min="6139" max="6159" width="9.6328125" style="372" customWidth="1"/>
    <col min="6160" max="6160" width="9.36328125" style="372" customWidth="1"/>
    <col min="6161" max="6161" width="10.36328125" style="372" customWidth="1"/>
    <col min="6162" max="6162" width="1.6328125" style="372" customWidth="1"/>
    <col min="6163" max="6389" width="10.6328125" style="372"/>
    <col min="6390" max="6390" width="1.6328125" style="372" customWidth="1"/>
    <col min="6391" max="6391" width="7.6328125" style="372" customWidth="1"/>
    <col min="6392" max="6392" width="2.6328125" style="372" customWidth="1"/>
    <col min="6393" max="6393" width="22.6328125" style="372" customWidth="1"/>
    <col min="6394" max="6394" width="5.90625" style="372" customWidth="1"/>
    <col min="6395" max="6415" width="9.6328125" style="372" customWidth="1"/>
    <col min="6416" max="6416" width="9.36328125" style="372" customWidth="1"/>
    <col min="6417" max="6417" width="10.36328125" style="372" customWidth="1"/>
    <col min="6418" max="6418" width="1.6328125" style="372" customWidth="1"/>
    <col min="6419" max="6645" width="10.6328125" style="372"/>
    <col min="6646" max="6646" width="1.6328125" style="372" customWidth="1"/>
    <col min="6647" max="6647" width="7.6328125" style="372" customWidth="1"/>
    <col min="6648" max="6648" width="2.6328125" style="372" customWidth="1"/>
    <col min="6649" max="6649" width="22.6328125" style="372" customWidth="1"/>
    <col min="6650" max="6650" width="5.90625" style="372" customWidth="1"/>
    <col min="6651" max="6671" width="9.6328125" style="372" customWidth="1"/>
    <col min="6672" max="6672" width="9.36328125" style="372" customWidth="1"/>
    <col min="6673" max="6673" width="10.36328125" style="372" customWidth="1"/>
    <col min="6674" max="6674" width="1.6328125" style="372" customWidth="1"/>
    <col min="6675" max="6901" width="10.6328125" style="372"/>
    <col min="6902" max="6902" width="1.6328125" style="372" customWidth="1"/>
    <col min="6903" max="6903" width="7.6328125" style="372" customWidth="1"/>
    <col min="6904" max="6904" width="2.6328125" style="372" customWidth="1"/>
    <col min="6905" max="6905" width="22.6328125" style="372" customWidth="1"/>
    <col min="6906" max="6906" width="5.90625" style="372" customWidth="1"/>
    <col min="6907" max="6927" width="9.6328125" style="372" customWidth="1"/>
    <col min="6928" max="6928" width="9.36328125" style="372" customWidth="1"/>
    <col min="6929" max="6929" width="10.36328125" style="372" customWidth="1"/>
    <col min="6930" max="6930" width="1.6328125" style="372" customWidth="1"/>
    <col min="6931" max="7157" width="10.6328125" style="372"/>
    <col min="7158" max="7158" width="1.6328125" style="372" customWidth="1"/>
    <col min="7159" max="7159" width="7.6328125" style="372" customWidth="1"/>
    <col min="7160" max="7160" width="2.6328125" style="372" customWidth="1"/>
    <col min="7161" max="7161" width="22.6328125" style="372" customWidth="1"/>
    <col min="7162" max="7162" width="5.90625" style="372" customWidth="1"/>
    <col min="7163" max="7183" width="9.6328125" style="372" customWidth="1"/>
    <col min="7184" max="7184" width="9.36328125" style="372" customWidth="1"/>
    <col min="7185" max="7185" width="10.36328125" style="372" customWidth="1"/>
    <col min="7186" max="7186" width="1.6328125" style="372" customWidth="1"/>
    <col min="7187" max="7413" width="10.6328125" style="372"/>
    <col min="7414" max="7414" width="1.6328125" style="372" customWidth="1"/>
    <col min="7415" max="7415" width="7.6328125" style="372" customWidth="1"/>
    <col min="7416" max="7416" width="2.6328125" style="372" customWidth="1"/>
    <col min="7417" max="7417" width="22.6328125" style="372" customWidth="1"/>
    <col min="7418" max="7418" width="5.90625" style="372" customWidth="1"/>
    <col min="7419" max="7439" width="9.6328125" style="372" customWidth="1"/>
    <col min="7440" max="7440" width="9.36328125" style="372" customWidth="1"/>
    <col min="7441" max="7441" width="10.36328125" style="372" customWidth="1"/>
    <col min="7442" max="7442" width="1.6328125" style="372" customWidth="1"/>
    <col min="7443" max="7669" width="10.6328125" style="372"/>
    <col min="7670" max="7670" width="1.6328125" style="372" customWidth="1"/>
    <col min="7671" max="7671" width="7.6328125" style="372" customWidth="1"/>
    <col min="7672" max="7672" width="2.6328125" style="372" customWidth="1"/>
    <col min="7673" max="7673" width="22.6328125" style="372" customWidth="1"/>
    <col min="7674" max="7674" width="5.90625" style="372" customWidth="1"/>
    <col min="7675" max="7695" width="9.6328125" style="372" customWidth="1"/>
    <col min="7696" max="7696" width="9.36328125" style="372" customWidth="1"/>
    <col min="7697" max="7697" width="10.36328125" style="372" customWidth="1"/>
    <col min="7698" max="7698" width="1.6328125" style="372" customWidth="1"/>
    <col min="7699" max="7925" width="10.6328125" style="372"/>
    <col min="7926" max="7926" width="1.6328125" style="372" customWidth="1"/>
    <col min="7927" max="7927" width="7.6328125" style="372" customWidth="1"/>
    <col min="7928" max="7928" width="2.6328125" style="372" customWidth="1"/>
    <col min="7929" max="7929" width="22.6328125" style="372" customWidth="1"/>
    <col min="7930" max="7930" width="5.90625" style="372" customWidth="1"/>
    <col min="7931" max="7951" width="9.6328125" style="372" customWidth="1"/>
    <col min="7952" max="7952" width="9.36328125" style="372" customWidth="1"/>
    <col min="7953" max="7953" width="10.36328125" style="372" customWidth="1"/>
    <col min="7954" max="7954" width="1.6328125" style="372" customWidth="1"/>
    <col min="7955" max="8181" width="10.6328125" style="372"/>
    <col min="8182" max="8182" width="1.6328125" style="372" customWidth="1"/>
    <col min="8183" max="8183" width="7.6328125" style="372" customWidth="1"/>
    <col min="8184" max="8184" width="2.6328125" style="372" customWidth="1"/>
    <col min="8185" max="8185" width="22.6328125" style="372" customWidth="1"/>
    <col min="8186" max="8186" width="5.90625" style="372" customWidth="1"/>
    <col min="8187" max="8207" width="9.6328125" style="372" customWidth="1"/>
    <col min="8208" max="8208" width="9.36328125" style="372" customWidth="1"/>
    <col min="8209" max="8209" width="10.36328125" style="372" customWidth="1"/>
    <col min="8210" max="8210" width="1.6328125" style="372" customWidth="1"/>
    <col min="8211" max="8437" width="10.6328125" style="372"/>
    <col min="8438" max="8438" width="1.6328125" style="372" customWidth="1"/>
    <col min="8439" max="8439" width="7.6328125" style="372" customWidth="1"/>
    <col min="8440" max="8440" width="2.6328125" style="372" customWidth="1"/>
    <col min="8441" max="8441" width="22.6328125" style="372" customWidth="1"/>
    <col min="8442" max="8442" width="5.90625" style="372" customWidth="1"/>
    <col min="8443" max="8463" width="9.6328125" style="372" customWidth="1"/>
    <col min="8464" max="8464" width="9.36328125" style="372" customWidth="1"/>
    <col min="8465" max="8465" width="10.36328125" style="372" customWidth="1"/>
    <col min="8466" max="8466" width="1.6328125" style="372" customWidth="1"/>
    <col min="8467" max="8693" width="10.6328125" style="372"/>
    <col min="8694" max="8694" width="1.6328125" style="372" customWidth="1"/>
    <col min="8695" max="8695" width="7.6328125" style="372" customWidth="1"/>
    <col min="8696" max="8696" width="2.6328125" style="372" customWidth="1"/>
    <col min="8697" max="8697" width="22.6328125" style="372" customWidth="1"/>
    <col min="8698" max="8698" width="5.90625" style="372" customWidth="1"/>
    <col min="8699" max="8719" width="9.6328125" style="372" customWidth="1"/>
    <col min="8720" max="8720" width="9.36328125" style="372" customWidth="1"/>
    <col min="8721" max="8721" width="10.36328125" style="372" customWidth="1"/>
    <col min="8722" max="8722" width="1.6328125" style="372" customWidth="1"/>
    <col min="8723" max="8949" width="10.6328125" style="372"/>
    <col min="8950" max="8950" width="1.6328125" style="372" customWidth="1"/>
    <col min="8951" max="8951" width="7.6328125" style="372" customWidth="1"/>
    <col min="8952" max="8952" width="2.6328125" style="372" customWidth="1"/>
    <col min="8953" max="8953" width="22.6328125" style="372" customWidth="1"/>
    <col min="8954" max="8954" width="5.90625" style="372" customWidth="1"/>
    <col min="8955" max="8975" width="9.6328125" style="372" customWidth="1"/>
    <col min="8976" max="8976" width="9.36328125" style="372" customWidth="1"/>
    <col min="8977" max="8977" width="10.36328125" style="372" customWidth="1"/>
    <col min="8978" max="8978" width="1.6328125" style="372" customWidth="1"/>
    <col min="8979" max="9205" width="10.6328125" style="372"/>
    <col min="9206" max="9206" width="1.6328125" style="372" customWidth="1"/>
    <col min="9207" max="9207" width="7.6328125" style="372" customWidth="1"/>
    <col min="9208" max="9208" width="2.6328125" style="372" customWidth="1"/>
    <col min="9209" max="9209" width="22.6328125" style="372" customWidth="1"/>
    <col min="9210" max="9210" width="5.90625" style="372" customWidth="1"/>
    <col min="9211" max="9231" width="9.6328125" style="372" customWidth="1"/>
    <col min="9232" max="9232" width="9.36328125" style="372" customWidth="1"/>
    <col min="9233" max="9233" width="10.36328125" style="372" customWidth="1"/>
    <col min="9234" max="9234" width="1.6328125" style="372" customWidth="1"/>
    <col min="9235" max="9461" width="10.6328125" style="372"/>
    <col min="9462" max="9462" width="1.6328125" style="372" customWidth="1"/>
    <col min="9463" max="9463" width="7.6328125" style="372" customWidth="1"/>
    <col min="9464" max="9464" width="2.6328125" style="372" customWidth="1"/>
    <col min="9465" max="9465" width="22.6328125" style="372" customWidth="1"/>
    <col min="9466" max="9466" width="5.90625" style="372" customWidth="1"/>
    <col min="9467" max="9487" width="9.6328125" style="372" customWidth="1"/>
    <col min="9488" max="9488" width="9.36328125" style="372" customWidth="1"/>
    <col min="9489" max="9489" width="10.36328125" style="372" customWidth="1"/>
    <col min="9490" max="9490" width="1.6328125" style="372" customWidth="1"/>
    <col min="9491" max="9717" width="10.6328125" style="372"/>
    <col min="9718" max="9718" width="1.6328125" style="372" customWidth="1"/>
    <col min="9719" max="9719" width="7.6328125" style="372" customWidth="1"/>
    <col min="9720" max="9720" width="2.6328125" style="372" customWidth="1"/>
    <col min="9721" max="9721" width="22.6328125" style="372" customWidth="1"/>
    <col min="9722" max="9722" width="5.90625" style="372" customWidth="1"/>
    <col min="9723" max="9743" width="9.6328125" style="372" customWidth="1"/>
    <col min="9744" max="9744" width="9.36328125" style="372" customWidth="1"/>
    <col min="9745" max="9745" width="10.36328125" style="372" customWidth="1"/>
    <col min="9746" max="9746" width="1.6328125" style="372" customWidth="1"/>
    <col min="9747" max="9973" width="10.6328125" style="372"/>
    <col min="9974" max="9974" width="1.6328125" style="372" customWidth="1"/>
    <col min="9975" max="9975" width="7.6328125" style="372" customWidth="1"/>
    <col min="9976" max="9976" width="2.6328125" style="372" customWidth="1"/>
    <col min="9977" max="9977" width="22.6328125" style="372" customWidth="1"/>
    <col min="9978" max="9978" width="5.90625" style="372" customWidth="1"/>
    <col min="9979" max="9999" width="9.6328125" style="372" customWidth="1"/>
    <col min="10000" max="10000" width="9.36328125" style="372" customWidth="1"/>
    <col min="10001" max="10001" width="10.36328125" style="372" customWidth="1"/>
    <col min="10002" max="10002" width="1.6328125" style="372" customWidth="1"/>
    <col min="10003" max="10229" width="10.6328125" style="372"/>
    <col min="10230" max="10230" width="1.6328125" style="372" customWidth="1"/>
    <col min="10231" max="10231" width="7.6328125" style="372" customWidth="1"/>
    <col min="10232" max="10232" width="2.6328125" style="372" customWidth="1"/>
    <col min="10233" max="10233" width="22.6328125" style="372" customWidth="1"/>
    <col min="10234" max="10234" width="5.90625" style="372" customWidth="1"/>
    <col min="10235" max="10255" width="9.6328125" style="372" customWidth="1"/>
    <col min="10256" max="10256" width="9.36328125" style="372" customWidth="1"/>
    <col min="10257" max="10257" width="10.36328125" style="372" customWidth="1"/>
    <col min="10258" max="10258" width="1.6328125" style="372" customWidth="1"/>
    <col min="10259" max="10485" width="10.6328125" style="372"/>
    <col min="10486" max="10486" width="1.6328125" style="372" customWidth="1"/>
    <col min="10487" max="10487" width="7.6328125" style="372" customWidth="1"/>
    <col min="10488" max="10488" width="2.6328125" style="372" customWidth="1"/>
    <col min="10489" max="10489" width="22.6328125" style="372" customWidth="1"/>
    <col min="10490" max="10490" width="5.90625" style="372" customWidth="1"/>
    <col min="10491" max="10511" width="9.6328125" style="372" customWidth="1"/>
    <col min="10512" max="10512" width="9.36328125" style="372" customWidth="1"/>
    <col min="10513" max="10513" width="10.36328125" style="372" customWidth="1"/>
    <col min="10514" max="10514" width="1.6328125" style="372" customWidth="1"/>
    <col min="10515" max="10741" width="10.6328125" style="372"/>
    <col min="10742" max="10742" width="1.6328125" style="372" customWidth="1"/>
    <col min="10743" max="10743" width="7.6328125" style="372" customWidth="1"/>
    <col min="10744" max="10744" width="2.6328125" style="372" customWidth="1"/>
    <col min="10745" max="10745" width="22.6328125" style="372" customWidth="1"/>
    <col min="10746" max="10746" width="5.90625" style="372" customWidth="1"/>
    <col min="10747" max="10767" width="9.6328125" style="372" customWidth="1"/>
    <col min="10768" max="10768" width="9.36328125" style="372" customWidth="1"/>
    <col min="10769" max="10769" width="10.36328125" style="372" customWidth="1"/>
    <col min="10770" max="10770" width="1.6328125" style="372" customWidth="1"/>
    <col min="10771" max="10997" width="10.6328125" style="372"/>
    <col min="10998" max="10998" width="1.6328125" style="372" customWidth="1"/>
    <col min="10999" max="10999" width="7.6328125" style="372" customWidth="1"/>
    <col min="11000" max="11000" width="2.6328125" style="372" customWidth="1"/>
    <col min="11001" max="11001" width="22.6328125" style="372" customWidth="1"/>
    <col min="11002" max="11002" width="5.90625" style="372" customWidth="1"/>
    <col min="11003" max="11023" width="9.6328125" style="372" customWidth="1"/>
    <col min="11024" max="11024" width="9.36328125" style="372" customWidth="1"/>
    <col min="11025" max="11025" width="10.36328125" style="372" customWidth="1"/>
    <col min="11026" max="11026" width="1.6328125" style="372" customWidth="1"/>
    <col min="11027" max="11253" width="10.6328125" style="372"/>
    <col min="11254" max="11254" width="1.6328125" style="372" customWidth="1"/>
    <col min="11255" max="11255" width="7.6328125" style="372" customWidth="1"/>
    <col min="11256" max="11256" width="2.6328125" style="372" customWidth="1"/>
    <col min="11257" max="11257" width="22.6328125" style="372" customWidth="1"/>
    <col min="11258" max="11258" width="5.90625" style="372" customWidth="1"/>
    <col min="11259" max="11279" width="9.6328125" style="372" customWidth="1"/>
    <col min="11280" max="11280" width="9.36328125" style="372" customWidth="1"/>
    <col min="11281" max="11281" width="10.36328125" style="372" customWidth="1"/>
    <col min="11282" max="11282" width="1.6328125" style="372" customWidth="1"/>
    <col min="11283" max="11509" width="10.6328125" style="372"/>
    <col min="11510" max="11510" width="1.6328125" style="372" customWidth="1"/>
    <col min="11511" max="11511" width="7.6328125" style="372" customWidth="1"/>
    <col min="11512" max="11512" width="2.6328125" style="372" customWidth="1"/>
    <col min="11513" max="11513" width="22.6328125" style="372" customWidth="1"/>
    <col min="11514" max="11514" width="5.90625" style="372" customWidth="1"/>
    <col min="11515" max="11535" width="9.6328125" style="372" customWidth="1"/>
    <col min="11536" max="11536" width="9.36328125" style="372" customWidth="1"/>
    <col min="11537" max="11537" width="10.36328125" style="372" customWidth="1"/>
    <col min="11538" max="11538" width="1.6328125" style="372" customWidth="1"/>
    <col min="11539" max="11765" width="10.6328125" style="372"/>
    <col min="11766" max="11766" width="1.6328125" style="372" customWidth="1"/>
    <col min="11767" max="11767" width="7.6328125" style="372" customWidth="1"/>
    <col min="11768" max="11768" width="2.6328125" style="372" customWidth="1"/>
    <col min="11769" max="11769" width="22.6328125" style="372" customWidth="1"/>
    <col min="11770" max="11770" width="5.90625" style="372" customWidth="1"/>
    <col min="11771" max="11791" width="9.6328125" style="372" customWidth="1"/>
    <col min="11792" max="11792" width="9.36328125" style="372" customWidth="1"/>
    <col min="11793" max="11793" width="10.36328125" style="372" customWidth="1"/>
    <col min="11794" max="11794" width="1.6328125" style="372" customWidth="1"/>
    <col min="11795" max="12021" width="10.6328125" style="372"/>
    <col min="12022" max="12022" width="1.6328125" style="372" customWidth="1"/>
    <col min="12023" max="12023" width="7.6328125" style="372" customWidth="1"/>
    <col min="12024" max="12024" width="2.6328125" style="372" customWidth="1"/>
    <col min="12025" max="12025" width="22.6328125" style="372" customWidth="1"/>
    <col min="12026" max="12026" width="5.90625" style="372" customWidth="1"/>
    <col min="12027" max="12047" width="9.6328125" style="372" customWidth="1"/>
    <col min="12048" max="12048" width="9.36328125" style="372" customWidth="1"/>
    <col min="12049" max="12049" width="10.36328125" style="372" customWidth="1"/>
    <col min="12050" max="12050" width="1.6328125" style="372" customWidth="1"/>
    <col min="12051" max="12277" width="10.6328125" style="372"/>
    <col min="12278" max="12278" width="1.6328125" style="372" customWidth="1"/>
    <col min="12279" max="12279" width="7.6328125" style="372" customWidth="1"/>
    <col min="12280" max="12280" width="2.6328125" style="372" customWidth="1"/>
    <col min="12281" max="12281" width="22.6328125" style="372" customWidth="1"/>
    <col min="12282" max="12282" width="5.90625" style="372" customWidth="1"/>
    <col min="12283" max="12303" width="9.6328125" style="372" customWidth="1"/>
    <col min="12304" max="12304" width="9.36328125" style="372" customWidth="1"/>
    <col min="12305" max="12305" width="10.36328125" style="372" customWidth="1"/>
    <col min="12306" max="12306" width="1.6328125" style="372" customWidth="1"/>
    <col min="12307" max="12533" width="10.6328125" style="372"/>
    <col min="12534" max="12534" width="1.6328125" style="372" customWidth="1"/>
    <col min="12535" max="12535" width="7.6328125" style="372" customWidth="1"/>
    <col min="12536" max="12536" width="2.6328125" style="372" customWidth="1"/>
    <col min="12537" max="12537" width="22.6328125" style="372" customWidth="1"/>
    <col min="12538" max="12538" width="5.90625" style="372" customWidth="1"/>
    <col min="12539" max="12559" width="9.6328125" style="372" customWidth="1"/>
    <col min="12560" max="12560" width="9.36328125" style="372" customWidth="1"/>
    <col min="12561" max="12561" width="10.36328125" style="372" customWidth="1"/>
    <col min="12562" max="12562" width="1.6328125" style="372" customWidth="1"/>
    <col min="12563" max="12789" width="10.6328125" style="372"/>
    <col min="12790" max="12790" width="1.6328125" style="372" customWidth="1"/>
    <col min="12791" max="12791" width="7.6328125" style="372" customWidth="1"/>
    <col min="12792" max="12792" width="2.6328125" style="372" customWidth="1"/>
    <col min="12793" max="12793" width="22.6328125" style="372" customWidth="1"/>
    <col min="12794" max="12794" width="5.90625" style="372" customWidth="1"/>
    <col min="12795" max="12815" width="9.6328125" style="372" customWidth="1"/>
    <col min="12816" max="12816" width="9.36328125" style="372" customWidth="1"/>
    <col min="12817" max="12817" width="10.36328125" style="372" customWidth="1"/>
    <col min="12818" max="12818" width="1.6328125" style="372" customWidth="1"/>
    <col min="12819" max="13045" width="10.6328125" style="372"/>
    <col min="13046" max="13046" width="1.6328125" style="372" customWidth="1"/>
    <col min="13047" max="13047" width="7.6328125" style="372" customWidth="1"/>
    <col min="13048" max="13048" width="2.6328125" style="372" customWidth="1"/>
    <col min="13049" max="13049" width="22.6328125" style="372" customWidth="1"/>
    <col min="13050" max="13050" width="5.90625" style="372" customWidth="1"/>
    <col min="13051" max="13071" width="9.6328125" style="372" customWidth="1"/>
    <col min="13072" max="13072" width="9.36328125" style="372" customWidth="1"/>
    <col min="13073" max="13073" width="10.36328125" style="372" customWidth="1"/>
    <col min="13074" max="13074" width="1.6328125" style="372" customWidth="1"/>
    <col min="13075" max="13301" width="10.6328125" style="372"/>
    <col min="13302" max="13302" width="1.6328125" style="372" customWidth="1"/>
    <col min="13303" max="13303" width="7.6328125" style="372" customWidth="1"/>
    <col min="13304" max="13304" width="2.6328125" style="372" customWidth="1"/>
    <col min="13305" max="13305" width="22.6328125" style="372" customWidth="1"/>
    <col min="13306" max="13306" width="5.90625" style="372" customWidth="1"/>
    <col min="13307" max="13327" width="9.6328125" style="372" customWidth="1"/>
    <col min="13328" max="13328" width="9.36328125" style="372" customWidth="1"/>
    <col min="13329" max="13329" width="10.36328125" style="372" customWidth="1"/>
    <col min="13330" max="13330" width="1.6328125" style="372" customWidth="1"/>
    <col min="13331" max="13557" width="10.6328125" style="372"/>
    <col min="13558" max="13558" width="1.6328125" style="372" customWidth="1"/>
    <col min="13559" max="13559" width="7.6328125" style="372" customWidth="1"/>
    <col min="13560" max="13560" width="2.6328125" style="372" customWidth="1"/>
    <col min="13561" max="13561" width="22.6328125" style="372" customWidth="1"/>
    <col min="13562" max="13562" width="5.90625" style="372" customWidth="1"/>
    <col min="13563" max="13583" width="9.6328125" style="372" customWidth="1"/>
    <col min="13584" max="13584" width="9.36328125" style="372" customWidth="1"/>
    <col min="13585" max="13585" width="10.36328125" style="372" customWidth="1"/>
    <col min="13586" max="13586" width="1.6328125" style="372" customWidth="1"/>
    <col min="13587" max="13813" width="10.6328125" style="372"/>
    <col min="13814" max="13814" width="1.6328125" style="372" customWidth="1"/>
    <col min="13815" max="13815" width="7.6328125" style="372" customWidth="1"/>
    <col min="13816" max="13816" width="2.6328125" style="372" customWidth="1"/>
    <col min="13817" max="13817" width="22.6328125" style="372" customWidth="1"/>
    <col min="13818" max="13818" width="5.90625" style="372" customWidth="1"/>
    <col min="13819" max="13839" width="9.6328125" style="372" customWidth="1"/>
    <col min="13840" max="13840" width="9.36328125" style="372" customWidth="1"/>
    <col min="13841" max="13841" width="10.36328125" style="372" customWidth="1"/>
    <col min="13842" max="13842" width="1.6328125" style="372" customWidth="1"/>
    <col min="13843" max="14069" width="10.6328125" style="372"/>
    <col min="14070" max="14070" width="1.6328125" style="372" customWidth="1"/>
    <col min="14071" max="14071" width="7.6328125" style="372" customWidth="1"/>
    <col min="14072" max="14072" width="2.6328125" style="372" customWidth="1"/>
    <col min="14073" max="14073" width="22.6328125" style="372" customWidth="1"/>
    <col min="14074" max="14074" width="5.90625" style="372" customWidth="1"/>
    <col min="14075" max="14095" width="9.6328125" style="372" customWidth="1"/>
    <col min="14096" max="14096" width="9.36328125" style="372" customWidth="1"/>
    <col min="14097" max="14097" width="10.36328125" style="372" customWidth="1"/>
    <col min="14098" max="14098" width="1.6328125" style="372" customWidth="1"/>
    <col min="14099" max="14325" width="10.6328125" style="372"/>
    <col min="14326" max="14326" width="1.6328125" style="372" customWidth="1"/>
    <col min="14327" max="14327" width="7.6328125" style="372" customWidth="1"/>
    <col min="14328" max="14328" width="2.6328125" style="372" customWidth="1"/>
    <col min="14329" max="14329" width="22.6328125" style="372" customWidth="1"/>
    <col min="14330" max="14330" width="5.90625" style="372" customWidth="1"/>
    <col min="14331" max="14351" width="9.6328125" style="372" customWidth="1"/>
    <col min="14352" max="14352" width="9.36328125" style="372" customWidth="1"/>
    <col min="14353" max="14353" width="10.36328125" style="372" customWidth="1"/>
    <col min="14354" max="14354" width="1.6328125" style="372" customWidth="1"/>
    <col min="14355" max="14581" width="10.6328125" style="372"/>
    <col min="14582" max="14582" width="1.6328125" style="372" customWidth="1"/>
    <col min="14583" max="14583" width="7.6328125" style="372" customWidth="1"/>
    <col min="14584" max="14584" width="2.6328125" style="372" customWidth="1"/>
    <col min="14585" max="14585" width="22.6328125" style="372" customWidth="1"/>
    <col min="14586" max="14586" width="5.90625" style="372" customWidth="1"/>
    <col min="14587" max="14607" width="9.6328125" style="372" customWidth="1"/>
    <col min="14608" max="14608" width="9.36328125" style="372" customWidth="1"/>
    <col min="14609" max="14609" width="10.36328125" style="372" customWidth="1"/>
    <col min="14610" max="14610" width="1.6328125" style="372" customWidth="1"/>
    <col min="14611" max="14837" width="10.6328125" style="372"/>
    <col min="14838" max="14838" width="1.6328125" style="372" customWidth="1"/>
    <col min="14839" max="14839" width="7.6328125" style="372" customWidth="1"/>
    <col min="14840" max="14840" width="2.6328125" style="372" customWidth="1"/>
    <col min="14841" max="14841" width="22.6328125" style="372" customWidth="1"/>
    <col min="14842" max="14842" width="5.90625" style="372" customWidth="1"/>
    <col min="14843" max="14863" width="9.6328125" style="372" customWidth="1"/>
    <col min="14864" max="14864" width="9.36328125" style="372" customWidth="1"/>
    <col min="14865" max="14865" width="10.36328125" style="372" customWidth="1"/>
    <col min="14866" max="14866" width="1.6328125" style="372" customWidth="1"/>
    <col min="14867" max="15093" width="10.6328125" style="372"/>
    <col min="15094" max="15094" width="1.6328125" style="372" customWidth="1"/>
    <col min="15095" max="15095" width="7.6328125" style="372" customWidth="1"/>
    <col min="15096" max="15096" width="2.6328125" style="372" customWidth="1"/>
    <col min="15097" max="15097" width="22.6328125" style="372" customWidth="1"/>
    <col min="15098" max="15098" width="5.90625" style="372" customWidth="1"/>
    <col min="15099" max="15119" width="9.6328125" style="372" customWidth="1"/>
    <col min="15120" max="15120" width="9.36328125" style="372" customWidth="1"/>
    <col min="15121" max="15121" width="10.36328125" style="372" customWidth="1"/>
    <col min="15122" max="15122" width="1.6328125" style="372" customWidth="1"/>
    <col min="15123" max="15349" width="10.6328125" style="372"/>
    <col min="15350" max="15350" width="1.6328125" style="372" customWidth="1"/>
    <col min="15351" max="15351" width="7.6328125" style="372" customWidth="1"/>
    <col min="15352" max="15352" width="2.6328125" style="372" customWidth="1"/>
    <col min="15353" max="15353" width="22.6328125" style="372" customWidth="1"/>
    <col min="15354" max="15354" width="5.90625" style="372" customWidth="1"/>
    <col min="15355" max="15375" width="9.6328125" style="372" customWidth="1"/>
    <col min="15376" max="15376" width="9.36328125" style="372" customWidth="1"/>
    <col min="15377" max="15377" width="10.36328125" style="372" customWidth="1"/>
    <col min="15378" max="15378" width="1.6328125" style="372" customWidth="1"/>
    <col min="15379" max="15605" width="10.6328125" style="372"/>
    <col min="15606" max="15606" width="1.6328125" style="372" customWidth="1"/>
    <col min="15607" max="15607" width="7.6328125" style="372" customWidth="1"/>
    <col min="15608" max="15608" width="2.6328125" style="372" customWidth="1"/>
    <col min="15609" max="15609" width="22.6328125" style="372" customWidth="1"/>
    <col min="15610" max="15610" width="5.90625" style="372" customWidth="1"/>
    <col min="15611" max="15631" width="9.6328125" style="372" customWidth="1"/>
    <col min="15632" max="15632" width="9.36328125" style="372" customWidth="1"/>
    <col min="15633" max="15633" width="10.36328125" style="372" customWidth="1"/>
    <col min="15634" max="15634" width="1.6328125" style="372" customWidth="1"/>
    <col min="15635" max="15861" width="10.6328125" style="372"/>
    <col min="15862" max="15862" width="1.6328125" style="372" customWidth="1"/>
    <col min="15863" max="15863" width="7.6328125" style="372" customWidth="1"/>
    <col min="15864" max="15864" width="2.6328125" style="372" customWidth="1"/>
    <col min="15865" max="15865" width="22.6328125" style="372" customWidth="1"/>
    <col min="15866" max="15866" width="5.90625" style="372" customWidth="1"/>
    <col min="15867" max="15887" width="9.6328125" style="372" customWidth="1"/>
    <col min="15888" max="15888" width="9.36328125" style="372" customWidth="1"/>
    <col min="15889" max="15889" width="10.36328125" style="372" customWidth="1"/>
    <col min="15890" max="15890" width="1.6328125" style="372" customWidth="1"/>
    <col min="15891" max="16117" width="10.6328125" style="372"/>
    <col min="16118" max="16118" width="1.6328125" style="372" customWidth="1"/>
    <col min="16119" max="16119" width="7.6328125" style="372" customWidth="1"/>
    <col min="16120" max="16120" width="2.6328125" style="372" customWidth="1"/>
    <col min="16121" max="16121" width="22.6328125" style="372" customWidth="1"/>
    <col min="16122" max="16122" width="5.90625" style="372" customWidth="1"/>
    <col min="16123" max="16143" width="9.6328125" style="372" customWidth="1"/>
    <col min="16144" max="16144" width="9.36328125" style="372" customWidth="1"/>
    <col min="16145" max="16145" width="10.36328125" style="372" customWidth="1"/>
    <col min="16146" max="16146" width="1.6328125" style="372" customWidth="1"/>
    <col min="16147" max="16384" width="10.6328125" style="372"/>
  </cols>
  <sheetData>
    <row r="3" spans="2:21">
      <c r="B3" s="14" t="s">
        <v>527</v>
      </c>
    </row>
    <row r="4" spans="2:21">
      <c r="B4" s="372" t="s">
        <v>883</v>
      </c>
    </row>
    <row r="6" spans="2:21" ht="20.149999999999999" customHeight="1" thickBot="1">
      <c r="B6" s="373"/>
      <c r="C6" s="373"/>
      <c r="D6" s="374"/>
      <c r="E6" s="375"/>
      <c r="F6" s="373"/>
      <c r="G6" s="373"/>
      <c r="H6" s="373"/>
      <c r="I6" s="373"/>
      <c r="J6" s="373"/>
      <c r="K6" s="373"/>
      <c r="L6" s="373"/>
      <c r="M6" s="373"/>
      <c r="N6" s="373"/>
      <c r="O6" s="373"/>
      <c r="P6" s="373"/>
      <c r="S6" s="376"/>
      <c r="T6" s="376"/>
      <c r="U6" s="376" t="s">
        <v>528</v>
      </c>
    </row>
    <row r="7" spans="2:21" ht="10.9" customHeight="1">
      <c r="B7" s="377" t="s">
        <v>282</v>
      </c>
      <c r="C7" s="378" t="s">
        <v>529</v>
      </c>
      <c r="D7" s="379" t="s">
        <v>284</v>
      </c>
      <c r="E7" s="380" t="s">
        <v>285</v>
      </c>
      <c r="F7" s="381" t="s">
        <v>530</v>
      </c>
      <c r="G7" s="382"/>
      <c r="H7" s="382"/>
      <c r="I7" s="382"/>
      <c r="J7" s="381" t="s">
        <v>531</v>
      </c>
      <c r="K7" s="382"/>
      <c r="L7" s="382"/>
      <c r="M7" s="383"/>
      <c r="N7" s="381" t="s">
        <v>532</v>
      </c>
      <c r="O7" s="382"/>
      <c r="P7" s="381"/>
      <c r="Q7" s="384"/>
      <c r="R7" s="385" t="s">
        <v>533</v>
      </c>
      <c r="S7" s="382"/>
      <c r="T7" s="382"/>
      <c r="U7" s="386"/>
    </row>
    <row r="8" spans="2:21" ht="11.5" thickBot="1">
      <c r="B8" s="387"/>
      <c r="C8" s="388" t="s">
        <v>534</v>
      </c>
      <c r="D8" s="389"/>
      <c r="E8" s="390"/>
      <c r="F8" s="391" t="s">
        <v>535</v>
      </c>
      <c r="G8" s="392" t="s">
        <v>536</v>
      </c>
      <c r="H8" s="393" t="s">
        <v>537</v>
      </c>
      <c r="I8" s="393" t="s">
        <v>538</v>
      </c>
      <c r="J8" s="391" t="s">
        <v>535</v>
      </c>
      <c r="K8" s="392" t="s">
        <v>536</v>
      </c>
      <c r="L8" s="393" t="s">
        <v>539</v>
      </c>
      <c r="M8" s="391" t="s">
        <v>538</v>
      </c>
      <c r="N8" s="394" t="s">
        <v>535</v>
      </c>
      <c r="O8" s="392" t="s">
        <v>536</v>
      </c>
      <c r="P8" s="391" t="s">
        <v>539</v>
      </c>
      <c r="Q8" s="395" t="s">
        <v>540</v>
      </c>
      <c r="R8" s="396" t="s">
        <v>535</v>
      </c>
      <c r="S8" s="397" t="s">
        <v>536</v>
      </c>
      <c r="T8" s="397" t="s">
        <v>539</v>
      </c>
      <c r="U8" s="398" t="s">
        <v>540</v>
      </c>
    </row>
    <row r="9" spans="2:21" ht="12.65" customHeight="1">
      <c r="B9" s="399"/>
      <c r="C9" s="400"/>
      <c r="D9" s="401" t="s">
        <v>393</v>
      </c>
      <c r="E9" s="402" t="s">
        <v>541</v>
      </c>
      <c r="F9" s="403">
        <v>7159.6749999999993</v>
      </c>
      <c r="G9" s="404">
        <v>0</v>
      </c>
      <c r="H9" s="405">
        <v>7</v>
      </c>
      <c r="I9" s="406">
        <v>0</v>
      </c>
      <c r="J9" s="405">
        <v>1729.9449999999999</v>
      </c>
      <c r="K9" s="404">
        <v>0</v>
      </c>
      <c r="L9" s="405">
        <v>7</v>
      </c>
      <c r="M9" s="406">
        <v>0</v>
      </c>
      <c r="N9" s="408">
        <v>10.44</v>
      </c>
      <c r="O9" s="404">
        <v>0</v>
      </c>
      <c r="P9" s="405">
        <v>7</v>
      </c>
      <c r="Q9" s="406">
        <v>0</v>
      </c>
      <c r="R9" s="409">
        <v>8900.06</v>
      </c>
      <c r="S9" s="410">
        <v>0</v>
      </c>
      <c r="T9" s="405">
        <v>0</v>
      </c>
      <c r="U9" s="411">
        <v>0</v>
      </c>
    </row>
    <row r="10" spans="2:21" ht="12" customHeight="1">
      <c r="B10" s="412"/>
      <c r="C10" s="413">
        <v>1</v>
      </c>
      <c r="D10" s="414" t="s">
        <v>6</v>
      </c>
      <c r="E10" s="415" t="s">
        <v>294</v>
      </c>
      <c r="F10" s="416">
        <v>0</v>
      </c>
      <c r="G10" s="417">
        <v>0</v>
      </c>
      <c r="H10" s="418">
        <v>0</v>
      </c>
      <c r="I10" s="419"/>
      <c r="J10" s="420">
        <v>0</v>
      </c>
      <c r="K10" s="417">
        <v>0</v>
      </c>
      <c r="L10" s="418">
        <v>0</v>
      </c>
      <c r="M10" s="419"/>
      <c r="N10" s="420">
        <v>0</v>
      </c>
      <c r="O10" s="417">
        <v>0</v>
      </c>
      <c r="P10" s="418">
        <v>0</v>
      </c>
      <c r="Q10" s="419"/>
      <c r="R10" s="421">
        <v>0</v>
      </c>
      <c r="S10" s="420">
        <v>0</v>
      </c>
      <c r="T10" s="418">
        <v>0</v>
      </c>
      <c r="U10" s="422"/>
    </row>
    <row r="11" spans="2:21" ht="12" customHeight="1">
      <c r="B11" s="412" t="s">
        <v>542</v>
      </c>
      <c r="C11" s="413">
        <v>2</v>
      </c>
      <c r="D11" s="414" t="s">
        <v>9</v>
      </c>
      <c r="E11" s="415" t="s">
        <v>295</v>
      </c>
      <c r="F11" s="416">
        <v>404.4</v>
      </c>
      <c r="G11" s="417">
        <v>0</v>
      </c>
      <c r="H11" s="418">
        <v>1</v>
      </c>
      <c r="I11" s="419">
        <v>0</v>
      </c>
      <c r="J11" s="420">
        <v>0</v>
      </c>
      <c r="K11" s="417">
        <v>0</v>
      </c>
      <c r="L11" s="418">
        <v>1</v>
      </c>
      <c r="M11" s="419"/>
      <c r="N11" s="423">
        <v>0</v>
      </c>
      <c r="O11" s="418">
        <v>0</v>
      </c>
      <c r="P11" s="418">
        <v>1</v>
      </c>
      <c r="Q11" s="419"/>
      <c r="R11" s="424">
        <v>404.4</v>
      </c>
      <c r="S11" s="425">
        <v>0</v>
      </c>
      <c r="T11" s="418">
        <v>0</v>
      </c>
      <c r="U11" s="422">
        <v>0</v>
      </c>
    </row>
    <row r="12" spans="2:21" ht="12" customHeight="1">
      <c r="B12" s="412"/>
      <c r="C12" s="413">
        <v>3</v>
      </c>
      <c r="D12" s="414" t="s">
        <v>543</v>
      </c>
      <c r="E12" s="415" t="s">
        <v>544</v>
      </c>
      <c r="F12" s="416">
        <v>1.4179999999999999</v>
      </c>
      <c r="G12" s="417">
        <v>0</v>
      </c>
      <c r="H12" s="418">
        <v>1</v>
      </c>
      <c r="I12" s="419">
        <v>0</v>
      </c>
      <c r="J12" s="420">
        <v>89.906999999999996</v>
      </c>
      <c r="K12" s="417">
        <v>0</v>
      </c>
      <c r="L12" s="418">
        <v>1</v>
      </c>
      <c r="M12" s="419">
        <v>0</v>
      </c>
      <c r="N12" s="420">
        <v>0</v>
      </c>
      <c r="O12" s="417">
        <v>0</v>
      </c>
      <c r="P12" s="418">
        <v>1</v>
      </c>
      <c r="Q12" s="419"/>
      <c r="R12" s="424">
        <v>91.325000000000003</v>
      </c>
      <c r="S12" s="425">
        <v>0</v>
      </c>
      <c r="T12" s="418">
        <v>0</v>
      </c>
      <c r="U12" s="422">
        <v>0</v>
      </c>
    </row>
    <row r="13" spans="2:21" ht="12" customHeight="1">
      <c r="B13" s="426"/>
      <c r="C13" s="413">
        <v>4</v>
      </c>
      <c r="D13" s="414" t="s">
        <v>399</v>
      </c>
      <c r="E13" s="415"/>
      <c r="F13" s="416">
        <v>0</v>
      </c>
      <c r="G13" s="417">
        <v>0</v>
      </c>
      <c r="H13" s="418">
        <v>0</v>
      </c>
      <c r="I13" s="419"/>
      <c r="J13" s="420">
        <v>0</v>
      </c>
      <c r="K13" s="417">
        <v>0</v>
      </c>
      <c r="L13" s="418">
        <v>0</v>
      </c>
      <c r="M13" s="419"/>
      <c r="N13" s="420">
        <v>0</v>
      </c>
      <c r="O13" s="417">
        <v>0</v>
      </c>
      <c r="P13" s="418">
        <v>0</v>
      </c>
      <c r="Q13" s="419"/>
      <c r="R13" s="424">
        <v>0</v>
      </c>
      <c r="S13" s="425">
        <v>0</v>
      </c>
      <c r="T13" s="418">
        <v>0</v>
      </c>
      <c r="U13" s="422"/>
    </row>
    <row r="14" spans="2:21" ht="12" customHeight="1">
      <c r="B14" s="427"/>
      <c r="C14" s="428"/>
      <c r="D14" s="429" t="s">
        <v>297</v>
      </c>
      <c r="E14" s="430" t="s">
        <v>545</v>
      </c>
      <c r="F14" s="431">
        <v>124.333</v>
      </c>
      <c r="G14" s="432">
        <v>0</v>
      </c>
      <c r="H14" s="433">
        <v>8</v>
      </c>
      <c r="I14" s="434">
        <v>0</v>
      </c>
      <c r="J14" s="435">
        <v>0.5</v>
      </c>
      <c r="K14" s="432">
        <v>0</v>
      </c>
      <c r="L14" s="433">
        <v>8</v>
      </c>
      <c r="M14" s="434">
        <v>0</v>
      </c>
      <c r="N14" s="435">
        <v>13.75</v>
      </c>
      <c r="O14" s="432">
        <v>0</v>
      </c>
      <c r="P14" s="433">
        <v>8</v>
      </c>
      <c r="Q14" s="434">
        <v>0</v>
      </c>
      <c r="R14" s="436">
        <v>138.583</v>
      </c>
      <c r="S14" s="437">
        <v>0</v>
      </c>
      <c r="T14" s="433">
        <v>0</v>
      </c>
      <c r="U14" s="438">
        <v>0</v>
      </c>
    </row>
    <row r="15" spans="2:21" ht="12" customHeight="1">
      <c r="B15" s="439" t="s">
        <v>546</v>
      </c>
      <c r="C15" s="413">
        <v>5</v>
      </c>
      <c r="D15" s="414" t="s">
        <v>547</v>
      </c>
      <c r="E15" s="415" t="s">
        <v>548</v>
      </c>
      <c r="F15" s="416">
        <v>124.333</v>
      </c>
      <c r="G15" s="417">
        <v>0</v>
      </c>
      <c r="H15" s="418">
        <v>0</v>
      </c>
      <c r="I15" s="419">
        <v>0</v>
      </c>
      <c r="J15" s="420">
        <v>0</v>
      </c>
      <c r="K15" s="417">
        <v>0</v>
      </c>
      <c r="L15" s="418">
        <v>0</v>
      </c>
      <c r="M15" s="419"/>
      <c r="N15" s="420">
        <v>13.75</v>
      </c>
      <c r="O15" s="417">
        <v>0</v>
      </c>
      <c r="P15" s="418">
        <v>0</v>
      </c>
      <c r="Q15" s="419">
        <v>0</v>
      </c>
      <c r="R15" s="424">
        <v>138.083</v>
      </c>
      <c r="S15" s="425">
        <v>0</v>
      </c>
      <c r="T15" s="418">
        <v>0</v>
      </c>
      <c r="U15" s="422">
        <v>0</v>
      </c>
    </row>
    <row r="16" spans="2:21" ht="12" customHeight="1">
      <c r="B16" s="440"/>
      <c r="C16" s="413">
        <v>6</v>
      </c>
      <c r="D16" s="414" t="s">
        <v>127</v>
      </c>
      <c r="E16" s="415" t="s">
        <v>549</v>
      </c>
      <c r="F16" s="416">
        <v>0</v>
      </c>
      <c r="G16" s="417">
        <v>0</v>
      </c>
      <c r="H16" s="418">
        <v>0</v>
      </c>
      <c r="I16" s="419"/>
      <c r="J16" s="420">
        <v>0</v>
      </c>
      <c r="K16" s="417">
        <v>0</v>
      </c>
      <c r="L16" s="418">
        <v>0</v>
      </c>
      <c r="M16" s="419"/>
      <c r="N16" s="420">
        <v>0</v>
      </c>
      <c r="O16" s="417">
        <v>0</v>
      </c>
      <c r="P16" s="418">
        <v>0</v>
      </c>
      <c r="Q16" s="419"/>
      <c r="R16" s="424">
        <v>0</v>
      </c>
      <c r="S16" s="425">
        <v>0</v>
      </c>
      <c r="T16" s="418">
        <v>0</v>
      </c>
      <c r="U16" s="422"/>
    </row>
    <row r="17" spans="2:21" ht="12" customHeight="1">
      <c r="B17" s="441" t="s">
        <v>128</v>
      </c>
      <c r="C17" s="428">
        <v>7</v>
      </c>
      <c r="D17" s="429" t="s">
        <v>401</v>
      </c>
      <c r="E17" s="430" t="s">
        <v>550</v>
      </c>
      <c r="F17" s="431">
        <v>32.899000000000001</v>
      </c>
      <c r="G17" s="432">
        <v>0</v>
      </c>
      <c r="H17" s="433">
        <v>8</v>
      </c>
      <c r="I17" s="434">
        <v>0</v>
      </c>
      <c r="J17" s="435">
        <v>40.42</v>
      </c>
      <c r="K17" s="432">
        <v>2.5</v>
      </c>
      <c r="L17" s="433">
        <v>8</v>
      </c>
      <c r="M17" s="434">
        <v>6.185056902523503E-2</v>
      </c>
      <c r="N17" s="435">
        <v>126</v>
      </c>
      <c r="O17" s="432">
        <v>0</v>
      </c>
      <c r="P17" s="433">
        <v>8</v>
      </c>
      <c r="Q17" s="434">
        <v>0</v>
      </c>
      <c r="R17" s="436">
        <v>199.31900000000002</v>
      </c>
      <c r="S17" s="437">
        <v>2.5</v>
      </c>
      <c r="T17" s="433">
        <v>0</v>
      </c>
      <c r="U17" s="438">
        <v>1.2542707920469196E-2</v>
      </c>
    </row>
    <row r="18" spans="2:21" ht="12" customHeight="1">
      <c r="B18" s="441" t="s">
        <v>14</v>
      </c>
      <c r="C18" s="428">
        <v>8</v>
      </c>
      <c r="D18" s="429" t="s">
        <v>551</v>
      </c>
      <c r="E18" s="430" t="s">
        <v>552</v>
      </c>
      <c r="F18" s="431">
        <v>251774.32802999025</v>
      </c>
      <c r="G18" s="432">
        <v>782.0569031130168</v>
      </c>
      <c r="H18" s="433">
        <v>8</v>
      </c>
      <c r="I18" s="442">
        <v>3.1061820688083083E-3</v>
      </c>
      <c r="J18" s="435">
        <v>282184.07802999963</v>
      </c>
      <c r="K18" s="432">
        <v>4132.0405143207699</v>
      </c>
      <c r="L18" s="433">
        <v>8</v>
      </c>
      <c r="M18" s="442">
        <v>1.4643067543596429E-2</v>
      </c>
      <c r="N18" s="435">
        <v>8008127.0468499418</v>
      </c>
      <c r="O18" s="432">
        <v>26366.515063940155</v>
      </c>
      <c r="P18" s="433">
        <v>8</v>
      </c>
      <c r="Q18" s="442">
        <v>3.2924696261295737E-3</v>
      </c>
      <c r="R18" s="436">
        <v>8542085.4529099315</v>
      </c>
      <c r="S18" s="437">
        <v>31280.612481373941</v>
      </c>
      <c r="T18" s="433">
        <v>0</v>
      </c>
      <c r="U18" s="438">
        <v>3.6619409456642633E-3</v>
      </c>
    </row>
    <row r="19" spans="2:21" ht="12" customHeight="1">
      <c r="B19" s="441"/>
      <c r="C19" s="428"/>
      <c r="D19" s="429" t="s">
        <v>402</v>
      </c>
      <c r="E19" s="430" t="s">
        <v>553</v>
      </c>
      <c r="F19" s="431">
        <v>457081.69200205372</v>
      </c>
      <c r="G19" s="432">
        <v>284.96608727713607</v>
      </c>
      <c r="H19" s="433">
        <v>0</v>
      </c>
      <c r="I19" s="434">
        <v>6.2344673230940891E-4</v>
      </c>
      <c r="J19" s="435">
        <v>667831.3363025547</v>
      </c>
      <c r="K19" s="432">
        <v>456.19611520572903</v>
      </c>
      <c r="L19" s="433">
        <v>0</v>
      </c>
      <c r="M19" s="434">
        <v>6.83100792681363E-4</v>
      </c>
      <c r="N19" s="435">
        <v>29042.943209999998</v>
      </c>
      <c r="O19" s="432">
        <v>64.647089598257637</v>
      </c>
      <c r="P19" s="433">
        <v>0</v>
      </c>
      <c r="Q19" s="434">
        <v>2.2259138521469996E-3</v>
      </c>
      <c r="R19" s="436">
        <v>1153955.9715146085</v>
      </c>
      <c r="S19" s="437">
        <v>805.80929208112263</v>
      </c>
      <c r="T19" s="433">
        <v>0</v>
      </c>
      <c r="U19" s="438">
        <v>6.9830159206461676E-4</v>
      </c>
    </row>
    <row r="20" spans="2:21" ht="12" customHeight="1">
      <c r="B20" s="443"/>
      <c r="C20" s="413">
        <v>9</v>
      </c>
      <c r="D20" s="414" t="s">
        <v>129</v>
      </c>
      <c r="E20" s="415" t="s">
        <v>403</v>
      </c>
      <c r="F20" s="416">
        <v>31790.035033618457</v>
      </c>
      <c r="G20" s="417">
        <v>17.500167885297948</v>
      </c>
      <c r="H20" s="418">
        <v>8</v>
      </c>
      <c r="I20" s="419">
        <v>5.5049224912118687E-4</v>
      </c>
      <c r="J20" s="420">
        <v>15992.322426302901</v>
      </c>
      <c r="K20" s="417">
        <v>31.380251944210976</v>
      </c>
      <c r="L20" s="418">
        <v>8</v>
      </c>
      <c r="M20" s="419">
        <v>1.9622073084644186E-3</v>
      </c>
      <c r="N20" s="420">
        <v>4.9130000000000003</v>
      </c>
      <c r="O20" s="417">
        <v>0</v>
      </c>
      <c r="P20" s="418">
        <v>8</v>
      </c>
      <c r="Q20" s="419">
        <v>0</v>
      </c>
      <c r="R20" s="424">
        <v>47787.270459921361</v>
      </c>
      <c r="S20" s="425">
        <v>48.880419829508924</v>
      </c>
      <c r="T20" s="418">
        <v>0</v>
      </c>
      <c r="U20" s="422">
        <v>1.0228753255640407E-3</v>
      </c>
    </row>
    <row r="21" spans="2:21" ht="12" customHeight="1">
      <c r="B21" s="443"/>
      <c r="C21" s="413">
        <v>10</v>
      </c>
      <c r="D21" s="414" t="s">
        <v>130</v>
      </c>
      <c r="E21" s="415" t="s">
        <v>307</v>
      </c>
      <c r="F21" s="416">
        <v>3428.3056000000006</v>
      </c>
      <c r="G21" s="417">
        <v>1.2674061405046297</v>
      </c>
      <c r="H21" s="418">
        <v>8</v>
      </c>
      <c r="I21" s="419">
        <v>3.6968878751784251E-4</v>
      </c>
      <c r="J21" s="420">
        <v>1288.6889999999999</v>
      </c>
      <c r="K21" s="417">
        <v>1.786446511563196</v>
      </c>
      <c r="L21" s="418">
        <v>8</v>
      </c>
      <c r="M21" s="419">
        <v>1.3862510749786769E-3</v>
      </c>
      <c r="N21" s="420">
        <v>30.58</v>
      </c>
      <c r="O21" s="417">
        <v>0</v>
      </c>
      <c r="P21" s="418">
        <v>8</v>
      </c>
      <c r="Q21" s="419">
        <v>0</v>
      </c>
      <c r="R21" s="424">
        <v>4747.5745999999999</v>
      </c>
      <c r="S21" s="425">
        <v>3.0538526520678255</v>
      </c>
      <c r="T21" s="418">
        <v>0</v>
      </c>
      <c r="U21" s="422">
        <v>6.4324479536726517E-4</v>
      </c>
    </row>
    <row r="22" spans="2:21" ht="12" customHeight="1">
      <c r="B22" s="443"/>
      <c r="C22" s="413">
        <v>11</v>
      </c>
      <c r="D22" s="414" t="s">
        <v>131</v>
      </c>
      <c r="E22" s="415" t="s">
        <v>308</v>
      </c>
      <c r="F22" s="416">
        <v>19304.901760000001</v>
      </c>
      <c r="G22" s="417">
        <v>4.1678917431723175</v>
      </c>
      <c r="H22" s="418">
        <v>8</v>
      </c>
      <c r="I22" s="419">
        <v>2.1589810686362785E-4</v>
      </c>
      <c r="J22" s="420">
        <v>546.28268000000003</v>
      </c>
      <c r="K22" s="417">
        <v>0</v>
      </c>
      <c r="L22" s="418">
        <v>8</v>
      </c>
      <c r="M22" s="419">
        <v>0</v>
      </c>
      <c r="N22" s="420">
        <v>221.80215999999999</v>
      </c>
      <c r="O22" s="417">
        <v>0</v>
      </c>
      <c r="P22" s="418">
        <v>8</v>
      </c>
      <c r="Q22" s="419">
        <v>0</v>
      </c>
      <c r="R22" s="424">
        <v>20072.9866</v>
      </c>
      <c r="S22" s="425">
        <v>4.1678917431723175</v>
      </c>
      <c r="T22" s="418">
        <v>0</v>
      </c>
      <c r="U22" s="422">
        <v>2.0763685176635935E-4</v>
      </c>
    </row>
    <row r="23" spans="2:21" ht="12" customHeight="1">
      <c r="B23" s="443"/>
      <c r="C23" s="413">
        <v>12</v>
      </c>
      <c r="D23" s="414" t="s">
        <v>554</v>
      </c>
      <c r="E23" s="415" t="s">
        <v>309</v>
      </c>
      <c r="F23" s="416">
        <v>11437.992399999999</v>
      </c>
      <c r="G23" s="417">
        <v>33.132125747797772</v>
      </c>
      <c r="H23" s="418">
        <v>8</v>
      </c>
      <c r="I23" s="419">
        <v>2.8966731738515384E-3</v>
      </c>
      <c r="J23" s="420">
        <v>4140.8269999999993</v>
      </c>
      <c r="K23" s="417">
        <v>10.121839798613477</v>
      </c>
      <c r="L23" s="418">
        <v>8</v>
      </c>
      <c r="M23" s="419">
        <v>2.4444005505696031E-3</v>
      </c>
      <c r="N23" s="420">
        <v>579.9</v>
      </c>
      <c r="O23" s="417">
        <v>0</v>
      </c>
      <c r="P23" s="418">
        <v>8</v>
      </c>
      <c r="Q23" s="419">
        <v>0</v>
      </c>
      <c r="R23" s="424">
        <v>16158.719399999998</v>
      </c>
      <c r="S23" s="425">
        <v>43.253965546411251</v>
      </c>
      <c r="T23" s="418">
        <v>0</v>
      </c>
      <c r="U23" s="422">
        <v>2.676818903508607E-3</v>
      </c>
    </row>
    <row r="24" spans="2:21" ht="12" customHeight="1">
      <c r="B24" s="443"/>
      <c r="C24" s="413">
        <v>13</v>
      </c>
      <c r="D24" s="414" t="s">
        <v>133</v>
      </c>
      <c r="E24" s="415" t="s">
        <v>310</v>
      </c>
      <c r="F24" s="416">
        <v>1122.1221900000003</v>
      </c>
      <c r="G24" s="417">
        <v>1.420837992120811</v>
      </c>
      <c r="H24" s="418">
        <v>8</v>
      </c>
      <c r="I24" s="419">
        <v>1.266206126911019E-3</v>
      </c>
      <c r="J24" s="420">
        <v>1182.3887200000001</v>
      </c>
      <c r="K24" s="417">
        <v>5.3999999999999995</v>
      </c>
      <c r="L24" s="418">
        <v>8</v>
      </c>
      <c r="M24" s="419">
        <v>4.5670259777173781E-3</v>
      </c>
      <c r="N24" s="420">
        <v>90.459639999999993</v>
      </c>
      <c r="O24" s="417">
        <v>0</v>
      </c>
      <c r="P24" s="418">
        <v>8</v>
      </c>
      <c r="Q24" s="419">
        <v>0</v>
      </c>
      <c r="R24" s="424">
        <v>2394.9705500000005</v>
      </c>
      <c r="S24" s="425">
        <v>6.8208379921208104</v>
      </c>
      <c r="T24" s="418">
        <v>0</v>
      </c>
      <c r="U24" s="422">
        <v>2.8479840773494311E-3</v>
      </c>
    </row>
    <row r="25" spans="2:21" ht="12" customHeight="1">
      <c r="B25" s="443"/>
      <c r="C25" s="413">
        <v>14</v>
      </c>
      <c r="D25" s="414" t="s">
        <v>134</v>
      </c>
      <c r="E25" s="415" t="s">
        <v>311</v>
      </c>
      <c r="F25" s="416">
        <v>123383.41381000001</v>
      </c>
      <c r="G25" s="417">
        <v>30.241741880031309</v>
      </c>
      <c r="H25" s="418">
        <v>8</v>
      </c>
      <c r="I25" s="444">
        <v>2.4510378620744782E-4</v>
      </c>
      <c r="J25" s="420">
        <v>13151.174000000003</v>
      </c>
      <c r="K25" s="417">
        <v>0.05</v>
      </c>
      <c r="L25" s="418">
        <v>8</v>
      </c>
      <c r="M25" s="444">
        <v>3.8019419406967008E-6</v>
      </c>
      <c r="N25" s="420">
        <v>32.668300000000002</v>
      </c>
      <c r="O25" s="417">
        <v>4.4271926501846465E-3</v>
      </c>
      <c r="P25" s="418">
        <v>8</v>
      </c>
      <c r="Q25" s="444">
        <v>1.3551952964141527E-4</v>
      </c>
      <c r="R25" s="424">
        <v>136567.25611000002</v>
      </c>
      <c r="S25" s="425">
        <v>30.296169072681494</v>
      </c>
      <c r="T25" s="418">
        <v>0</v>
      </c>
      <c r="U25" s="422">
        <v>2.2184065152688591E-4</v>
      </c>
    </row>
    <row r="26" spans="2:21" ht="12" customHeight="1">
      <c r="B26" s="443"/>
      <c r="C26" s="413">
        <v>15</v>
      </c>
      <c r="D26" s="414" t="s">
        <v>135</v>
      </c>
      <c r="E26" s="415" t="s">
        <v>312</v>
      </c>
      <c r="F26" s="416">
        <v>10276.814579999998</v>
      </c>
      <c r="G26" s="417">
        <v>0.33220932193593383</v>
      </c>
      <c r="H26" s="418">
        <v>8</v>
      </c>
      <c r="I26" s="444">
        <v>3.2326098651468893E-5</v>
      </c>
      <c r="J26" s="420">
        <v>2.7676400000000001</v>
      </c>
      <c r="K26" s="417">
        <v>0</v>
      </c>
      <c r="L26" s="418">
        <v>8</v>
      </c>
      <c r="M26" s="444">
        <v>0</v>
      </c>
      <c r="N26" s="420">
        <v>8.7351799999999997</v>
      </c>
      <c r="O26" s="417">
        <v>0</v>
      </c>
      <c r="P26" s="418">
        <v>8</v>
      </c>
      <c r="Q26" s="444">
        <v>0</v>
      </c>
      <c r="R26" s="424">
        <v>10288.317399999998</v>
      </c>
      <c r="S26" s="425">
        <v>0.33220932193593383</v>
      </c>
      <c r="T26" s="418">
        <v>0</v>
      </c>
      <c r="U26" s="422">
        <v>3.2289956561403704E-5</v>
      </c>
    </row>
    <row r="27" spans="2:21" ht="12" customHeight="1">
      <c r="B27" s="443"/>
      <c r="C27" s="413">
        <v>16</v>
      </c>
      <c r="D27" s="414" t="s">
        <v>136</v>
      </c>
      <c r="E27" s="415" t="s">
        <v>313</v>
      </c>
      <c r="F27" s="416">
        <v>36782.998140000018</v>
      </c>
      <c r="G27" s="417">
        <v>46.85125211050029</v>
      </c>
      <c r="H27" s="418">
        <v>8</v>
      </c>
      <c r="I27" s="419">
        <v>1.2737203186151227E-3</v>
      </c>
      <c r="J27" s="420">
        <v>11988.743049999997</v>
      </c>
      <c r="K27" s="417">
        <v>91.176176586748312</v>
      </c>
      <c r="L27" s="418">
        <v>8</v>
      </c>
      <c r="M27" s="419">
        <v>7.6051489473492667E-3</v>
      </c>
      <c r="N27" s="420">
        <v>60.385429999999999</v>
      </c>
      <c r="O27" s="417">
        <v>2.7037582568963789E-3</v>
      </c>
      <c r="P27" s="418">
        <v>8</v>
      </c>
      <c r="Q27" s="419">
        <v>4.4775010410563922E-5</v>
      </c>
      <c r="R27" s="424">
        <v>48832.126620000017</v>
      </c>
      <c r="S27" s="425">
        <v>138.03013245550551</v>
      </c>
      <c r="T27" s="418">
        <v>0</v>
      </c>
      <c r="U27" s="422">
        <v>2.8266254617502762E-3</v>
      </c>
    </row>
    <row r="28" spans="2:21" ht="12" customHeight="1">
      <c r="B28" s="443"/>
      <c r="C28" s="413">
        <v>17</v>
      </c>
      <c r="D28" s="414" t="s">
        <v>137</v>
      </c>
      <c r="E28" s="415" t="s">
        <v>314</v>
      </c>
      <c r="F28" s="416">
        <v>1090.931</v>
      </c>
      <c r="G28" s="417">
        <v>3.467172352961239E-2</v>
      </c>
      <c r="H28" s="418">
        <v>8</v>
      </c>
      <c r="I28" s="419">
        <v>3.1781774951497748E-5</v>
      </c>
      <c r="J28" s="420">
        <v>27815.539000000001</v>
      </c>
      <c r="K28" s="417">
        <v>0.53</v>
      </c>
      <c r="L28" s="418">
        <v>8</v>
      </c>
      <c r="M28" s="419">
        <v>1.9054097783257051E-5</v>
      </c>
      <c r="N28" s="420">
        <v>35.21</v>
      </c>
      <c r="O28" s="417">
        <v>0</v>
      </c>
      <c r="P28" s="418">
        <v>8</v>
      </c>
      <c r="Q28" s="419">
        <v>0</v>
      </c>
      <c r="R28" s="424">
        <v>28941.68</v>
      </c>
      <c r="S28" s="425">
        <v>0.56467172352961237</v>
      </c>
      <c r="T28" s="418">
        <v>0</v>
      </c>
      <c r="U28" s="422">
        <v>1.9510675383378311E-5</v>
      </c>
    </row>
    <row r="29" spans="2:21" ht="12" customHeight="1">
      <c r="B29" s="443" t="s">
        <v>18</v>
      </c>
      <c r="C29" s="413">
        <v>18</v>
      </c>
      <c r="D29" s="414" t="s">
        <v>555</v>
      </c>
      <c r="E29" s="415" t="s">
        <v>315</v>
      </c>
      <c r="F29" s="416">
        <v>61021.853300000002</v>
      </c>
      <c r="G29" s="417">
        <v>4.8108163548837926</v>
      </c>
      <c r="H29" s="418">
        <v>8</v>
      </c>
      <c r="I29" s="419">
        <v>7.8837598249147125E-5</v>
      </c>
      <c r="J29" s="420">
        <v>603.11671999999976</v>
      </c>
      <c r="K29" s="417">
        <v>2.0686686753465038</v>
      </c>
      <c r="L29" s="418">
        <v>8</v>
      </c>
      <c r="M29" s="419">
        <v>3.4299640629205314E-3</v>
      </c>
      <c r="N29" s="420">
        <v>53.134999999999998</v>
      </c>
      <c r="O29" s="417">
        <v>0</v>
      </c>
      <c r="P29" s="418">
        <v>8</v>
      </c>
      <c r="Q29" s="419">
        <v>0</v>
      </c>
      <c r="R29" s="424">
        <v>61678.105020000003</v>
      </c>
      <c r="S29" s="425">
        <v>6.8794850302302963</v>
      </c>
      <c r="T29" s="418">
        <v>0</v>
      </c>
      <c r="U29" s="422">
        <v>1.1153852778063667E-4</v>
      </c>
    </row>
    <row r="30" spans="2:21" ht="12" customHeight="1">
      <c r="B30" s="443"/>
      <c r="C30" s="413">
        <v>19</v>
      </c>
      <c r="D30" s="414" t="s">
        <v>139</v>
      </c>
      <c r="E30" s="415" t="s">
        <v>316</v>
      </c>
      <c r="F30" s="416">
        <v>38126.296480000005</v>
      </c>
      <c r="G30" s="417">
        <v>76.138568450804925</v>
      </c>
      <c r="H30" s="418">
        <v>8</v>
      </c>
      <c r="I30" s="419">
        <v>1.9970092949034559E-3</v>
      </c>
      <c r="J30" s="420">
        <v>571.00443999999993</v>
      </c>
      <c r="K30" s="417">
        <v>3.2685922943255954</v>
      </c>
      <c r="L30" s="418">
        <v>8</v>
      </c>
      <c r="M30" s="419">
        <v>5.7242852513118741E-3</v>
      </c>
      <c r="N30" s="420">
        <v>1.66</v>
      </c>
      <c r="O30" s="417">
        <v>0</v>
      </c>
      <c r="P30" s="418">
        <v>8</v>
      </c>
      <c r="Q30" s="419">
        <v>0</v>
      </c>
      <c r="R30" s="424">
        <v>38698.960920000005</v>
      </c>
      <c r="S30" s="425">
        <v>79.407160745130525</v>
      </c>
      <c r="T30" s="418">
        <v>0</v>
      </c>
      <c r="U30" s="422">
        <v>2.0519197119861715E-3</v>
      </c>
    </row>
    <row r="31" spans="2:21" ht="12" customHeight="1">
      <c r="B31" s="443"/>
      <c r="C31" s="413">
        <v>20</v>
      </c>
      <c r="D31" s="414" t="s">
        <v>140</v>
      </c>
      <c r="E31" s="415" t="s">
        <v>317</v>
      </c>
      <c r="F31" s="416">
        <v>1837.5726999999999</v>
      </c>
      <c r="G31" s="417">
        <v>0.70754781797902844</v>
      </c>
      <c r="H31" s="418">
        <v>8</v>
      </c>
      <c r="I31" s="419">
        <v>3.8504480284182961E-4</v>
      </c>
      <c r="J31" s="420">
        <v>2.3359999999999999</v>
      </c>
      <c r="K31" s="417">
        <v>0</v>
      </c>
      <c r="L31" s="418">
        <v>8</v>
      </c>
      <c r="M31" s="419">
        <v>0</v>
      </c>
      <c r="N31" s="420">
        <v>0</v>
      </c>
      <c r="O31" s="417">
        <v>0</v>
      </c>
      <c r="P31" s="418">
        <v>8</v>
      </c>
      <c r="Q31" s="419"/>
      <c r="R31" s="424">
        <v>1839.9087</v>
      </c>
      <c r="S31" s="425">
        <v>0.70754781797902844</v>
      </c>
      <c r="T31" s="418">
        <v>0</v>
      </c>
      <c r="U31" s="422">
        <v>3.8455593909579778E-4</v>
      </c>
    </row>
    <row r="32" spans="2:21" ht="12" customHeight="1">
      <c r="B32" s="443"/>
      <c r="C32" s="413">
        <v>21</v>
      </c>
      <c r="D32" s="414" t="s">
        <v>141</v>
      </c>
      <c r="E32" s="415" t="s">
        <v>318</v>
      </c>
      <c r="F32" s="416">
        <v>5825.1782000000003</v>
      </c>
      <c r="G32" s="417">
        <v>7.8664929736515079</v>
      </c>
      <c r="H32" s="418">
        <v>8</v>
      </c>
      <c r="I32" s="419">
        <v>1.3504295840514385E-3</v>
      </c>
      <c r="J32" s="420">
        <v>496267.59638625185</v>
      </c>
      <c r="K32" s="417">
        <v>85.480986394529893</v>
      </c>
      <c r="L32" s="418">
        <v>8</v>
      </c>
      <c r="M32" s="419">
        <v>1.7224776918136494E-4</v>
      </c>
      <c r="N32" s="420">
        <v>24332.725200000001</v>
      </c>
      <c r="O32" s="417">
        <v>59.986058498098643</v>
      </c>
      <c r="P32" s="418">
        <v>8</v>
      </c>
      <c r="Q32" s="419">
        <v>2.4652420970133933E-3</v>
      </c>
      <c r="R32" s="424">
        <v>526425.49978625192</v>
      </c>
      <c r="S32" s="425">
        <v>153.33353786628004</v>
      </c>
      <c r="T32" s="418">
        <v>0</v>
      </c>
      <c r="U32" s="422">
        <v>2.9127300620608061E-4</v>
      </c>
    </row>
    <row r="33" spans="2:21" ht="12" customHeight="1">
      <c r="B33" s="443"/>
      <c r="C33" s="413">
        <v>22</v>
      </c>
      <c r="D33" s="414" t="s">
        <v>142</v>
      </c>
      <c r="E33" s="415" t="s">
        <v>319</v>
      </c>
      <c r="F33" s="416">
        <v>5461.4726400000027</v>
      </c>
      <c r="G33" s="417">
        <v>2.0549341055790555</v>
      </c>
      <c r="H33" s="418">
        <v>8</v>
      </c>
      <c r="I33" s="419">
        <v>3.7626007508096836E-4</v>
      </c>
      <c r="J33" s="420">
        <v>50153.292319999993</v>
      </c>
      <c r="K33" s="417">
        <v>105.67611824004835</v>
      </c>
      <c r="L33" s="418">
        <v>8</v>
      </c>
      <c r="M33" s="419">
        <v>2.107062435019986E-3</v>
      </c>
      <c r="N33" s="420">
        <v>1287.1510900000001</v>
      </c>
      <c r="O33" s="417">
        <v>0</v>
      </c>
      <c r="P33" s="418">
        <v>8</v>
      </c>
      <c r="Q33" s="419">
        <v>0</v>
      </c>
      <c r="R33" s="424">
        <v>56901.916049999993</v>
      </c>
      <c r="S33" s="425">
        <v>107.7310523456274</v>
      </c>
      <c r="T33" s="418">
        <v>0</v>
      </c>
      <c r="U33" s="422">
        <v>1.893276357354357E-3</v>
      </c>
    </row>
    <row r="34" spans="2:21" ht="12" customHeight="1">
      <c r="B34" s="443"/>
      <c r="C34" s="413">
        <v>23</v>
      </c>
      <c r="D34" s="414" t="s">
        <v>143</v>
      </c>
      <c r="E34" s="415" t="s">
        <v>320</v>
      </c>
      <c r="F34" s="416">
        <v>2397.6506199999994</v>
      </c>
      <c r="G34" s="417">
        <v>33.607243002363518</v>
      </c>
      <c r="H34" s="418">
        <v>8</v>
      </c>
      <c r="I34" s="419">
        <v>1.4016739020284583E-2</v>
      </c>
      <c r="J34" s="420">
        <v>3570.1119599999997</v>
      </c>
      <c r="K34" s="417">
        <v>12.112540101981638</v>
      </c>
      <c r="L34" s="418">
        <v>8</v>
      </c>
      <c r="M34" s="419">
        <v>3.3927619743280095E-3</v>
      </c>
      <c r="N34" s="420">
        <v>37.29777</v>
      </c>
      <c r="O34" s="417">
        <v>0</v>
      </c>
      <c r="P34" s="418">
        <v>8</v>
      </c>
      <c r="Q34" s="419">
        <v>0</v>
      </c>
      <c r="R34" s="424">
        <v>6005.0603499999988</v>
      </c>
      <c r="S34" s="425">
        <v>45.719783104345154</v>
      </c>
      <c r="T34" s="418">
        <v>0</v>
      </c>
      <c r="U34" s="422">
        <v>7.6135426522974349E-3</v>
      </c>
    </row>
    <row r="35" spans="2:21" ht="12" customHeight="1">
      <c r="B35" s="443"/>
      <c r="C35" s="413">
        <v>24</v>
      </c>
      <c r="D35" s="414" t="s">
        <v>144</v>
      </c>
      <c r="E35" s="415" t="s">
        <v>321</v>
      </c>
      <c r="F35" s="416">
        <v>9383.2644</v>
      </c>
      <c r="G35" s="417">
        <v>3.4742197208533692</v>
      </c>
      <c r="H35" s="418">
        <v>8</v>
      </c>
      <c r="I35" s="419">
        <v>3.702570419792678E-4</v>
      </c>
      <c r="J35" s="420">
        <v>11903.945200000002</v>
      </c>
      <c r="K35" s="417">
        <v>6.6804439586323241</v>
      </c>
      <c r="L35" s="418">
        <v>8</v>
      </c>
      <c r="M35" s="419">
        <v>5.6119579235229707E-4</v>
      </c>
      <c r="N35" s="420">
        <v>365.25283999999999</v>
      </c>
      <c r="O35" s="417">
        <v>0.77336230216492785</v>
      </c>
      <c r="P35" s="418">
        <v>8</v>
      </c>
      <c r="Q35" s="419">
        <v>2.1173341243970285E-3</v>
      </c>
      <c r="R35" s="424">
        <v>21652.462440000003</v>
      </c>
      <c r="S35" s="425">
        <v>10.928025981650622</v>
      </c>
      <c r="T35" s="418">
        <v>0</v>
      </c>
      <c r="U35" s="422">
        <v>5.0470130184650816E-4</v>
      </c>
    </row>
    <row r="36" spans="2:21" ht="12" customHeight="1">
      <c r="B36" s="443"/>
      <c r="C36" s="413">
        <v>25</v>
      </c>
      <c r="D36" s="414" t="s">
        <v>145</v>
      </c>
      <c r="E36" s="415" t="s">
        <v>322</v>
      </c>
      <c r="F36" s="416">
        <v>1435.7702999999999</v>
      </c>
      <c r="G36" s="417">
        <v>0.51527879699302637</v>
      </c>
      <c r="H36" s="418">
        <v>8</v>
      </c>
      <c r="I36" s="419">
        <v>3.588866526860365E-4</v>
      </c>
      <c r="J36" s="420">
        <v>1279.7829999999999</v>
      </c>
      <c r="K36" s="417">
        <v>0</v>
      </c>
      <c r="L36" s="418">
        <v>8</v>
      </c>
      <c r="M36" s="419">
        <v>0</v>
      </c>
      <c r="N36" s="420">
        <v>17.358000000000001</v>
      </c>
      <c r="O36" s="417">
        <v>0</v>
      </c>
      <c r="P36" s="418">
        <v>8</v>
      </c>
      <c r="Q36" s="419">
        <v>0</v>
      </c>
      <c r="R36" s="424">
        <v>2732.9112999999998</v>
      </c>
      <c r="S36" s="425">
        <v>0.51527879699302637</v>
      </c>
      <c r="T36" s="418">
        <v>0</v>
      </c>
      <c r="U36" s="422">
        <v>1.8854574496912009E-4</v>
      </c>
    </row>
    <row r="37" spans="2:21" ht="12" customHeight="1">
      <c r="B37" s="443"/>
      <c r="C37" s="413">
        <v>26</v>
      </c>
      <c r="D37" s="414" t="s">
        <v>146</v>
      </c>
      <c r="E37" s="415" t="s">
        <v>323</v>
      </c>
      <c r="F37" s="416">
        <v>3985.9831900000004</v>
      </c>
      <c r="G37" s="417">
        <v>1.4604620600451481</v>
      </c>
      <c r="H37" s="418">
        <v>8</v>
      </c>
      <c r="I37" s="419">
        <v>3.6639945289010313E-4</v>
      </c>
      <c r="J37" s="420">
        <v>1063.4216999999999</v>
      </c>
      <c r="K37" s="417">
        <v>1.0250654294874628</v>
      </c>
      <c r="L37" s="418">
        <v>8</v>
      </c>
      <c r="M37" s="419">
        <v>9.6393126968112738E-4</v>
      </c>
      <c r="N37" s="420">
        <v>328.53910000000002</v>
      </c>
      <c r="O37" s="417">
        <v>0</v>
      </c>
      <c r="P37" s="418">
        <v>8</v>
      </c>
      <c r="Q37" s="419">
        <v>0</v>
      </c>
      <c r="R37" s="424">
        <v>5377.9439899999998</v>
      </c>
      <c r="S37" s="425">
        <v>2.4855274895326112</v>
      </c>
      <c r="T37" s="418">
        <v>0</v>
      </c>
      <c r="U37" s="422">
        <v>4.6217057934301977E-4</v>
      </c>
    </row>
    <row r="38" spans="2:21" ht="12" customHeight="1">
      <c r="B38" s="443"/>
      <c r="C38" s="413">
        <v>27</v>
      </c>
      <c r="D38" s="414" t="s">
        <v>147</v>
      </c>
      <c r="E38" s="415" t="s">
        <v>324</v>
      </c>
      <c r="F38" s="416">
        <v>3117.2051699999997</v>
      </c>
      <c r="G38" s="417">
        <v>1.0936516033120659E-2</v>
      </c>
      <c r="H38" s="418">
        <v>8</v>
      </c>
      <c r="I38" s="419">
        <v>3.5084363834545612E-6</v>
      </c>
      <c r="J38" s="420">
        <v>504.22366</v>
      </c>
      <c r="K38" s="417">
        <v>0</v>
      </c>
      <c r="L38" s="418">
        <v>8</v>
      </c>
      <c r="M38" s="419">
        <v>0</v>
      </c>
      <c r="N38" s="420">
        <v>26.097999999999999</v>
      </c>
      <c r="O38" s="417">
        <v>3.806</v>
      </c>
      <c r="P38" s="418">
        <v>8</v>
      </c>
      <c r="Q38" s="419">
        <v>0.14583492987968427</v>
      </c>
      <c r="R38" s="424">
        <v>3647.5268299999998</v>
      </c>
      <c r="S38" s="425">
        <v>3.8169365160331208</v>
      </c>
      <c r="T38" s="418">
        <v>0</v>
      </c>
      <c r="U38" s="422">
        <v>1.0464450829092656E-3</v>
      </c>
    </row>
    <row r="39" spans="2:21" ht="12" customHeight="1">
      <c r="B39" s="443"/>
      <c r="C39" s="413">
        <v>28</v>
      </c>
      <c r="D39" s="414" t="s">
        <v>148</v>
      </c>
      <c r="E39" s="415" t="s">
        <v>325</v>
      </c>
      <c r="F39" s="416">
        <v>10442.743308435131</v>
      </c>
      <c r="G39" s="417">
        <v>1.2542391370516359</v>
      </c>
      <c r="H39" s="418">
        <v>8</v>
      </c>
      <c r="I39" s="419">
        <v>1.2010628816649393E-4</v>
      </c>
      <c r="J39" s="420">
        <v>377.89249999999987</v>
      </c>
      <c r="K39" s="417">
        <v>1.3484571121847753</v>
      </c>
      <c r="L39" s="418">
        <v>8</v>
      </c>
      <c r="M39" s="419">
        <v>3.5683616694821298E-3</v>
      </c>
      <c r="N39" s="420">
        <v>498.91636</v>
      </c>
      <c r="O39" s="417">
        <v>7.1062482346463023E-4</v>
      </c>
      <c r="P39" s="418">
        <v>8</v>
      </c>
      <c r="Q39" s="419">
        <v>1.4243365831191228E-6</v>
      </c>
      <c r="R39" s="424">
        <v>11319.55216843513</v>
      </c>
      <c r="S39" s="425">
        <v>2.6034068740598757</v>
      </c>
      <c r="T39" s="418">
        <v>0</v>
      </c>
      <c r="U39" s="422">
        <v>2.2999203814083252E-4</v>
      </c>
    </row>
    <row r="40" spans="2:21" ht="12" customHeight="1">
      <c r="B40" s="443"/>
      <c r="C40" s="413">
        <v>29</v>
      </c>
      <c r="D40" s="414" t="s">
        <v>149</v>
      </c>
      <c r="E40" s="415" t="s">
        <v>326</v>
      </c>
      <c r="F40" s="416">
        <v>7621.0378399999963</v>
      </c>
      <c r="G40" s="417">
        <v>6.199747560655684</v>
      </c>
      <c r="H40" s="418">
        <v>8</v>
      </c>
      <c r="I40" s="419">
        <v>8.1350436657268805E-4</v>
      </c>
      <c r="J40" s="420">
        <v>4548.48092</v>
      </c>
      <c r="K40" s="417">
        <v>8.6518234286648603</v>
      </c>
      <c r="L40" s="418">
        <v>8</v>
      </c>
      <c r="M40" s="419">
        <v>1.9021347084522584E-3</v>
      </c>
      <c r="N40" s="420">
        <v>251.01264</v>
      </c>
      <c r="O40" s="417">
        <v>7.3827222263516651E-2</v>
      </c>
      <c r="P40" s="418">
        <v>8</v>
      </c>
      <c r="Q40" s="419">
        <v>2.9411754827771483E-4</v>
      </c>
      <c r="R40" s="424">
        <v>12420.531399999996</v>
      </c>
      <c r="S40" s="425">
        <v>14.925398211584062</v>
      </c>
      <c r="T40" s="418">
        <v>0</v>
      </c>
      <c r="U40" s="422">
        <v>1.2016714688700089E-3</v>
      </c>
    </row>
    <row r="41" spans="2:21" ht="12" customHeight="1">
      <c r="B41" s="443"/>
      <c r="C41" s="413">
        <v>30</v>
      </c>
      <c r="D41" s="414" t="s">
        <v>150</v>
      </c>
      <c r="E41" s="415" t="s">
        <v>327</v>
      </c>
      <c r="F41" s="445">
        <v>3127.50974</v>
      </c>
      <c r="G41" s="446">
        <v>1.4129723415047208</v>
      </c>
      <c r="H41" s="418">
        <v>8</v>
      </c>
      <c r="I41" s="419">
        <v>4.5178831049930509E-4</v>
      </c>
      <c r="J41" s="447">
        <v>199.53392000000002</v>
      </c>
      <c r="K41" s="446">
        <v>3.0374135311516774E-2</v>
      </c>
      <c r="L41" s="418">
        <v>8</v>
      </c>
      <c r="M41" s="419">
        <v>1.5222542268260338E-4</v>
      </c>
      <c r="N41" s="447">
        <v>593.92949999999996</v>
      </c>
      <c r="O41" s="446">
        <v>0</v>
      </c>
      <c r="P41" s="418">
        <v>8</v>
      </c>
      <c r="Q41" s="419">
        <v>0</v>
      </c>
      <c r="R41" s="448">
        <v>3920.9731599999996</v>
      </c>
      <c r="S41" s="447">
        <v>1.4433464768162376</v>
      </c>
      <c r="T41" s="418">
        <v>0</v>
      </c>
      <c r="U41" s="422">
        <v>3.6810924684223999E-4</v>
      </c>
    </row>
    <row r="42" spans="2:21" ht="12" customHeight="1">
      <c r="B42" s="443"/>
      <c r="C42" s="413">
        <v>31</v>
      </c>
      <c r="D42" s="414" t="s">
        <v>151</v>
      </c>
      <c r="E42" s="415" t="s">
        <v>328</v>
      </c>
      <c r="F42" s="445">
        <v>18157.545969999996</v>
      </c>
      <c r="G42" s="446">
        <v>1.8092460630421257</v>
      </c>
      <c r="H42" s="418">
        <v>8</v>
      </c>
      <c r="I42" s="419">
        <v>9.9641552114551862E-5</v>
      </c>
      <c r="J42" s="420">
        <v>2381.7460600000009</v>
      </c>
      <c r="K42" s="446">
        <v>33.62333059408018</v>
      </c>
      <c r="L42" s="418">
        <v>8</v>
      </c>
      <c r="M42" s="419">
        <v>1.411709298432939E-2</v>
      </c>
      <c r="N42" s="450">
        <v>155.79900000000001</v>
      </c>
      <c r="O42" s="446">
        <v>0</v>
      </c>
      <c r="P42" s="418">
        <v>8</v>
      </c>
      <c r="Q42" s="419">
        <v>0</v>
      </c>
      <c r="R42" s="421">
        <v>20695.091029999996</v>
      </c>
      <c r="S42" s="420">
        <v>35.432576657122304</v>
      </c>
      <c r="T42" s="418">
        <v>0</v>
      </c>
      <c r="U42" s="422">
        <v>1.7121247065672999E-3</v>
      </c>
    </row>
    <row r="43" spans="2:21" ht="12" customHeight="1">
      <c r="B43" s="443"/>
      <c r="C43" s="413">
        <v>32</v>
      </c>
      <c r="D43" s="414" t="s">
        <v>152</v>
      </c>
      <c r="E43" s="415" t="s">
        <v>329</v>
      </c>
      <c r="F43" s="416">
        <v>46523.09363000009</v>
      </c>
      <c r="G43" s="417">
        <v>8.6950778308048235</v>
      </c>
      <c r="H43" s="418">
        <v>8</v>
      </c>
      <c r="I43" s="419">
        <v>1.868981005424339E-4</v>
      </c>
      <c r="J43" s="420">
        <v>18296.118000000009</v>
      </c>
      <c r="K43" s="417">
        <v>55.784999999999997</v>
      </c>
      <c r="L43" s="418">
        <v>8</v>
      </c>
      <c r="M43" s="419">
        <v>3.0490074451859114E-3</v>
      </c>
      <c r="N43" s="420">
        <v>29.414999999999999</v>
      </c>
      <c r="O43" s="417">
        <v>0</v>
      </c>
      <c r="P43" s="418">
        <v>8</v>
      </c>
      <c r="Q43" s="419">
        <v>0</v>
      </c>
      <c r="R43" s="424">
        <v>64848.626630000101</v>
      </c>
      <c r="S43" s="425">
        <v>64.480077830804817</v>
      </c>
      <c r="T43" s="418">
        <v>0</v>
      </c>
      <c r="U43" s="422">
        <v>9.9431678327903416E-4</v>
      </c>
    </row>
    <row r="44" spans="2:21" ht="12" customHeight="1">
      <c r="B44" s="441"/>
      <c r="C44" s="428"/>
      <c r="D44" s="451" t="s">
        <v>404</v>
      </c>
      <c r="E44" s="430" t="s">
        <v>556</v>
      </c>
      <c r="F44" s="431">
        <v>1040.2994800000001</v>
      </c>
      <c r="G44" s="432">
        <v>1.1782103894429716</v>
      </c>
      <c r="H44" s="433">
        <v>0</v>
      </c>
      <c r="I44" s="434">
        <v>1.1325684690748586E-3</v>
      </c>
      <c r="J44" s="435">
        <v>14985.732040000001</v>
      </c>
      <c r="K44" s="432">
        <v>3.758060090088708</v>
      </c>
      <c r="L44" s="433">
        <v>0</v>
      </c>
      <c r="M44" s="434">
        <v>2.5077587668441371E-4</v>
      </c>
      <c r="N44" s="435">
        <v>1182.1059999999998</v>
      </c>
      <c r="O44" s="432">
        <v>1.8877917631724439</v>
      </c>
      <c r="P44" s="433">
        <v>0</v>
      </c>
      <c r="Q44" s="434">
        <v>1.5969733367163725E-3</v>
      </c>
      <c r="R44" s="436">
        <v>17208.13752</v>
      </c>
      <c r="S44" s="437">
        <v>6.8240622427041231</v>
      </c>
      <c r="T44" s="433">
        <v>0</v>
      </c>
      <c r="U44" s="438">
        <v>3.9656018757247373E-4</v>
      </c>
    </row>
    <row r="45" spans="2:21" ht="12" customHeight="1">
      <c r="B45" s="443" t="s">
        <v>330</v>
      </c>
      <c r="C45" s="413">
        <v>33</v>
      </c>
      <c r="D45" s="414" t="s">
        <v>557</v>
      </c>
      <c r="E45" s="415" t="s">
        <v>334</v>
      </c>
      <c r="F45" s="416">
        <v>770.01800000000003</v>
      </c>
      <c r="G45" s="417">
        <v>1.1380059440735275</v>
      </c>
      <c r="H45" s="418">
        <v>8</v>
      </c>
      <c r="I45" s="419">
        <v>1.4778952492974548E-3</v>
      </c>
      <c r="J45" s="420">
        <v>14781.146000000004</v>
      </c>
      <c r="K45" s="417">
        <v>3.5740569035831911</v>
      </c>
      <c r="L45" s="418">
        <v>8</v>
      </c>
      <c r="M45" s="419">
        <v>2.4179836283216402E-4</v>
      </c>
      <c r="N45" s="420">
        <v>677.53</v>
      </c>
      <c r="O45" s="417">
        <v>1.8576071278138511</v>
      </c>
      <c r="P45" s="418">
        <v>8</v>
      </c>
      <c r="Q45" s="419">
        <v>2.7417341340071305E-3</v>
      </c>
      <c r="R45" s="424">
        <v>16228.694000000005</v>
      </c>
      <c r="S45" s="425">
        <v>6.5696699754705694</v>
      </c>
      <c r="T45" s="418">
        <v>0</v>
      </c>
      <c r="U45" s="422">
        <v>4.0481815575982684E-4</v>
      </c>
    </row>
    <row r="46" spans="2:21" ht="12" customHeight="1">
      <c r="B46" s="443" t="s">
        <v>333</v>
      </c>
      <c r="C46" s="413">
        <v>34</v>
      </c>
      <c r="D46" s="414" t="s">
        <v>558</v>
      </c>
      <c r="E46" s="415" t="s">
        <v>336</v>
      </c>
      <c r="F46" s="416">
        <v>17.25</v>
      </c>
      <c r="G46" s="417">
        <v>3.8069186971319474E-2</v>
      </c>
      <c r="H46" s="418">
        <v>7</v>
      </c>
      <c r="I46" s="419">
        <v>2.2069093896417086E-3</v>
      </c>
      <c r="J46" s="420">
        <v>1</v>
      </c>
      <c r="K46" s="417">
        <v>3.3839277307839539E-3</v>
      </c>
      <c r="L46" s="418">
        <v>7</v>
      </c>
      <c r="M46" s="419">
        <v>3.3839277307839539E-3</v>
      </c>
      <c r="N46" s="420">
        <v>8.92</v>
      </c>
      <c r="O46" s="417">
        <v>3.0184635358592865E-2</v>
      </c>
      <c r="P46" s="418">
        <v>7</v>
      </c>
      <c r="Q46" s="419">
        <v>3.3839277307839534E-3</v>
      </c>
      <c r="R46" s="424">
        <v>27.17</v>
      </c>
      <c r="S46" s="425">
        <v>7.1637750060696295E-2</v>
      </c>
      <c r="T46" s="418">
        <v>0</v>
      </c>
      <c r="U46" s="422">
        <v>2.6366488796722965E-3</v>
      </c>
    </row>
    <row r="47" spans="2:21" ht="12" customHeight="1">
      <c r="B47" s="443" t="s">
        <v>335</v>
      </c>
      <c r="C47" s="413">
        <v>35</v>
      </c>
      <c r="D47" s="414" t="s">
        <v>559</v>
      </c>
      <c r="E47" s="415" t="s">
        <v>337</v>
      </c>
      <c r="F47" s="416">
        <v>0</v>
      </c>
      <c r="G47" s="417">
        <v>0</v>
      </c>
      <c r="H47" s="418">
        <v>5</v>
      </c>
      <c r="I47" s="419"/>
      <c r="J47" s="420">
        <v>0</v>
      </c>
      <c r="K47" s="417">
        <v>0</v>
      </c>
      <c r="L47" s="418">
        <v>5</v>
      </c>
      <c r="M47" s="419"/>
      <c r="N47" s="420">
        <v>0</v>
      </c>
      <c r="O47" s="417">
        <v>0</v>
      </c>
      <c r="P47" s="418">
        <v>5</v>
      </c>
      <c r="Q47" s="419"/>
      <c r="R47" s="424">
        <v>0</v>
      </c>
      <c r="S47" s="425">
        <v>0</v>
      </c>
      <c r="T47" s="418">
        <v>0</v>
      </c>
      <c r="U47" s="422"/>
    </row>
    <row r="48" spans="2:21" ht="12" customHeight="1">
      <c r="B48" s="443"/>
      <c r="C48" s="413">
        <v>36</v>
      </c>
      <c r="D48" s="414" t="s">
        <v>22</v>
      </c>
      <c r="E48" s="415" t="s">
        <v>560</v>
      </c>
      <c r="F48" s="416">
        <v>11.27148</v>
      </c>
      <c r="G48" s="417">
        <v>3.0455349577055585E-5</v>
      </c>
      <c r="H48" s="418">
        <v>8</v>
      </c>
      <c r="I48" s="419">
        <v>2.7019831980410366E-6</v>
      </c>
      <c r="J48" s="420">
        <v>13.009040000000001</v>
      </c>
      <c r="K48" s="417">
        <v>0</v>
      </c>
      <c r="L48" s="418">
        <v>8</v>
      </c>
      <c r="M48" s="419">
        <v>0</v>
      </c>
      <c r="N48" s="420">
        <v>494.29599999999999</v>
      </c>
      <c r="O48" s="417">
        <v>0</v>
      </c>
      <c r="P48" s="418">
        <v>8</v>
      </c>
      <c r="Q48" s="419">
        <v>0</v>
      </c>
      <c r="R48" s="424">
        <v>518.57651999999996</v>
      </c>
      <c r="S48" s="425">
        <v>3.0455349577055585E-5</v>
      </c>
      <c r="T48" s="418">
        <v>0</v>
      </c>
      <c r="U48" s="422">
        <v>5.8728747643752919E-8</v>
      </c>
    </row>
    <row r="49" spans="2:21" ht="12" customHeight="1">
      <c r="B49" s="443"/>
      <c r="C49" s="413">
        <v>37</v>
      </c>
      <c r="D49" s="414" t="s">
        <v>157</v>
      </c>
      <c r="E49" s="415" t="s">
        <v>561</v>
      </c>
      <c r="F49" s="416">
        <v>241.76</v>
      </c>
      <c r="G49" s="417">
        <v>2.1048030485476188E-3</v>
      </c>
      <c r="H49" s="418">
        <v>8</v>
      </c>
      <c r="I49" s="419">
        <v>8.7061674741380657E-6</v>
      </c>
      <c r="J49" s="420">
        <v>190.57699999999997</v>
      </c>
      <c r="K49" s="417">
        <v>0.18061925877473345</v>
      </c>
      <c r="L49" s="418">
        <v>8</v>
      </c>
      <c r="M49" s="419">
        <v>9.477495121380517E-4</v>
      </c>
      <c r="N49" s="420">
        <v>1.36</v>
      </c>
      <c r="O49" s="417">
        <v>0</v>
      </c>
      <c r="P49" s="418">
        <v>8</v>
      </c>
      <c r="Q49" s="419">
        <v>0</v>
      </c>
      <c r="R49" s="424">
        <v>433.697</v>
      </c>
      <c r="S49" s="425">
        <v>0.18272406182328108</v>
      </c>
      <c r="T49" s="418">
        <v>0</v>
      </c>
      <c r="U49" s="422">
        <v>4.2131732943340877E-4</v>
      </c>
    </row>
    <row r="50" spans="2:21" ht="12" customHeight="1">
      <c r="B50" s="452"/>
      <c r="C50" s="428"/>
      <c r="D50" s="429" t="s">
        <v>405</v>
      </c>
      <c r="E50" s="430" t="s">
        <v>562</v>
      </c>
      <c r="F50" s="431">
        <v>1132.6505199999997</v>
      </c>
      <c r="G50" s="432">
        <v>0</v>
      </c>
      <c r="H50" s="433">
        <v>8</v>
      </c>
      <c r="I50" s="434">
        <v>0</v>
      </c>
      <c r="J50" s="435">
        <v>3907.4859600000004</v>
      </c>
      <c r="K50" s="432">
        <v>0</v>
      </c>
      <c r="L50" s="433">
        <v>8</v>
      </c>
      <c r="M50" s="434">
        <v>0</v>
      </c>
      <c r="N50" s="435">
        <v>674.56251999999995</v>
      </c>
      <c r="O50" s="432">
        <v>0</v>
      </c>
      <c r="P50" s="433">
        <v>8</v>
      </c>
      <c r="Q50" s="434">
        <v>0</v>
      </c>
      <c r="R50" s="436">
        <v>5714.6990000000005</v>
      </c>
      <c r="S50" s="437">
        <v>0</v>
      </c>
      <c r="T50" s="433">
        <v>0</v>
      </c>
      <c r="U50" s="438">
        <v>0</v>
      </c>
    </row>
    <row r="51" spans="2:21" ht="12" customHeight="1">
      <c r="B51" s="443"/>
      <c r="C51" s="413">
        <v>38</v>
      </c>
      <c r="D51" s="414" t="s">
        <v>406</v>
      </c>
      <c r="E51" s="415" t="s">
        <v>342</v>
      </c>
      <c r="F51" s="416">
        <v>623.30479687499997</v>
      </c>
      <c r="G51" s="417">
        <v>0</v>
      </c>
      <c r="H51" s="418">
        <v>0</v>
      </c>
      <c r="I51" s="419">
        <v>0</v>
      </c>
      <c r="J51" s="420">
        <v>0</v>
      </c>
      <c r="K51" s="417">
        <v>0</v>
      </c>
      <c r="L51" s="418">
        <v>0</v>
      </c>
      <c r="M51" s="419"/>
      <c r="N51" s="420">
        <v>0</v>
      </c>
      <c r="O51" s="417">
        <v>0</v>
      </c>
      <c r="P51" s="418">
        <v>0</v>
      </c>
      <c r="Q51" s="419"/>
      <c r="R51" s="424">
        <v>623.30479687499997</v>
      </c>
      <c r="S51" s="425">
        <v>0</v>
      </c>
      <c r="T51" s="418">
        <v>0</v>
      </c>
      <c r="U51" s="422">
        <v>0</v>
      </c>
    </row>
    <row r="52" spans="2:21" ht="12" customHeight="1">
      <c r="B52" s="443" t="s">
        <v>563</v>
      </c>
      <c r="C52" s="413">
        <v>39</v>
      </c>
      <c r="D52" s="414" t="s">
        <v>407</v>
      </c>
      <c r="E52" s="415" t="s">
        <v>343</v>
      </c>
      <c r="F52" s="416">
        <v>32.805515624999998</v>
      </c>
      <c r="G52" s="417">
        <v>0</v>
      </c>
      <c r="H52" s="418">
        <v>0</v>
      </c>
      <c r="I52" s="419">
        <v>0</v>
      </c>
      <c r="J52" s="420">
        <v>0</v>
      </c>
      <c r="K52" s="417">
        <v>0</v>
      </c>
      <c r="L52" s="418">
        <v>0</v>
      </c>
      <c r="M52" s="419"/>
      <c r="N52" s="420">
        <v>0</v>
      </c>
      <c r="O52" s="417">
        <v>0</v>
      </c>
      <c r="P52" s="418">
        <v>0</v>
      </c>
      <c r="Q52" s="419"/>
      <c r="R52" s="424">
        <v>32.805515624999998</v>
      </c>
      <c r="S52" s="425">
        <v>0</v>
      </c>
      <c r="T52" s="418">
        <v>0</v>
      </c>
      <c r="U52" s="422">
        <v>0</v>
      </c>
    </row>
    <row r="53" spans="2:21" ht="12" customHeight="1">
      <c r="B53" s="443"/>
      <c r="C53" s="413">
        <v>40</v>
      </c>
      <c r="D53" s="414" t="s">
        <v>408</v>
      </c>
      <c r="E53" s="415" t="s">
        <v>344</v>
      </c>
      <c r="F53" s="416">
        <v>360.86067187499998</v>
      </c>
      <c r="G53" s="417">
        <v>0</v>
      </c>
      <c r="H53" s="418">
        <v>0</v>
      </c>
      <c r="I53" s="419">
        <v>0</v>
      </c>
      <c r="J53" s="420">
        <v>0</v>
      </c>
      <c r="K53" s="417">
        <v>0</v>
      </c>
      <c r="L53" s="418">
        <v>0</v>
      </c>
      <c r="M53" s="419"/>
      <c r="N53" s="420">
        <v>0</v>
      </c>
      <c r="O53" s="417">
        <v>0</v>
      </c>
      <c r="P53" s="418">
        <v>0</v>
      </c>
      <c r="Q53" s="419"/>
      <c r="R53" s="424">
        <v>360.86067187499998</v>
      </c>
      <c r="S53" s="425">
        <v>0</v>
      </c>
      <c r="T53" s="418">
        <v>0</v>
      </c>
      <c r="U53" s="422">
        <v>0</v>
      </c>
    </row>
    <row r="54" spans="2:21" ht="12" customHeight="1">
      <c r="B54" s="443"/>
      <c r="C54" s="413">
        <v>41</v>
      </c>
      <c r="D54" s="414" t="s">
        <v>409</v>
      </c>
      <c r="E54" s="415" t="s">
        <v>345</v>
      </c>
      <c r="F54" s="416">
        <v>0</v>
      </c>
      <c r="G54" s="417">
        <v>0</v>
      </c>
      <c r="H54" s="418">
        <v>0</v>
      </c>
      <c r="I54" s="419"/>
      <c r="J54" s="420">
        <v>0</v>
      </c>
      <c r="K54" s="417">
        <v>0</v>
      </c>
      <c r="L54" s="418">
        <v>0</v>
      </c>
      <c r="M54" s="419"/>
      <c r="N54" s="420">
        <v>0</v>
      </c>
      <c r="O54" s="417">
        <v>0</v>
      </c>
      <c r="P54" s="418">
        <v>0</v>
      </c>
      <c r="Q54" s="419"/>
      <c r="R54" s="424">
        <v>0</v>
      </c>
      <c r="S54" s="425">
        <v>0</v>
      </c>
      <c r="T54" s="418">
        <v>0</v>
      </c>
      <c r="U54" s="422"/>
    </row>
    <row r="55" spans="2:21" ht="12" customHeight="1">
      <c r="B55" s="443"/>
      <c r="C55" s="413">
        <v>42</v>
      </c>
      <c r="D55" s="414" t="s">
        <v>410</v>
      </c>
      <c r="E55" s="415" t="s">
        <v>346</v>
      </c>
      <c r="F55" s="416">
        <v>115.679535625</v>
      </c>
      <c r="G55" s="417">
        <v>0</v>
      </c>
      <c r="H55" s="418">
        <v>0</v>
      </c>
      <c r="I55" s="444">
        <v>0</v>
      </c>
      <c r="J55" s="420">
        <v>1.31596</v>
      </c>
      <c r="K55" s="417">
        <v>0</v>
      </c>
      <c r="L55" s="418">
        <v>0</v>
      </c>
      <c r="M55" s="444">
        <v>0</v>
      </c>
      <c r="N55" s="420">
        <v>0</v>
      </c>
      <c r="O55" s="417">
        <v>0</v>
      </c>
      <c r="P55" s="418">
        <v>0</v>
      </c>
      <c r="Q55" s="444"/>
      <c r="R55" s="424">
        <v>116.995495625</v>
      </c>
      <c r="S55" s="425">
        <v>0</v>
      </c>
      <c r="T55" s="418">
        <v>0</v>
      </c>
      <c r="U55" s="422">
        <v>0</v>
      </c>
    </row>
    <row r="56" spans="2:21" ht="12" customHeight="1">
      <c r="B56" s="441"/>
      <c r="C56" s="428"/>
      <c r="D56" s="429" t="s">
        <v>411</v>
      </c>
      <c r="E56" s="430" t="s">
        <v>564</v>
      </c>
      <c r="F56" s="431">
        <v>12386.306200000014</v>
      </c>
      <c r="G56" s="432">
        <v>0.49099999999999999</v>
      </c>
      <c r="H56" s="433">
        <v>7</v>
      </c>
      <c r="I56" s="434">
        <v>3.9640550788256746E-5</v>
      </c>
      <c r="J56" s="435">
        <v>10418.034999999998</v>
      </c>
      <c r="K56" s="432">
        <v>0.89</v>
      </c>
      <c r="L56" s="433">
        <v>7</v>
      </c>
      <c r="M56" s="434">
        <v>8.5428778075711997E-5</v>
      </c>
      <c r="N56" s="435">
        <v>777.51599999999996</v>
      </c>
      <c r="O56" s="432">
        <v>0</v>
      </c>
      <c r="P56" s="433">
        <v>7</v>
      </c>
      <c r="Q56" s="434">
        <v>0</v>
      </c>
      <c r="R56" s="436">
        <v>23581.857200000009</v>
      </c>
      <c r="S56" s="437">
        <v>1.381</v>
      </c>
      <c r="T56" s="433">
        <v>0</v>
      </c>
      <c r="U56" s="438">
        <v>5.8561969410958839E-5</v>
      </c>
    </row>
    <row r="57" spans="2:21" ht="12" customHeight="1">
      <c r="B57" s="443" t="s">
        <v>565</v>
      </c>
      <c r="C57" s="413">
        <v>43</v>
      </c>
      <c r="D57" s="414" t="s">
        <v>165</v>
      </c>
      <c r="E57" s="415" t="s">
        <v>349</v>
      </c>
      <c r="F57" s="416">
        <v>1105.0447683848811</v>
      </c>
      <c r="G57" s="417">
        <v>0</v>
      </c>
      <c r="H57" s="418">
        <v>1</v>
      </c>
      <c r="I57" s="419">
        <v>0</v>
      </c>
      <c r="J57" s="420">
        <v>4212.4894685314675</v>
      </c>
      <c r="K57" s="417">
        <v>0.89</v>
      </c>
      <c r="L57" s="418">
        <v>1</v>
      </c>
      <c r="M57" s="419">
        <v>2.1127649259388331E-4</v>
      </c>
      <c r="N57" s="420">
        <v>284.27117307692305</v>
      </c>
      <c r="O57" s="417">
        <v>0</v>
      </c>
      <c r="P57" s="418">
        <v>1</v>
      </c>
      <c r="Q57" s="419">
        <v>0</v>
      </c>
      <c r="R57" s="424">
        <v>5601.8054099932715</v>
      </c>
      <c r="S57" s="425">
        <v>0.89</v>
      </c>
      <c r="T57" s="418">
        <v>0</v>
      </c>
      <c r="U57" s="422">
        <v>1.5887735022217936E-4</v>
      </c>
    </row>
    <row r="58" spans="2:21" ht="12" customHeight="1">
      <c r="B58" s="443" t="s">
        <v>413</v>
      </c>
      <c r="C58" s="413">
        <v>44</v>
      </c>
      <c r="D58" s="414" t="s">
        <v>166</v>
      </c>
      <c r="E58" s="415" t="s">
        <v>350</v>
      </c>
      <c r="F58" s="416">
        <v>1204.3061984536098</v>
      </c>
      <c r="G58" s="417">
        <v>0</v>
      </c>
      <c r="H58" s="418">
        <v>1</v>
      </c>
      <c r="I58" s="419">
        <v>0</v>
      </c>
      <c r="J58" s="420">
        <v>145.12667132867134</v>
      </c>
      <c r="K58" s="417">
        <v>0</v>
      </c>
      <c r="L58" s="418">
        <v>1</v>
      </c>
      <c r="M58" s="419">
        <v>0</v>
      </c>
      <c r="N58" s="420">
        <v>26.183509615384615</v>
      </c>
      <c r="O58" s="417">
        <v>0</v>
      </c>
      <c r="P58" s="418">
        <v>1</v>
      </c>
      <c r="Q58" s="419">
        <v>0</v>
      </c>
      <c r="R58" s="424">
        <v>1375.6163793976657</v>
      </c>
      <c r="S58" s="425">
        <v>0</v>
      </c>
      <c r="T58" s="418">
        <v>0</v>
      </c>
      <c r="U58" s="422">
        <v>0</v>
      </c>
    </row>
    <row r="59" spans="2:21" ht="12" customHeight="1">
      <c r="B59" s="443"/>
      <c r="C59" s="413">
        <v>45</v>
      </c>
      <c r="D59" s="414" t="s">
        <v>167</v>
      </c>
      <c r="E59" s="415" t="s">
        <v>351</v>
      </c>
      <c r="F59" s="416">
        <v>8479.9839668384993</v>
      </c>
      <c r="G59" s="417">
        <v>0.45100000000000001</v>
      </c>
      <c r="H59" s="418">
        <v>1</v>
      </c>
      <c r="I59" s="419">
        <v>5.3184062819418447E-5</v>
      </c>
      <c r="J59" s="420">
        <v>6059.20886013986</v>
      </c>
      <c r="K59" s="417">
        <v>0</v>
      </c>
      <c r="L59" s="418">
        <v>1</v>
      </c>
      <c r="M59" s="419">
        <v>0</v>
      </c>
      <c r="N59" s="420">
        <v>140.2823173076923</v>
      </c>
      <c r="O59" s="417">
        <v>0</v>
      </c>
      <c r="P59" s="418">
        <v>1</v>
      </c>
      <c r="Q59" s="419">
        <v>0</v>
      </c>
      <c r="R59" s="424">
        <v>14679.475144286052</v>
      </c>
      <c r="S59" s="425">
        <v>0.45100000000000001</v>
      </c>
      <c r="T59" s="418">
        <v>0</v>
      </c>
      <c r="U59" s="422">
        <v>3.0723169293661741E-5</v>
      </c>
    </row>
    <row r="60" spans="2:21" ht="12" customHeight="1">
      <c r="B60" s="443"/>
      <c r="C60" s="413">
        <v>46</v>
      </c>
      <c r="D60" s="414" t="s">
        <v>414</v>
      </c>
      <c r="E60" s="415"/>
      <c r="F60" s="416">
        <v>1596.9712663230257</v>
      </c>
      <c r="G60" s="417">
        <v>0.04</v>
      </c>
      <c r="H60" s="418">
        <v>1</v>
      </c>
      <c r="I60" s="419">
        <v>2.5047413715901536E-5</v>
      </c>
      <c r="J60" s="420">
        <v>1.21</v>
      </c>
      <c r="K60" s="417">
        <v>0</v>
      </c>
      <c r="L60" s="418">
        <v>1</v>
      </c>
      <c r="M60" s="419">
        <v>0</v>
      </c>
      <c r="N60" s="420">
        <v>326.779</v>
      </c>
      <c r="O60" s="417">
        <v>0</v>
      </c>
      <c r="P60" s="418">
        <v>1</v>
      </c>
      <c r="Q60" s="419">
        <v>0</v>
      </c>
      <c r="R60" s="424">
        <v>1924.9602663230257</v>
      </c>
      <c r="S60" s="425">
        <v>0.04</v>
      </c>
      <c r="T60" s="418">
        <v>0</v>
      </c>
      <c r="U60" s="422">
        <v>2.0779649689292672E-5</v>
      </c>
    </row>
    <row r="61" spans="2:21" ht="12" customHeight="1">
      <c r="B61" s="441"/>
      <c r="C61" s="428"/>
      <c r="D61" s="429" t="s">
        <v>415</v>
      </c>
      <c r="E61" s="430" t="s">
        <v>566</v>
      </c>
      <c r="F61" s="431">
        <v>43374.173230000073</v>
      </c>
      <c r="G61" s="432">
        <v>0</v>
      </c>
      <c r="H61" s="433">
        <v>7</v>
      </c>
      <c r="I61" s="434">
        <v>0</v>
      </c>
      <c r="J61" s="435">
        <v>11014.89214</v>
      </c>
      <c r="K61" s="432">
        <v>0</v>
      </c>
      <c r="L61" s="433">
        <v>7</v>
      </c>
      <c r="M61" s="434">
        <v>0</v>
      </c>
      <c r="N61" s="435">
        <v>4197.5463600000003</v>
      </c>
      <c r="O61" s="432">
        <v>0</v>
      </c>
      <c r="P61" s="433">
        <v>7</v>
      </c>
      <c r="Q61" s="434">
        <v>0</v>
      </c>
      <c r="R61" s="436">
        <v>58586.61173000007</v>
      </c>
      <c r="S61" s="437">
        <v>0</v>
      </c>
      <c r="T61" s="433">
        <v>0</v>
      </c>
      <c r="U61" s="438">
        <v>0</v>
      </c>
    </row>
    <row r="62" spans="2:21" ht="12" customHeight="1">
      <c r="B62" s="443"/>
      <c r="C62" s="453">
        <v>47</v>
      </c>
      <c r="D62" s="454" t="s">
        <v>170</v>
      </c>
      <c r="E62" s="415" t="s">
        <v>567</v>
      </c>
      <c r="F62" s="416">
        <v>124.03549013774129</v>
      </c>
      <c r="G62" s="417">
        <v>0</v>
      </c>
      <c r="H62" s="418">
        <v>1</v>
      </c>
      <c r="I62" s="419">
        <v>0</v>
      </c>
      <c r="J62" s="420">
        <v>9.0383925147453095</v>
      </c>
      <c r="K62" s="417">
        <v>0</v>
      </c>
      <c r="L62" s="418">
        <v>1</v>
      </c>
      <c r="M62" s="419">
        <v>0</v>
      </c>
      <c r="N62" s="420">
        <v>134.49839703703705</v>
      </c>
      <c r="O62" s="417">
        <v>0</v>
      </c>
      <c r="P62" s="418">
        <v>1</v>
      </c>
      <c r="Q62" s="419">
        <v>0</v>
      </c>
      <c r="R62" s="424">
        <v>267.57227968952361</v>
      </c>
      <c r="S62" s="425">
        <v>0</v>
      </c>
      <c r="T62" s="418">
        <v>0</v>
      </c>
      <c r="U62" s="422">
        <v>0</v>
      </c>
    </row>
    <row r="63" spans="2:21" ht="12" customHeight="1">
      <c r="B63" s="443"/>
      <c r="C63" s="455">
        <v>48</v>
      </c>
      <c r="D63" s="261" t="s">
        <v>568</v>
      </c>
      <c r="E63" s="415" t="s">
        <v>569</v>
      </c>
      <c r="F63" s="416">
        <v>3743.2719217060271</v>
      </c>
      <c r="G63" s="417">
        <v>0</v>
      </c>
      <c r="H63" s="418">
        <v>1</v>
      </c>
      <c r="I63" s="419">
        <v>0</v>
      </c>
      <c r="J63" s="420">
        <v>9889.2805161286851</v>
      </c>
      <c r="K63" s="417">
        <v>0</v>
      </c>
      <c r="L63" s="418">
        <v>1</v>
      </c>
      <c r="M63" s="419">
        <v>0</v>
      </c>
      <c r="N63" s="420">
        <v>2399.2729777777781</v>
      </c>
      <c r="O63" s="417">
        <v>0</v>
      </c>
      <c r="P63" s="418">
        <v>1</v>
      </c>
      <c r="Q63" s="419">
        <v>0</v>
      </c>
      <c r="R63" s="424">
        <v>16031.825415612491</v>
      </c>
      <c r="S63" s="425">
        <v>0</v>
      </c>
      <c r="T63" s="418">
        <v>0</v>
      </c>
      <c r="U63" s="422">
        <v>0</v>
      </c>
    </row>
    <row r="64" spans="2:21" ht="12" customHeight="1">
      <c r="B64" s="412"/>
      <c r="C64" s="453">
        <v>49</v>
      </c>
      <c r="D64" s="456" t="s">
        <v>172</v>
      </c>
      <c r="E64" s="415" t="s">
        <v>570</v>
      </c>
      <c r="F64" s="416">
        <v>1103.6431613537989</v>
      </c>
      <c r="G64" s="417">
        <v>0</v>
      </c>
      <c r="H64" s="418">
        <v>1</v>
      </c>
      <c r="I64" s="419">
        <v>0</v>
      </c>
      <c r="J64" s="420">
        <v>37.764570058981242</v>
      </c>
      <c r="K64" s="417">
        <v>0</v>
      </c>
      <c r="L64" s="418">
        <v>1</v>
      </c>
      <c r="M64" s="419">
        <v>0</v>
      </c>
      <c r="N64" s="420">
        <v>31.484999999999999</v>
      </c>
      <c r="O64" s="417">
        <v>0</v>
      </c>
      <c r="P64" s="418">
        <v>1</v>
      </c>
      <c r="Q64" s="419">
        <v>0</v>
      </c>
      <c r="R64" s="424">
        <v>1172.89273141278</v>
      </c>
      <c r="S64" s="425">
        <v>0</v>
      </c>
      <c r="T64" s="418">
        <v>0</v>
      </c>
      <c r="U64" s="422">
        <v>0</v>
      </c>
    </row>
    <row r="65" spans="2:21" ht="12" customHeight="1">
      <c r="B65" s="412" t="s">
        <v>417</v>
      </c>
      <c r="C65" s="455">
        <v>50</v>
      </c>
      <c r="D65" s="414" t="s">
        <v>173</v>
      </c>
      <c r="E65" s="415" t="s">
        <v>571</v>
      </c>
      <c r="F65" s="416">
        <v>7887.1683375639641</v>
      </c>
      <c r="G65" s="417">
        <v>0</v>
      </c>
      <c r="H65" s="418">
        <v>1</v>
      </c>
      <c r="I65" s="419">
        <v>0</v>
      </c>
      <c r="J65" s="420">
        <v>145.98018502949068</v>
      </c>
      <c r="K65" s="417">
        <v>0</v>
      </c>
      <c r="L65" s="418">
        <v>1</v>
      </c>
      <c r="M65" s="419">
        <v>0</v>
      </c>
      <c r="N65" s="420">
        <v>67.177999999999997</v>
      </c>
      <c r="O65" s="417">
        <v>0</v>
      </c>
      <c r="P65" s="418">
        <v>1</v>
      </c>
      <c r="Q65" s="419">
        <v>0</v>
      </c>
      <c r="R65" s="424">
        <v>8100.3265225934547</v>
      </c>
      <c r="S65" s="425">
        <v>0</v>
      </c>
      <c r="T65" s="418">
        <v>0</v>
      </c>
      <c r="U65" s="422">
        <v>0</v>
      </c>
    </row>
    <row r="66" spans="2:21" ht="12" customHeight="1">
      <c r="B66" s="443" t="s">
        <v>572</v>
      </c>
      <c r="C66" s="453">
        <v>51</v>
      </c>
      <c r="D66" s="414" t="s">
        <v>573</v>
      </c>
      <c r="E66" s="415" t="s">
        <v>574</v>
      </c>
      <c r="F66" s="416">
        <v>13592.108025499827</v>
      </c>
      <c r="G66" s="417">
        <v>0</v>
      </c>
      <c r="H66" s="418">
        <v>1</v>
      </c>
      <c r="I66" s="419">
        <v>0</v>
      </c>
      <c r="J66" s="420">
        <v>91.239336375335114</v>
      </c>
      <c r="K66" s="417">
        <v>0</v>
      </c>
      <c r="L66" s="418">
        <v>1</v>
      </c>
      <c r="M66" s="419">
        <v>0</v>
      </c>
      <c r="N66" s="420">
        <v>526.35299999999995</v>
      </c>
      <c r="O66" s="417">
        <v>0</v>
      </c>
      <c r="P66" s="418">
        <v>1</v>
      </c>
      <c r="Q66" s="419">
        <v>0</v>
      </c>
      <c r="R66" s="424">
        <v>14209.700361875161</v>
      </c>
      <c r="S66" s="425">
        <v>0</v>
      </c>
      <c r="T66" s="418">
        <v>0</v>
      </c>
      <c r="U66" s="422">
        <v>0</v>
      </c>
    </row>
    <row r="67" spans="2:21" ht="12" customHeight="1">
      <c r="B67" s="443"/>
      <c r="C67" s="455">
        <v>52</v>
      </c>
      <c r="D67" s="414" t="s">
        <v>575</v>
      </c>
      <c r="E67" s="415" t="s">
        <v>576</v>
      </c>
      <c r="F67" s="416">
        <v>211.6567786698152</v>
      </c>
      <c r="G67" s="417">
        <v>0</v>
      </c>
      <c r="H67" s="418">
        <v>1</v>
      </c>
      <c r="I67" s="419">
        <v>0</v>
      </c>
      <c r="J67" s="420">
        <v>0.26700000000000002</v>
      </c>
      <c r="K67" s="417">
        <v>0</v>
      </c>
      <c r="L67" s="418">
        <v>1</v>
      </c>
      <c r="M67" s="419">
        <v>0</v>
      </c>
      <c r="N67" s="420">
        <v>58.854999999999997</v>
      </c>
      <c r="O67" s="417">
        <v>0</v>
      </c>
      <c r="P67" s="418">
        <v>1</v>
      </c>
      <c r="Q67" s="419">
        <v>0</v>
      </c>
      <c r="R67" s="424">
        <v>270.77877866981521</v>
      </c>
      <c r="S67" s="425">
        <v>0</v>
      </c>
      <c r="T67" s="418">
        <v>0</v>
      </c>
      <c r="U67" s="422">
        <v>0</v>
      </c>
    </row>
    <row r="68" spans="2:21" ht="12" customHeight="1">
      <c r="B68" s="443"/>
      <c r="C68" s="453">
        <v>53</v>
      </c>
      <c r="D68" s="414" t="s">
        <v>577</v>
      </c>
      <c r="E68" s="415" t="s">
        <v>578</v>
      </c>
      <c r="F68" s="416">
        <v>7.4649999999999999</v>
      </c>
      <c r="G68" s="417">
        <v>0</v>
      </c>
      <c r="H68" s="418">
        <v>1</v>
      </c>
      <c r="I68" s="419">
        <v>0</v>
      </c>
      <c r="J68" s="420">
        <v>0</v>
      </c>
      <c r="K68" s="417">
        <v>0</v>
      </c>
      <c r="L68" s="418">
        <v>1</v>
      </c>
      <c r="M68" s="419"/>
      <c r="N68" s="420">
        <v>0</v>
      </c>
      <c r="O68" s="417">
        <v>0</v>
      </c>
      <c r="P68" s="418">
        <v>1</v>
      </c>
      <c r="Q68" s="419"/>
      <c r="R68" s="424">
        <v>7.4649999999999999</v>
      </c>
      <c r="S68" s="425">
        <v>0</v>
      </c>
      <c r="T68" s="418">
        <v>0</v>
      </c>
      <c r="U68" s="422">
        <v>0</v>
      </c>
    </row>
    <row r="69" spans="2:21" ht="12" customHeight="1">
      <c r="B69" s="443"/>
      <c r="C69" s="455">
        <v>54</v>
      </c>
      <c r="D69" s="414" t="s">
        <v>177</v>
      </c>
      <c r="E69" s="415" t="s">
        <v>579</v>
      </c>
      <c r="F69" s="416">
        <v>1643.5141165722175</v>
      </c>
      <c r="G69" s="417">
        <v>0</v>
      </c>
      <c r="H69" s="418">
        <v>1</v>
      </c>
      <c r="I69" s="419">
        <v>0</v>
      </c>
      <c r="J69" s="420">
        <v>78.140196257372651</v>
      </c>
      <c r="K69" s="417">
        <v>0</v>
      </c>
      <c r="L69" s="418">
        <v>1</v>
      </c>
      <c r="M69" s="419">
        <v>0</v>
      </c>
      <c r="N69" s="420">
        <v>698.79418864197532</v>
      </c>
      <c r="O69" s="417">
        <v>0</v>
      </c>
      <c r="P69" s="418">
        <v>1</v>
      </c>
      <c r="Q69" s="419">
        <v>0</v>
      </c>
      <c r="R69" s="424">
        <v>2420.4485014715656</v>
      </c>
      <c r="S69" s="425">
        <v>0</v>
      </c>
      <c r="T69" s="418">
        <v>0</v>
      </c>
      <c r="U69" s="422">
        <v>0</v>
      </c>
    </row>
    <row r="70" spans="2:21" ht="12" customHeight="1">
      <c r="B70" s="457"/>
      <c r="C70" s="453">
        <v>55</v>
      </c>
      <c r="D70" s="414" t="s">
        <v>420</v>
      </c>
      <c r="E70" s="415"/>
      <c r="F70" s="416">
        <v>15061.310398496676</v>
      </c>
      <c r="G70" s="417">
        <v>0</v>
      </c>
      <c r="H70" s="418">
        <v>1</v>
      </c>
      <c r="I70" s="419">
        <v>0</v>
      </c>
      <c r="J70" s="420">
        <v>763.18194363538873</v>
      </c>
      <c r="K70" s="417">
        <v>0</v>
      </c>
      <c r="L70" s="418">
        <v>1</v>
      </c>
      <c r="M70" s="419">
        <v>0</v>
      </c>
      <c r="N70" s="420">
        <v>281.10979654320988</v>
      </c>
      <c r="O70" s="417">
        <v>0</v>
      </c>
      <c r="P70" s="418">
        <v>1</v>
      </c>
      <c r="Q70" s="419">
        <v>0</v>
      </c>
      <c r="R70" s="421">
        <v>16105.602138675275</v>
      </c>
      <c r="S70" s="420">
        <v>0</v>
      </c>
      <c r="T70" s="418">
        <v>0</v>
      </c>
      <c r="U70" s="422">
        <v>0</v>
      </c>
    </row>
    <row r="71" spans="2:21" ht="12" customHeight="1">
      <c r="B71" s="443" t="s">
        <v>580</v>
      </c>
      <c r="C71" s="428"/>
      <c r="D71" s="429" t="s">
        <v>422</v>
      </c>
      <c r="E71" s="430" t="s">
        <v>581</v>
      </c>
      <c r="F71" s="431">
        <v>1353.7495067774214</v>
      </c>
      <c r="G71" s="432">
        <v>0</v>
      </c>
      <c r="H71" s="433">
        <v>7</v>
      </c>
      <c r="I71" s="434">
        <v>0</v>
      </c>
      <c r="J71" s="435">
        <v>4889.4172385706634</v>
      </c>
      <c r="K71" s="432">
        <v>0</v>
      </c>
      <c r="L71" s="433">
        <v>7</v>
      </c>
      <c r="M71" s="434">
        <v>0</v>
      </c>
      <c r="N71" s="435">
        <v>201.02130070457005</v>
      </c>
      <c r="O71" s="432">
        <v>0</v>
      </c>
      <c r="P71" s="433">
        <v>7</v>
      </c>
      <c r="Q71" s="434">
        <v>0</v>
      </c>
      <c r="R71" s="436">
        <v>6444.1880460526554</v>
      </c>
      <c r="S71" s="437">
        <v>0</v>
      </c>
      <c r="T71" s="433">
        <v>0</v>
      </c>
      <c r="U71" s="438">
        <v>0</v>
      </c>
    </row>
    <row r="72" spans="2:21" ht="12" customHeight="1">
      <c r="B72" s="458" t="s">
        <v>582</v>
      </c>
      <c r="C72" s="413">
        <v>56</v>
      </c>
      <c r="D72" s="414" t="s">
        <v>582</v>
      </c>
      <c r="E72" s="415" t="s">
        <v>584</v>
      </c>
      <c r="F72" s="416">
        <v>1353.7495067774214</v>
      </c>
      <c r="G72" s="417">
        <v>0</v>
      </c>
      <c r="H72" s="418">
        <v>0</v>
      </c>
      <c r="I72" s="419">
        <v>0</v>
      </c>
      <c r="J72" s="420">
        <v>4889.4172385706634</v>
      </c>
      <c r="K72" s="417">
        <v>0</v>
      </c>
      <c r="L72" s="418">
        <v>0</v>
      </c>
      <c r="M72" s="419">
        <v>0</v>
      </c>
      <c r="N72" s="420">
        <v>201.02130070457005</v>
      </c>
      <c r="O72" s="417">
        <v>0</v>
      </c>
      <c r="P72" s="418">
        <v>0</v>
      </c>
      <c r="Q72" s="419">
        <v>0</v>
      </c>
      <c r="R72" s="421">
        <v>6444.1880460526554</v>
      </c>
      <c r="S72" s="420">
        <v>0</v>
      </c>
      <c r="T72" s="418">
        <v>0</v>
      </c>
      <c r="U72" s="422">
        <v>0</v>
      </c>
    </row>
    <row r="73" spans="2:21" ht="12" customHeight="1">
      <c r="B73" s="443" t="s">
        <v>424</v>
      </c>
      <c r="C73" s="459"/>
      <c r="D73" s="460" t="s">
        <v>425</v>
      </c>
      <c r="E73" s="461" t="s">
        <v>585</v>
      </c>
      <c r="F73" s="431">
        <v>1505.9623000000001</v>
      </c>
      <c r="G73" s="432">
        <v>0</v>
      </c>
      <c r="H73" s="433">
        <v>7</v>
      </c>
      <c r="I73" s="434">
        <v>0</v>
      </c>
      <c r="J73" s="435">
        <v>527.48779999999999</v>
      </c>
      <c r="K73" s="432">
        <v>0</v>
      </c>
      <c r="L73" s="433">
        <v>7</v>
      </c>
      <c r="M73" s="434">
        <v>0</v>
      </c>
      <c r="N73" s="435">
        <v>1256.0859999999998</v>
      </c>
      <c r="O73" s="432">
        <v>0</v>
      </c>
      <c r="P73" s="433">
        <v>7</v>
      </c>
      <c r="Q73" s="434">
        <v>0</v>
      </c>
      <c r="R73" s="436">
        <v>3289.5360999999998</v>
      </c>
      <c r="S73" s="437">
        <v>0</v>
      </c>
      <c r="T73" s="433">
        <v>0</v>
      </c>
      <c r="U73" s="438">
        <v>0</v>
      </c>
    </row>
    <row r="74" spans="2:21" ht="12" customHeight="1">
      <c r="B74" s="443" t="s">
        <v>426</v>
      </c>
      <c r="C74" s="413">
        <v>57</v>
      </c>
      <c r="D74" s="414" t="s">
        <v>427</v>
      </c>
      <c r="E74" s="415" t="s">
        <v>586</v>
      </c>
      <c r="F74" s="416">
        <v>1451.1797184367447</v>
      </c>
      <c r="G74" s="417">
        <v>0</v>
      </c>
      <c r="H74" s="418">
        <v>1</v>
      </c>
      <c r="I74" s="419">
        <v>0</v>
      </c>
      <c r="J74" s="420">
        <v>527.48779999999999</v>
      </c>
      <c r="K74" s="417">
        <v>0</v>
      </c>
      <c r="L74" s="418">
        <v>1</v>
      </c>
      <c r="M74" s="419">
        <v>0</v>
      </c>
      <c r="N74" s="420">
        <v>1256.0859999999998</v>
      </c>
      <c r="O74" s="417">
        <v>0</v>
      </c>
      <c r="P74" s="418">
        <v>1</v>
      </c>
      <c r="Q74" s="419">
        <v>0</v>
      </c>
      <c r="R74" s="421">
        <v>3234.7535184367443</v>
      </c>
      <c r="S74" s="420">
        <v>0</v>
      </c>
      <c r="T74" s="418">
        <v>0</v>
      </c>
      <c r="U74" s="422">
        <v>0</v>
      </c>
    </row>
    <row r="75" spans="2:21" ht="12" customHeight="1">
      <c r="B75" s="443"/>
      <c r="C75" s="413">
        <v>58</v>
      </c>
      <c r="D75" s="414" t="s">
        <v>183</v>
      </c>
      <c r="E75" s="415" t="s">
        <v>587</v>
      </c>
      <c r="F75" s="416">
        <v>54.782581563255441</v>
      </c>
      <c r="G75" s="417">
        <v>0</v>
      </c>
      <c r="H75" s="418">
        <v>1</v>
      </c>
      <c r="I75" s="419">
        <v>0</v>
      </c>
      <c r="J75" s="420">
        <v>0</v>
      </c>
      <c r="K75" s="417">
        <v>0</v>
      </c>
      <c r="L75" s="418">
        <v>1</v>
      </c>
      <c r="M75" s="419"/>
      <c r="N75" s="420">
        <v>0</v>
      </c>
      <c r="O75" s="417">
        <v>0</v>
      </c>
      <c r="P75" s="418">
        <v>1</v>
      </c>
      <c r="Q75" s="419"/>
      <c r="R75" s="421">
        <v>54.782581563255441</v>
      </c>
      <c r="S75" s="420">
        <v>0</v>
      </c>
      <c r="T75" s="418">
        <v>0</v>
      </c>
      <c r="U75" s="422">
        <v>0</v>
      </c>
    </row>
    <row r="76" spans="2:21" ht="12" customHeight="1">
      <c r="B76" s="462" t="s">
        <v>428</v>
      </c>
      <c r="C76" s="428"/>
      <c r="D76" s="429" t="s">
        <v>429</v>
      </c>
      <c r="E76" s="430" t="s">
        <v>588</v>
      </c>
      <c r="F76" s="463">
        <v>1978.6310800000003</v>
      </c>
      <c r="G76" s="464">
        <v>0</v>
      </c>
      <c r="H76" s="433">
        <v>7</v>
      </c>
      <c r="I76" s="434">
        <v>0</v>
      </c>
      <c r="J76" s="437">
        <v>1065.91824</v>
      </c>
      <c r="K76" s="464">
        <v>0</v>
      </c>
      <c r="L76" s="433">
        <v>7</v>
      </c>
      <c r="M76" s="434">
        <v>0</v>
      </c>
      <c r="N76" s="435">
        <v>52.228999999999999</v>
      </c>
      <c r="O76" s="464">
        <v>0</v>
      </c>
      <c r="P76" s="433">
        <v>7</v>
      </c>
      <c r="Q76" s="434">
        <v>0</v>
      </c>
      <c r="R76" s="436">
        <v>3096.7783199999999</v>
      </c>
      <c r="S76" s="437">
        <v>0</v>
      </c>
      <c r="T76" s="433">
        <v>0</v>
      </c>
      <c r="U76" s="438">
        <v>0</v>
      </c>
    </row>
    <row r="77" spans="2:21" ht="12" customHeight="1">
      <c r="B77" s="465" t="s">
        <v>589</v>
      </c>
      <c r="C77" s="413">
        <v>59</v>
      </c>
      <c r="D77" s="414" t="s">
        <v>590</v>
      </c>
      <c r="E77" s="415" t="s">
        <v>591</v>
      </c>
      <c r="F77" s="445">
        <v>970.87070000000017</v>
      </c>
      <c r="G77" s="446">
        <v>0</v>
      </c>
      <c r="H77" s="418">
        <v>1</v>
      </c>
      <c r="I77" s="419">
        <v>0</v>
      </c>
      <c r="J77" s="447">
        <v>63.916818181818172</v>
      </c>
      <c r="K77" s="446">
        <v>0</v>
      </c>
      <c r="L77" s="418">
        <v>1</v>
      </c>
      <c r="M77" s="419">
        <v>0</v>
      </c>
      <c r="N77" s="447">
        <v>0</v>
      </c>
      <c r="O77" s="446">
        <v>0</v>
      </c>
      <c r="P77" s="418">
        <v>1</v>
      </c>
      <c r="Q77" s="419"/>
      <c r="R77" s="421">
        <v>1034.7875181818183</v>
      </c>
      <c r="S77" s="420">
        <v>0</v>
      </c>
      <c r="T77" s="418">
        <v>0</v>
      </c>
      <c r="U77" s="422">
        <v>0</v>
      </c>
    </row>
    <row r="78" spans="2:21" ht="12" customHeight="1">
      <c r="B78" s="457"/>
      <c r="C78" s="413">
        <v>60</v>
      </c>
      <c r="D78" s="414" t="s">
        <v>592</v>
      </c>
      <c r="E78" s="415"/>
      <c r="F78" s="416">
        <v>1007.7603800000002</v>
      </c>
      <c r="G78" s="417">
        <v>0</v>
      </c>
      <c r="H78" s="418">
        <v>1</v>
      </c>
      <c r="I78" s="419">
        <v>0</v>
      </c>
      <c r="J78" s="420">
        <v>1002.0014218181817</v>
      </c>
      <c r="K78" s="417">
        <v>0</v>
      </c>
      <c r="L78" s="418">
        <v>1</v>
      </c>
      <c r="M78" s="419">
        <v>0</v>
      </c>
      <c r="N78" s="420">
        <v>52.228999999999999</v>
      </c>
      <c r="O78" s="417">
        <v>0</v>
      </c>
      <c r="P78" s="418">
        <v>1</v>
      </c>
      <c r="Q78" s="419">
        <v>0</v>
      </c>
      <c r="R78" s="421">
        <v>2061.9908018181818</v>
      </c>
      <c r="S78" s="420">
        <v>0</v>
      </c>
      <c r="T78" s="418">
        <v>0</v>
      </c>
      <c r="U78" s="422">
        <v>0</v>
      </c>
    </row>
    <row r="79" spans="2:21" ht="12" customHeight="1">
      <c r="B79" s="465" t="s">
        <v>593</v>
      </c>
      <c r="C79" s="428"/>
      <c r="D79" s="429" t="s">
        <v>434</v>
      </c>
      <c r="E79" s="430" t="s">
        <v>594</v>
      </c>
      <c r="F79" s="431">
        <v>4687.6405999999997</v>
      </c>
      <c r="G79" s="432">
        <v>0</v>
      </c>
      <c r="H79" s="433">
        <v>7</v>
      </c>
      <c r="I79" s="434">
        <v>0</v>
      </c>
      <c r="J79" s="435">
        <v>1536.9199999999998</v>
      </c>
      <c r="K79" s="432">
        <v>0</v>
      </c>
      <c r="L79" s="433">
        <v>7</v>
      </c>
      <c r="M79" s="434">
        <v>0</v>
      </c>
      <c r="N79" s="435">
        <v>0.47699999999999998</v>
      </c>
      <c r="O79" s="432">
        <v>0</v>
      </c>
      <c r="P79" s="433">
        <v>7</v>
      </c>
      <c r="Q79" s="434">
        <v>0</v>
      </c>
      <c r="R79" s="436">
        <v>6225.0375999999997</v>
      </c>
      <c r="S79" s="437">
        <v>0</v>
      </c>
      <c r="T79" s="433">
        <v>0</v>
      </c>
      <c r="U79" s="438">
        <v>0</v>
      </c>
    </row>
    <row r="80" spans="2:21" ht="12" customHeight="1">
      <c r="B80" s="466" t="s">
        <v>595</v>
      </c>
      <c r="C80" s="413">
        <v>61</v>
      </c>
      <c r="D80" s="414" t="s">
        <v>188</v>
      </c>
      <c r="E80" s="415" t="s">
        <v>596</v>
      </c>
      <c r="F80" s="416">
        <v>255.3038</v>
      </c>
      <c r="G80" s="417">
        <v>0</v>
      </c>
      <c r="H80" s="418">
        <v>1</v>
      </c>
      <c r="I80" s="419">
        <v>0</v>
      </c>
      <c r="J80" s="420">
        <v>3.6999999999999998E-2</v>
      </c>
      <c r="K80" s="417">
        <v>0</v>
      </c>
      <c r="L80" s="418">
        <v>1</v>
      </c>
      <c r="M80" s="419">
        <v>0</v>
      </c>
      <c r="N80" s="420">
        <v>0.47699999999999998</v>
      </c>
      <c r="O80" s="417">
        <v>0</v>
      </c>
      <c r="P80" s="418">
        <v>1</v>
      </c>
      <c r="Q80" s="419">
        <v>0</v>
      </c>
      <c r="R80" s="421">
        <v>255.81780000000001</v>
      </c>
      <c r="S80" s="420">
        <v>0</v>
      </c>
      <c r="T80" s="418">
        <v>0</v>
      </c>
      <c r="U80" s="422">
        <v>0</v>
      </c>
    </row>
    <row r="81" spans="2:21" ht="12" customHeight="1">
      <c r="B81" s="467" t="s">
        <v>436</v>
      </c>
      <c r="C81" s="428">
        <v>62</v>
      </c>
      <c r="D81" s="429" t="s">
        <v>436</v>
      </c>
      <c r="E81" s="430" t="s">
        <v>597</v>
      </c>
      <c r="F81" s="431">
        <v>2311.2981399999999</v>
      </c>
      <c r="G81" s="432">
        <v>10.422700456152306</v>
      </c>
      <c r="H81" s="433">
        <v>8</v>
      </c>
      <c r="I81" s="434">
        <v>4.5094573805836693E-3</v>
      </c>
      <c r="J81" s="435">
        <v>1106.2143199999998</v>
      </c>
      <c r="K81" s="432">
        <v>14.822165487623936</v>
      </c>
      <c r="L81" s="433">
        <v>8</v>
      </c>
      <c r="M81" s="434">
        <v>1.3398999831808305E-2</v>
      </c>
      <c r="N81" s="435">
        <v>149.13390000000001</v>
      </c>
      <c r="O81" s="432">
        <v>0</v>
      </c>
      <c r="P81" s="433">
        <v>8</v>
      </c>
      <c r="Q81" s="434">
        <v>0</v>
      </c>
      <c r="R81" s="468">
        <v>3566.6463599999997</v>
      </c>
      <c r="S81" s="435">
        <v>25.24486594377624</v>
      </c>
      <c r="T81" s="433">
        <v>0</v>
      </c>
      <c r="U81" s="438">
        <v>7.078040095844053E-3</v>
      </c>
    </row>
    <row r="82" spans="2:21" ht="12" customHeight="1">
      <c r="B82" s="452"/>
      <c r="C82" s="428"/>
      <c r="D82" s="429" t="s">
        <v>437</v>
      </c>
      <c r="E82" s="430" t="s">
        <v>598</v>
      </c>
      <c r="F82" s="431">
        <v>19668.383728999986</v>
      </c>
      <c r="G82" s="432">
        <v>0</v>
      </c>
      <c r="H82" s="433">
        <v>7</v>
      </c>
      <c r="I82" s="434">
        <v>0</v>
      </c>
      <c r="J82" s="435">
        <v>7752.9104099999922</v>
      </c>
      <c r="K82" s="432">
        <v>0</v>
      </c>
      <c r="L82" s="433">
        <v>7</v>
      </c>
      <c r="M82" s="434">
        <v>0</v>
      </c>
      <c r="N82" s="435">
        <v>150.69324</v>
      </c>
      <c r="O82" s="432">
        <v>0</v>
      </c>
      <c r="P82" s="433">
        <v>7</v>
      </c>
      <c r="Q82" s="434">
        <v>0</v>
      </c>
      <c r="R82" s="436">
        <v>27571.98737899998</v>
      </c>
      <c r="S82" s="437">
        <v>0</v>
      </c>
      <c r="T82" s="433">
        <v>0</v>
      </c>
      <c r="U82" s="438">
        <v>0</v>
      </c>
    </row>
    <row r="83" spans="2:21" ht="12" customHeight="1">
      <c r="B83" s="443" t="s">
        <v>599</v>
      </c>
      <c r="C83" s="413">
        <v>63</v>
      </c>
      <c r="D83" s="414" t="s">
        <v>190</v>
      </c>
      <c r="E83" s="415" t="s">
        <v>600</v>
      </c>
      <c r="F83" s="416">
        <v>16091.490170530549</v>
      </c>
      <c r="G83" s="417">
        <v>0</v>
      </c>
      <c r="H83" s="418">
        <v>1</v>
      </c>
      <c r="I83" s="419">
        <v>0</v>
      </c>
      <c r="J83" s="420">
        <v>4628.5067106664637</v>
      </c>
      <c r="K83" s="417">
        <v>0</v>
      </c>
      <c r="L83" s="418">
        <v>1</v>
      </c>
      <c r="M83" s="419">
        <v>0</v>
      </c>
      <c r="N83" s="420">
        <v>97.656300000000002</v>
      </c>
      <c r="O83" s="417">
        <v>0</v>
      </c>
      <c r="P83" s="418">
        <v>1</v>
      </c>
      <c r="Q83" s="419">
        <v>0</v>
      </c>
      <c r="R83" s="421">
        <v>20817.653181197013</v>
      </c>
      <c r="S83" s="420">
        <v>0</v>
      </c>
      <c r="T83" s="418">
        <v>0</v>
      </c>
      <c r="U83" s="422">
        <v>0</v>
      </c>
    </row>
    <row r="84" spans="2:21" ht="12" customHeight="1">
      <c r="B84" s="443"/>
      <c r="C84" s="413">
        <v>64</v>
      </c>
      <c r="D84" s="414" t="s">
        <v>440</v>
      </c>
      <c r="E84" s="415"/>
      <c r="F84" s="416">
        <v>3576.8935584694345</v>
      </c>
      <c r="G84" s="417">
        <v>0</v>
      </c>
      <c r="H84" s="418">
        <v>1</v>
      </c>
      <c r="I84" s="419">
        <v>0</v>
      </c>
      <c r="J84" s="420">
        <v>3124.4036993335303</v>
      </c>
      <c r="K84" s="417">
        <v>0</v>
      </c>
      <c r="L84" s="418">
        <v>1</v>
      </c>
      <c r="M84" s="419">
        <v>0</v>
      </c>
      <c r="N84" s="420">
        <v>53.036940000000001</v>
      </c>
      <c r="O84" s="417">
        <v>0</v>
      </c>
      <c r="P84" s="418">
        <v>1</v>
      </c>
      <c r="Q84" s="419">
        <v>0</v>
      </c>
      <c r="R84" s="421">
        <v>6754.3341978029648</v>
      </c>
      <c r="S84" s="420">
        <v>0</v>
      </c>
      <c r="T84" s="418">
        <v>0</v>
      </c>
      <c r="U84" s="422">
        <v>0</v>
      </c>
    </row>
    <row r="85" spans="2:21">
      <c r="B85" s="467" t="s">
        <v>441</v>
      </c>
      <c r="C85" s="428">
        <v>65</v>
      </c>
      <c r="D85" s="429" t="s">
        <v>442</v>
      </c>
      <c r="E85" s="430" t="s">
        <v>601</v>
      </c>
      <c r="F85" s="431">
        <v>1462.9150266979309</v>
      </c>
      <c r="G85" s="432">
        <v>3.3631038855106419</v>
      </c>
      <c r="H85" s="433">
        <v>7</v>
      </c>
      <c r="I85" s="434">
        <v>2.2989058312578741E-3</v>
      </c>
      <c r="J85" s="435">
        <v>80.248319182096452</v>
      </c>
      <c r="K85" s="432">
        <v>2.8932582098202807E-4</v>
      </c>
      <c r="L85" s="433">
        <v>7</v>
      </c>
      <c r="M85" s="434">
        <v>3.6053816943567484E-6</v>
      </c>
      <c r="N85" s="435">
        <v>61.496256134149647</v>
      </c>
      <c r="O85" s="432">
        <v>0</v>
      </c>
      <c r="P85" s="433">
        <v>7</v>
      </c>
      <c r="Q85" s="434">
        <v>0</v>
      </c>
      <c r="R85" s="468">
        <v>1604.6596020141772</v>
      </c>
      <c r="S85" s="435">
        <v>3.3633932113316241</v>
      </c>
      <c r="T85" s="433">
        <v>0</v>
      </c>
      <c r="U85" s="438">
        <v>2.0960166300129169E-3</v>
      </c>
    </row>
    <row r="86" spans="2:21" ht="12" customHeight="1">
      <c r="B86" s="452"/>
      <c r="C86" s="428"/>
      <c r="D86" s="429" t="s">
        <v>443</v>
      </c>
      <c r="E86" s="430" t="s">
        <v>602</v>
      </c>
      <c r="F86" s="431">
        <v>192707.6585799985</v>
      </c>
      <c r="G86" s="432">
        <v>0</v>
      </c>
      <c r="H86" s="433">
        <v>7</v>
      </c>
      <c r="I86" s="434">
        <v>0</v>
      </c>
      <c r="J86" s="435">
        <v>47587.625680000005</v>
      </c>
      <c r="K86" s="432">
        <v>0</v>
      </c>
      <c r="L86" s="433">
        <v>7</v>
      </c>
      <c r="M86" s="434">
        <v>0</v>
      </c>
      <c r="N86" s="435">
        <v>494.10759000000007</v>
      </c>
      <c r="O86" s="432">
        <v>0</v>
      </c>
      <c r="P86" s="433">
        <v>7</v>
      </c>
      <c r="Q86" s="434">
        <v>0</v>
      </c>
      <c r="R86" s="468">
        <v>240789.3918499985</v>
      </c>
      <c r="S86" s="435">
        <v>0</v>
      </c>
      <c r="T86" s="433">
        <v>0</v>
      </c>
      <c r="U86" s="438">
        <v>0</v>
      </c>
    </row>
    <row r="87" spans="2:21" ht="12" customHeight="1">
      <c r="B87" s="443" t="s">
        <v>589</v>
      </c>
      <c r="C87" s="413">
        <v>66</v>
      </c>
      <c r="D87" s="414" t="s">
        <v>194</v>
      </c>
      <c r="E87" s="415" t="s">
        <v>603</v>
      </c>
      <c r="F87" s="416">
        <v>77495.603661799905</v>
      </c>
      <c r="G87" s="417">
        <v>0</v>
      </c>
      <c r="H87" s="418">
        <v>1</v>
      </c>
      <c r="I87" s="419">
        <v>0</v>
      </c>
      <c r="J87" s="420">
        <v>24677.554117241383</v>
      </c>
      <c r="K87" s="417">
        <v>0</v>
      </c>
      <c r="L87" s="418">
        <v>1</v>
      </c>
      <c r="M87" s="419">
        <v>0</v>
      </c>
      <c r="N87" s="420">
        <v>52.213999999999999</v>
      </c>
      <c r="O87" s="417">
        <v>0</v>
      </c>
      <c r="P87" s="418">
        <v>1</v>
      </c>
      <c r="Q87" s="419">
        <v>0</v>
      </c>
      <c r="R87" s="421">
        <v>102225.37177904129</v>
      </c>
      <c r="S87" s="420">
        <v>0</v>
      </c>
      <c r="T87" s="418">
        <v>0</v>
      </c>
      <c r="U87" s="422">
        <v>0</v>
      </c>
    </row>
    <row r="88" spans="2:21" ht="12" customHeight="1">
      <c r="B88" s="443"/>
      <c r="C88" s="469">
        <v>67</v>
      </c>
      <c r="D88" s="414" t="s">
        <v>604</v>
      </c>
      <c r="E88" s="415" t="s">
        <v>605</v>
      </c>
      <c r="F88" s="416">
        <v>176.83270376111824</v>
      </c>
      <c r="G88" s="417">
        <v>0</v>
      </c>
      <c r="H88" s="418">
        <v>1</v>
      </c>
      <c r="I88" s="419">
        <v>0</v>
      </c>
      <c r="J88" s="420">
        <v>0.32879999999999998</v>
      </c>
      <c r="K88" s="417">
        <v>0</v>
      </c>
      <c r="L88" s="418">
        <v>1</v>
      </c>
      <c r="M88" s="419">
        <v>0</v>
      </c>
      <c r="N88" s="420">
        <v>0.17810000000000001</v>
      </c>
      <c r="O88" s="417">
        <v>0</v>
      </c>
      <c r="P88" s="418">
        <v>1</v>
      </c>
      <c r="Q88" s="419">
        <v>0</v>
      </c>
      <c r="R88" s="421">
        <v>177.33960376111824</v>
      </c>
      <c r="S88" s="420">
        <v>0</v>
      </c>
      <c r="T88" s="418">
        <v>0</v>
      </c>
      <c r="U88" s="422">
        <v>0</v>
      </c>
    </row>
    <row r="89" spans="2:21" ht="12" customHeight="1">
      <c r="B89" s="443"/>
      <c r="C89" s="469">
        <v>68</v>
      </c>
      <c r="D89" s="414" t="s">
        <v>196</v>
      </c>
      <c r="E89" s="415"/>
      <c r="F89" s="416">
        <v>115035.22221443744</v>
      </c>
      <c r="G89" s="417">
        <v>0</v>
      </c>
      <c r="H89" s="418">
        <v>1</v>
      </c>
      <c r="I89" s="419">
        <v>0</v>
      </c>
      <c r="J89" s="420">
        <v>22909.742762758622</v>
      </c>
      <c r="K89" s="417">
        <v>0</v>
      </c>
      <c r="L89" s="418">
        <v>1</v>
      </c>
      <c r="M89" s="419">
        <v>0</v>
      </c>
      <c r="N89" s="420">
        <v>441.71549000000005</v>
      </c>
      <c r="O89" s="417">
        <v>0</v>
      </c>
      <c r="P89" s="418">
        <v>1</v>
      </c>
      <c r="Q89" s="419">
        <v>0</v>
      </c>
      <c r="R89" s="421">
        <v>138386.68046719607</v>
      </c>
      <c r="S89" s="420">
        <v>0</v>
      </c>
      <c r="T89" s="418">
        <v>0</v>
      </c>
      <c r="U89" s="422">
        <v>0</v>
      </c>
    </row>
    <row r="90" spans="2:21" ht="12" customHeight="1" thickBot="1">
      <c r="B90" s="470" t="s">
        <v>445</v>
      </c>
      <c r="C90" s="428">
        <v>69</v>
      </c>
      <c r="D90" s="429" t="s">
        <v>445</v>
      </c>
      <c r="E90" s="430" t="s">
        <v>606</v>
      </c>
      <c r="F90" s="431">
        <v>1902.3947591727836</v>
      </c>
      <c r="G90" s="432">
        <v>8.365069350497932E-3</v>
      </c>
      <c r="H90" s="432">
        <v>7</v>
      </c>
      <c r="I90" s="471">
        <v>4.3971259435845514E-6</v>
      </c>
      <c r="J90" s="435">
        <v>2237.9884017635377</v>
      </c>
      <c r="K90" s="432">
        <v>8.7982121000382808E-5</v>
      </c>
      <c r="L90" s="432">
        <v>7</v>
      </c>
      <c r="M90" s="471">
        <v>3.9313037069831452E-8</v>
      </c>
      <c r="N90" s="435">
        <v>523.28032338305559</v>
      </c>
      <c r="O90" s="432">
        <v>0</v>
      </c>
      <c r="P90" s="432">
        <v>7</v>
      </c>
      <c r="Q90" s="471">
        <v>0</v>
      </c>
      <c r="R90" s="468">
        <v>4663.6634843193769</v>
      </c>
      <c r="S90" s="435">
        <v>8.4530514714983157E-3</v>
      </c>
      <c r="T90" s="433">
        <v>0</v>
      </c>
      <c r="U90" s="438">
        <v>1.8125346093087521E-6</v>
      </c>
    </row>
    <row r="91" spans="2:21" ht="12" customHeight="1" thickTop="1" thickBot="1">
      <c r="B91" s="472"/>
      <c r="C91" s="473"/>
      <c r="D91" s="473" t="s">
        <v>447</v>
      </c>
      <c r="E91" s="474"/>
      <c r="F91" s="475">
        <v>1001684.9901836907</v>
      </c>
      <c r="G91" s="476">
        <v>1082.4863701906093</v>
      </c>
      <c r="H91" s="476">
        <v>0</v>
      </c>
      <c r="I91" s="477">
        <v>1.080665459499499E-3</v>
      </c>
      <c r="J91" s="478">
        <v>1058897.1548820708</v>
      </c>
      <c r="K91" s="476">
        <v>4610.2072324121536</v>
      </c>
      <c r="L91" s="476">
        <v>0</v>
      </c>
      <c r="M91" s="477">
        <v>4.3537818674426335E-3</v>
      </c>
      <c r="N91" s="478">
        <v>8047040.4355501644</v>
      </c>
      <c r="O91" s="476">
        <v>26433.049945301584</v>
      </c>
      <c r="P91" s="476">
        <v>0</v>
      </c>
      <c r="Q91" s="477">
        <v>3.2848163442208917E-3</v>
      </c>
      <c r="R91" s="479">
        <v>10107622.580615925</v>
      </c>
      <c r="S91" s="478">
        <v>32125.743547904349</v>
      </c>
      <c r="T91" s="478">
        <v>0</v>
      </c>
      <c r="U91" s="480">
        <v>3.1783679388181817E-3</v>
      </c>
    </row>
    <row r="92" spans="2:21">
      <c r="G92" s="859">
        <f>G91/1000</f>
        <v>1.0824863701906093</v>
      </c>
      <c r="K92" s="859">
        <f>K91/1000</f>
        <v>4.6102072324121535</v>
      </c>
      <c r="O92" s="859">
        <f>O91/1000</f>
        <v>26.433049945301583</v>
      </c>
      <c r="S92" s="859">
        <f>S91/1000</f>
        <v>32.125743547904349</v>
      </c>
    </row>
    <row r="96" spans="2:21" ht="11.5" thickBot="1">
      <c r="B96" s="372" t="s">
        <v>882</v>
      </c>
    </row>
    <row r="97" spans="2:21" ht="10.9" customHeight="1">
      <c r="B97" s="377" t="s">
        <v>282</v>
      </c>
      <c r="C97" s="378" t="s">
        <v>529</v>
      </c>
      <c r="D97" s="379" t="s">
        <v>284</v>
      </c>
      <c r="E97" s="380" t="s">
        <v>285</v>
      </c>
      <c r="F97" s="381" t="s">
        <v>530</v>
      </c>
      <c r="G97" s="382"/>
      <c r="H97" s="382"/>
      <c r="I97" s="382"/>
      <c r="J97" s="381" t="s">
        <v>531</v>
      </c>
      <c r="K97" s="382"/>
      <c r="L97" s="382"/>
      <c r="M97" s="383"/>
      <c r="N97" s="381" t="s">
        <v>532</v>
      </c>
      <c r="O97" s="382"/>
      <c r="P97" s="381"/>
      <c r="Q97" s="384"/>
      <c r="R97" s="385" t="s">
        <v>533</v>
      </c>
      <c r="S97" s="382"/>
      <c r="T97" s="382"/>
      <c r="U97" s="386"/>
    </row>
    <row r="98" spans="2:21" ht="11.5" thickBot="1">
      <c r="B98" s="387"/>
      <c r="C98" s="388" t="s">
        <v>534</v>
      </c>
      <c r="D98" s="389"/>
      <c r="E98" s="390"/>
      <c r="F98" s="391" t="s">
        <v>535</v>
      </c>
      <c r="G98" s="392" t="s">
        <v>536</v>
      </c>
      <c r="H98" s="393" t="s">
        <v>537</v>
      </c>
      <c r="I98" s="393" t="s">
        <v>538</v>
      </c>
      <c r="J98" s="391" t="s">
        <v>535</v>
      </c>
      <c r="K98" s="392" t="s">
        <v>536</v>
      </c>
      <c r="L98" s="393" t="s">
        <v>539</v>
      </c>
      <c r="M98" s="391" t="s">
        <v>538</v>
      </c>
      <c r="N98" s="394" t="s">
        <v>535</v>
      </c>
      <c r="O98" s="392" t="s">
        <v>536</v>
      </c>
      <c r="P98" s="391" t="s">
        <v>539</v>
      </c>
      <c r="Q98" s="395" t="s">
        <v>540</v>
      </c>
      <c r="R98" s="396" t="s">
        <v>535</v>
      </c>
      <c r="S98" s="397" t="s">
        <v>536</v>
      </c>
      <c r="T98" s="397" t="s">
        <v>539</v>
      </c>
      <c r="U98" s="398" t="s">
        <v>540</v>
      </c>
    </row>
    <row r="99" spans="2:21" ht="12.65" customHeight="1">
      <c r="B99" s="399"/>
      <c r="C99" s="400"/>
      <c r="D99" s="401" t="s">
        <v>393</v>
      </c>
      <c r="E99" s="402" t="s">
        <v>541</v>
      </c>
      <c r="F99" s="403">
        <v>6565.4681849611034</v>
      </c>
      <c r="G99" s="404">
        <v>0</v>
      </c>
      <c r="H99" s="405">
        <v>7</v>
      </c>
      <c r="I99" s="406">
        <v>0</v>
      </c>
      <c r="J99" s="407">
        <v>2396.1722662057032</v>
      </c>
      <c r="K99" s="404">
        <v>0</v>
      </c>
      <c r="L99" s="405">
        <v>7</v>
      </c>
      <c r="M99" s="406">
        <v>0</v>
      </c>
      <c r="N99" s="408">
        <v>147</v>
      </c>
      <c r="O99" s="404">
        <v>0</v>
      </c>
      <c r="P99" s="405">
        <v>8</v>
      </c>
      <c r="Q99" s="406">
        <v>0</v>
      </c>
      <c r="R99" s="409">
        <v>9108.6404511668061</v>
      </c>
      <c r="S99" s="410">
        <v>0</v>
      </c>
      <c r="T99" s="405">
        <v>0</v>
      </c>
      <c r="U99" s="411">
        <v>0</v>
      </c>
    </row>
    <row r="100" spans="2:21" ht="12" customHeight="1">
      <c r="B100" s="412"/>
      <c r="C100" s="413">
        <v>1</v>
      </c>
      <c r="D100" s="414" t="s">
        <v>6</v>
      </c>
      <c r="E100" s="415" t="s">
        <v>294</v>
      </c>
      <c r="F100" s="416">
        <v>0</v>
      </c>
      <c r="G100" s="417">
        <v>0</v>
      </c>
      <c r="H100" s="418">
        <v>0</v>
      </c>
      <c r="I100" s="419"/>
      <c r="J100" s="420">
        <v>0</v>
      </c>
      <c r="K100" s="417">
        <v>0</v>
      </c>
      <c r="L100" s="418">
        <v>0</v>
      </c>
      <c r="M100" s="419"/>
      <c r="N100" s="420"/>
      <c r="O100" s="417"/>
      <c r="P100" s="418"/>
      <c r="Q100" s="419"/>
      <c r="R100" s="421"/>
      <c r="S100" s="420"/>
      <c r="T100" s="418"/>
      <c r="U100" s="422"/>
    </row>
    <row r="101" spans="2:21" ht="12" customHeight="1">
      <c r="B101" s="412" t="s">
        <v>542</v>
      </c>
      <c r="C101" s="413">
        <v>2</v>
      </c>
      <c r="D101" s="414" t="s">
        <v>9</v>
      </c>
      <c r="E101" s="415" t="s">
        <v>295</v>
      </c>
      <c r="F101" s="416">
        <v>0</v>
      </c>
      <c r="G101" s="417">
        <v>0</v>
      </c>
      <c r="H101" s="418">
        <v>0</v>
      </c>
      <c r="I101" s="419"/>
      <c r="J101" s="420">
        <v>0</v>
      </c>
      <c r="K101" s="417">
        <v>0</v>
      </c>
      <c r="L101" s="418">
        <v>0</v>
      </c>
      <c r="M101" s="419"/>
      <c r="N101" s="423"/>
      <c r="O101" s="418"/>
      <c r="P101" s="418"/>
      <c r="Q101" s="419"/>
      <c r="R101" s="424"/>
      <c r="S101" s="425"/>
      <c r="T101" s="418"/>
      <c r="U101" s="422"/>
    </row>
    <row r="102" spans="2:21" ht="12" customHeight="1">
      <c r="B102" s="412"/>
      <c r="C102" s="413">
        <v>3</v>
      </c>
      <c r="D102" s="414" t="s">
        <v>543</v>
      </c>
      <c r="E102" s="415" t="s">
        <v>544</v>
      </c>
      <c r="F102" s="416">
        <v>0</v>
      </c>
      <c r="G102" s="417">
        <v>0</v>
      </c>
      <c r="H102" s="418">
        <v>0</v>
      </c>
      <c r="I102" s="419"/>
      <c r="J102" s="420">
        <v>0</v>
      </c>
      <c r="K102" s="417">
        <v>0</v>
      </c>
      <c r="L102" s="418">
        <v>0</v>
      </c>
      <c r="M102" s="419"/>
      <c r="N102" s="420"/>
      <c r="O102" s="417"/>
      <c r="P102" s="418"/>
      <c r="Q102" s="419"/>
      <c r="R102" s="424"/>
      <c r="S102" s="425"/>
      <c r="T102" s="418"/>
      <c r="U102" s="422"/>
    </row>
    <row r="103" spans="2:21" ht="12" customHeight="1">
      <c r="B103" s="426"/>
      <c r="C103" s="413">
        <v>4</v>
      </c>
      <c r="D103" s="414" t="s">
        <v>399</v>
      </c>
      <c r="E103" s="415"/>
      <c r="F103" s="416">
        <v>0</v>
      </c>
      <c r="G103" s="417">
        <v>0</v>
      </c>
      <c r="H103" s="418">
        <v>0</v>
      </c>
      <c r="I103" s="419"/>
      <c r="J103" s="420">
        <v>0</v>
      </c>
      <c r="K103" s="417">
        <v>0</v>
      </c>
      <c r="L103" s="418">
        <v>0</v>
      </c>
      <c r="M103" s="419"/>
      <c r="N103" s="420"/>
      <c r="O103" s="417"/>
      <c r="P103" s="418"/>
      <c r="Q103" s="419"/>
      <c r="R103" s="424"/>
      <c r="S103" s="425"/>
      <c r="T103" s="418"/>
      <c r="U103" s="422"/>
    </row>
    <row r="104" spans="2:21" ht="12" customHeight="1">
      <c r="B104" s="427"/>
      <c r="C104" s="428"/>
      <c r="D104" s="429" t="s">
        <v>297</v>
      </c>
      <c r="E104" s="430" t="s">
        <v>545</v>
      </c>
      <c r="F104" s="431">
        <v>102.828</v>
      </c>
      <c r="G104" s="432">
        <v>0</v>
      </c>
      <c r="H104" s="433">
        <v>7</v>
      </c>
      <c r="I104" s="434">
        <v>0</v>
      </c>
      <c r="J104" s="435">
        <v>16.93</v>
      </c>
      <c r="K104" s="432">
        <v>0</v>
      </c>
      <c r="L104" s="433">
        <v>7</v>
      </c>
      <c r="M104" s="434">
        <v>0</v>
      </c>
      <c r="N104" s="435">
        <v>0</v>
      </c>
      <c r="O104" s="432">
        <v>0</v>
      </c>
      <c r="P104" s="433">
        <v>7</v>
      </c>
      <c r="Q104" s="434"/>
      <c r="R104" s="436">
        <v>119.75800000000001</v>
      </c>
      <c r="S104" s="437">
        <v>0</v>
      </c>
      <c r="T104" s="433">
        <v>0</v>
      </c>
      <c r="U104" s="438">
        <v>0</v>
      </c>
    </row>
    <row r="105" spans="2:21" ht="12" customHeight="1">
      <c r="B105" s="439" t="s">
        <v>546</v>
      </c>
      <c r="C105" s="413">
        <v>5</v>
      </c>
      <c r="D105" s="414" t="s">
        <v>547</v>
      </c>
      <c r="E105" s="415" t="s">
        <v>548</v>
      </c>
      <c r="F105" s="416">
        <v>0</v>
      </c>
      <c r="G105" s="417">
        <v>0</v>
      </c>
      <c r="H105" s="418">
        <v>0</v>
      </c>
      <c r="I105" s="419"/>
      <c r="J105" s="420">
        <v>0</v>
      </c>
      <c r="K105" s="417">
        <v>0</v>
      </c>
      <c r="L105" s="418">
        <v>0</v>
      </c>
      <c r="M105" s="419"/>
      <c r="N105" s="420"/>
      <c r="O105" s="417"/>
      <c r="P105" s="418"/>
      <c r="Q105" s="419"/>
      <c r="R105" s="424"/>
      <c r="S105" s="425"/>
      <c r="T105" s="418"/>
      <c r="U105" s="422"/>
    </row>
    <row r="106" spans="2:21" ht="12" customHeight="1">
      <c r="B106" s="440"/>
      <c r="C106" s="413">
        <v>6</v>
      </c>
      <c r="D106" s="414" t="s">
        <v>127</v>
      </c>
      <c r="E106" s="415" t="s">
        <v>549</v>
      </c>
      <c r="F106" s="416">
        <v>0</v>
      </c>
      <c r="G106" s="417">
        <v>0</v>
      </c>
      <c r="H106" s="418">
        <v>0</v>
      </c>
      <c r="I106" s="419"/>
      <c r="J106" s="420">
        <v>0</v>
      </c>
      <c r="K106" s="417">
        <v>0</v>
      </c>
      <c r="L106" s="418">
        <v>0</v>
      </c>
      <c r="M106" s="419"/>
      <c r="N106" s="420"/>
      <c r="O106" s="417"/>
      <c r="P106" s="418"/>
      <c r="Q106" s="419"/>
      <c r="R106" s="424"/>
      <c r="S106" s="425"/>
      <c r="T106" s="418"/>
      <c r="U106" s="422"/>
    </row>
    <row r="107" spans="2:21" ht="12" customHeight="1">
      <c r="B107" s="441" t="s">
        <v>128</v>
      </c>
      <c r="C107" s="428">
        <v>7</v>
      </c>
      <c r="D107" s="429" t="s">
        <v>401</v>
      </c>
      <c r="E107" s="430" t="s">
        <v>550</v>
      </c>
      <c r="F107" s="431">
        <v>527.08487935960136</v>
      </c>
      <c r="G107" s="432">
        <v>0</v>
      </c>
      <c r="H107" s="433">
        <v>7</v>
      </c>
      <c r="I107" s="434">
        <v>0</v>
      </c>
      <c r="J107" s="435">
        <v>3977.9346942270736</v>
      </c>
      <c r="K107" s="432">
        <v>0</v>
      </c>
      <c r="L107" s="433">
        <v>7</v>
      </c>
      <c r="M107" s="434">
        <v>0</v>
      </c>
      <c r="N107" s="435">
        <v>84421.685341552657</v>
      </c>
      <c r="O107" s="432">
        <v>0</v>
      </c>
      <c r="P107" s="433">
        <v>8</v>
      </c>
      <c r="Q107" s="434">
        <v>0</v>
      </c>
      <c r="R107" s="436">
        <v>88926.704915139329</v>
      </c>
      <c r="S107" s="437">
        <v>0</v>
      </c>
      <c r="T107" s="433">
        <v>0</v>
      </c>
      <c r="U107" s="438">
        <v>0</v>
      </c>
    </row>
    <row r="108" spans="2:21" ht="12" customHeight="1">
      <c r="B108" s="441" t="s">
        <v>14</v>
      </c>
      <c r="C108" s="428">
        <v>8</v>
      </c>
      <c r="D108" s="429" t="s">
        <v>551</v>
      </c>
      <c r="E108" s="430" t="s">
        <v>552</v>
      </c>
      <c r="F108" s="431">
        <v>302045.99632589397</v>
      </c>
      <c r="G108" s="432">
        <v>170.33278601989744</v>
      </c>
      <c r="H108" s="433">
        <v>7</v>
      </c>
      <c r="I108" s="442">
        <v>5.6392995799261006E-4</v>
      </c>
      <c r="J108" s="435">
        <v>456107.66167879547</v>
      </c>
      <c r="K108" s="432">
        <v>4321.6812506274473</v>
      </c>
      <c r="L108" s="433">
        <v>7</v>
      </c>
      <c r="M108" s="442">
        <v>9.475134082862444E-3</v>
      </c>
      <c r="N108" s="435">
        <v>10580849.885986004</v>
      </c>
      <c r="O108" s="432">
        <v>30412.44282677228</v>
      </c>
      <c r="P108" s="433">
        <v>10</v>
      </c>
      <c r="Q108" s="442">
        <v>2.8742911159766651E-3</v>
      </c>
      <c r="R108" s="436">
        <v>11339003.543990694</v>
      </c>
      <c r="S108" s="437">
        <v>34904.456863419626</v>
      </c>
      <c r="T108" s="433">
        <v>0</v>
      </c>
      <c r="U108" s="438">
        <v>3.0782649223103789E-3</v>
      </c>
    </row>
    <row r="109" spans="2:21" ht="12" customHeight="1">
      <c r="B109" s="441"/>
      <c r="C109" s="428"/>
      <c r="D109" s="429" t="s">
        <v>402</v>
      </c>
      <c r="E109" s="430" t="s">
        <v>553</v>
      </c>
      <c r="F109" s="431">
        <v>614119.37206266855</v>
      </c>
      <c r="G109" s="432">
        <v>279.23120575136585</v>
      </c>
      <c r="H109" s="433">
        <v>0</v>
      </c>
      <c r="I109" s="434">
        <v>4.5468555211587003E-4</v>
      </c>
      <c r="J109" s="435">
        <v>1125819.8359053168</v>
      </c>
      <c r="K109" s="432">
        <v>647.53040464690548</v>
      </c>
      <c r="L109" s="433">
        <v>0</v>
      </c>
      <c r="M109" s="434">
        <v>5.7516343556533657E-4</v>
      </c>
      <c r="N109" s="435">
        <v>331205.41232095554</v>
      </c>
      <c r="O109" s="432">
        <v>127.69132832483656</v>
      </c>
      <c r="P109" s="433">
        <v>1</v>
      </c>
      <c r="Q109" s="434">
        <v>3.8553515001468915E-4</v>
      </c>
      <c r="R109" s="436">
        <v>2071144.6202889411</v>
      </c>
      <c r="S109" s="437">
        <v>1054.452938723108</v>
      </c>
      <c r="T109" s="433">
        <v>0</v>
      </c>
      <c r="U109" s="438">
        <v>5.091160358352974E-4</v>
      </c>
    </row>
    <row r="110" spans="2:21" ht="12" customHeight="1">
      <c r="B110" s="443"/>
      <c r="C110" s="413">
        <v>9</v>
      </c>
      <c r="D110" s="414" t="s">
        <v>129</v>
      </c>
      <c r="E110" s="415" t="s">
        <v>403</v>
      </c>
      <c r="F110" s="416">
        <v>51241.510687526999</v>
      </c>
      <c r="G110" s="417">
        <v>15.966341824985824</v>
      </c>
      <c r="H110" s="418">
        <v>7</v>
      </c>
      <c r="I110" s="419">
        <v>3.115899904346943E-4</v>
      </c>
      <c r="J110" s="420">
        <v>1201.0670696049958</v>
      </c>
      <c r="K110" s="417">
        <v>92.971725515285968</v>
      </c>
      <c r="L110" s="418">
        <v>7</v>
      </c>
      <c r="M110" s="419">
        <v>7.7407605177171573E-2</v>
      </c>
      <c r="N110" s="420">
        <v>1190.7909842675542</v>
      </c>
      <c r="O110" s="417">
        <v>0</v>
      </c>
      <c r="P110" s="418">
        <v>8</v>
      </c>
      <c r="Q110" s="419">
        <v>0</v>
      </c>
      <c r="R110" s="424">
        <v>53633.368741399543</v>
      </c>
      <c r="S110" s="425">
        <v>108.93806734027179</v>
      </c>
      <c r="T110" s="418">
        <v>0</v>
      </c>
      <c r="U110" s="422">
        <v>2.0311621271736861E-3</v>
      </c>
    </row>
    <row r="111" spans="2:21" ht="12" customHeight="1">
      <c r="B111" s="443"/>
      <c r="C111" s="413">
        <v>10</v>
      </c>
      <c r="D111" s="414" t="s">
        <v>130</v>
      </c>
      <c r="E111" s="415" t="s">
        <v>307</v>
      </c>
      <c r="F111" s="416">
        <v>4797.1921952010398</v>
      </c>
      <c r="G111" s="417">
        <v>1.2420488843869684</v>
      </c>
      <c r="H111" s="418">
        <v>7</v>
      </c>
      <c r="I111" s="419">
        <v>2.5891163702581585E-4</v>
      </c>
      <c r="J111" s="420">
        <v>3243.6345474989539</v>
      </c>
      <c r="K111" s="417">
        <v>1.7425487669343427</v>
      </c>
      <c r="L111" s="418">
        <v>7</v>
      </c>
      <c r="M111" s="419">
        <v>5.372210529321058E-4</v>
      </c>
      <c r="N111" s="420">
        <v>711.76996729650295</v>
      </c>
      <c r="O111" s="417">
        <v>0</v>
      </c>
      <c r="P111" s="418">
        <v>8</v>
      </c>
      <c r="Q111" s="419">
        <v>0</v>
      </c>
      <c r="R111" s="424">
        <v>8752.5967099964964</v>
      </c>
      <c r="S111" s="425">
        <v>2.9845976513213111</v>
      </c>
      <c r="T111" s="418">
        <v>0</v>
      </c>
      <c r="U111" s="422">
        <v>3.4099567822113282E-4</v>
      </c>
    </row>
    <row r="112" spans="2:21" ht="12" customHeight="1">
      <c r="B112" s="443"/>
      <c r="C112" s="413">
        <v>11</v>
      </c>
      <c r="D112" s="414" t="s">
        <v>131</v>
      </c>
      <c r="E112" s="415" t="s">
        <v>308</v>
      </c>
      <c r="F112" s="416">
        <v>16007.26571678544</v>
      </c>
      <c r="G112" s="417">
        <v>4.4815216790585186</v>
      </c>
      <c r="H112" s="418">
        <v>7</v>
      </c>
      <c r="I112" s="419">
        <v>2.7996796944272206E-4</v>
      </c>
      <c r="J112" s="420">
        <v>844.98388841713472</v>
      </c>
      <c r="K112" s="417">
        <v>0.16</v>
      </c>
      <c r="L112" s="418">
        <v>7</v>
      </c>
      <c r="M112" s="419">
        <v>1.8935272280720032E-4</v>
      </c>
      <c r="N112" s="420">
        <v>156.17681836746772</v>
      </c>
      <c r="O112" s="417">
        <v>0</v>
      </c>
      <c r="P112" s="418">
        <v>8</v>
      </c>
      <c r="Q112" s="419">
        <v>0</v>
      </c>
      <c r="R112" s="424">
        <v>17008.426423570043</v>
      </c>
      <c r="S112" s="425">
        <v>4.6415216790585188</v>
      </c>
      <c r="T112" s="418">
        <v>0</v>
      </c>
      <c r="U112" s="422">
        <v>2.7289542039152795E-4</v>
      </c>
    </row>
    <row r="113" spans="2:21" ht="12" customHeight="1">
      <c r="B113" s="443"/>
      <c r="C113" s="413">
        <v>12</v>
      </c>
      <c r="D113" s="414" t="s">
        <v>554</v>
      </c>
      <c r="E113" s="415" t="s">
        <v>309</v>
      </c>
      <c r="F113" s="416">
        <v>12110.916163908267</v>
      </c>
      <c r="G113" s="417">
        <v>33.82351588632676</v>
      </c>
      <c r="H113" s="418">
        <v>7</v>
      </c>
      <c r="I113" s="419">
        <v>2.7928123214265325E-3</v>
      </c>
      <c r="J113" s="420">
        <v>3030.0832298620608</v>
      </c>
      <c r="K113" s="417">
        <v>7.2337562808690725</v>
      </c>
      <c r="L113" s="418">
        <v>7</v>
      </c>
      <c r="M113" s="419">
        <v>2.3873127343760707E-3</v>
      </c>
      <c r="N113" s="420">
        <v>390.0379627042833</v>
      </c>
      <c r="O113" s="417">
        <v>0</v>
      </c>
      <c r="P113" s="418">
        <v>8</v>
      </c>
      <c r="Q113" s="419">
        <v>0</v>
      </c>
      <c r="R113" s="424">
        <v>15531.037356474611</v>
      </c>
      <c r="S113" s="425">
        <v>41.057272167195833</v>
      </c>
      <c r="T113" s="418">
        <v>0</v>
      </c>
      <c r="U113" s="422">
        <v>2.6435627720694261E-3</v>
      </c>
    </row>
    <row r="114" spans="2:21" ht="12" customHeight="1">
      <c r="B114" s="443"/>
      <c r="C114" s="413">
        <v>13</v>
      </c>
      <c r="D114" s="414" t="s">
        <v>133</v>
      </c>
      <c r="E114" s="415" t="s">
        <v>310</v>
      </c>
      <c r="F114" s="416">
        <v>2113.019620803901</v>
      </c>
      <c r="G114" s="417">
        <v>1.2943436684129761</v>
      </c>
      <c r="H114" s="418">
        <v>7</v>
      </c>
      <c r="I114" s="419">
        <v>6.1255638881409983E-4</v>
      </c>
      <c r="J114" s="420">
        <v>315.85450606993959</v>
      </c>
      <c r="K114" s="417">
        <v>0</v>
      </c>
      <c r="L114" s="418">
        <v>7</v>
      </c>
      <c r="M114" s="419">
        <v>0</v>
      </c>
      <c r="N114" s="420">
        <v>109.43272896920695</v>
      </c>
      <c r="O114" s="417">
        <v>0</v>
      </c>
      <c r="P114" s="418">
        <v>8</v>
      </c>
      <c r="Q114" s="419">
        <v>0</v>
      </c>
      <c r="R114" s="424">
        <v>2538.3068558430473</v>
      </c>
      <c r="S114" s="425">
        <v>1.2943436684129761</v>
      </c>
      <c r="T114" s="418">
        <v>0</v>
      </c>
      <c r="U114" s="422">
        <v>5.0992403279905495E-4</v>
      </c>
    </row>
    <row r="115" spans="2:21" ht="12" customHeight="1">
      <c r="B115" s="443"/>
      <c r="C115" s="413">
        <v>14</v>
      </c>
      <c r="D115" s="414" t="s">
        <v>134</v>
      </c>
      <c r="E115" s="415" t="s">
        <v>311</v>
      </c>
      <c r="F115" s="416">
        <v>142046.76085189558</v>
      </c>
      <c r="G115" s="417">
        <v>35.20166023240661</v>
      </c>
      <c r="H115" s="418">
        <v>7</v>
      </c>
      <c r="I115" s="444">
        <v>2.478174090087803E-4</v>
      </c>
      <c r="J115" s="420">
        <v>43151.697282329456</v>
      </c>
      <c r="K115" s="417">
        <v>96.856878670643368</v>
      </c>
      <c r="L115" s="418">
        <v>7</v>
      </c>
      <c r="M115" s="444">
        <v>2.2445670685195987E-3</v>
      </c>
      <c r="N115" s="420">
        <v>146.70175822094387</v>
      </c>
      <c r="O115" s="417">
        <v>4.4828296582813546E-3</v>
      </c>
      <c r="P115" s="418">
        <v>8</v>
      </c>
      <c r="Q115" s="444">
        <v>3.0557436479594715E-5</v>
      </c>
      <c r="R115" s="424">
        <v>185345.15989244598</v>
      </c>
      <c r="S115" s="425">
        <v>132.06302173270825</v>
      </c>
      <c r="T115" s="418">
        <v>0</v>
      </c>
      <c r="U115" s="422">
        <v>7.1252479325245479E-4</v>
      </c>
    </row>
    <row r="116" spans="2:21" ht="12" customHeight="1">
      <c r="B116" s="443"/>
      <c r="C116" s="413">
        <v>15</v>
      </c>
      <c r="D116" s="414" t="s">
        <v>135</v>
      </c>
      <c r="E116" s="415" t="s">
        <v>312</v>
      </c>
      <c r="F116" s="416">
        <v>14773.949321378081</v>
      </c>
      <c r="G116" s="417">
        <v>0.33884194015806024</v>
      </c>
      <c r="H116" s="418">
        <v>7</v>
      </c>
      <c r="I116" s="444">
        <v>2.2935095605597613E-5</v>
      </c>
      <c r="J116" s="420">
        <v>6.1636601807423022</v>
      </c>
      <c r="K116" s="417">
        <v>0</v>
      </c>
      <c r="L116" s="418">
        <v>7</v>
      </c>
      <c r="M116" s="444">
        <v>0</v>
      </c>
      <c r="N116" s="420">
        <v>0.30071912506166015</v>
      </c>
      <c r="O116" s="417">
        <v>0</v>
      </c>
      <c r="P116" s="418">
        <v>8</v>
      </c>
      <c r="Q116" s="444">
        <v>0</v>
      </c>
      <c r="R116" s="424">
        <v>14780.413700683885</v>
      </c>
      <c r="S116" s="425">
        <v>0.33884194015806024</v>
      </c>
      <c r="T116" s="418">
        <v>0</v>
      </c>
      <c r="U116" s="422">
        <v>2.2925064684920297E-5</v>
      </c>
    </row>
    <row r="117" spans="2:21" ht="12" customHeight="1">
      <c r="B117" s="443"/>
      <c r="C117" s="413">
        <v>16</v>
      </c>
      <c r="D117" s="414" t="s">
        <v>136</v>
      </c>
      <c r="E117" s="415" t="s">
        <v>313</v>
      </c>
      <c r="F117" s="416">
        <v>40296.077157188913</v>
      </c>
      <c r="G117" s="417">
        <v>22.282892627985209</v>
      </c>
      <c r="H117" s="418">
        <v>7</v>
      </c>
      <c r="I117" s="419">
        <v>5.5297920293985469E-4</v>
      </c>
      <c r="J117" s="420">
        <v>9558.6645549583591</v>
      </c>
      <c r="K117" s="417">
        <v>26.405735522347346</v>
      </c>
      <c r="L117" s="418">
        <v>7</v>
      </c>
      <c r="M117" s="419">
        <v>2.7624921212084921E-3</v>
      </c>
      <c r="N117" s="420">
        <v>821.79670271103794</v>
      </c>
      <c r="O117" s="417">
        <v>43.002741150251381</v>
      </c>
      <c r="P117" s="418">
        <v>8</v>
      </c>
      <c r="Q117" s="419">
        <v>5.2327711961351234E-2</v>
      </c>
      <c r="R117" s="424">
        <v>50676.538414858303</v>
      </c>
      <c r="S117" s="425">
        <v>91.691369300583943</v>
      </c>
      <c r="T117" s="418">
        <v>0</v>
      </c>
      <c r="U117" s="422">
        <v>1.8093455505970419E-3</v>
      </c>
    </row>
    <row r="118" spans="2:21" ht="12" customHeight="1">
      <c r="B118" s="443"/>
      <c r="C118" s="413">
        <v>17</v>
      </c>
      <c r="D118" s="414" t="s">
        <v>137</v>
      </c>
      <c r="E118" s="415" t="s">
        <v>314</v>
      </c>
      <c r="F118" s="416">
        <v>5036.3129320947146</v>
      </c>
      <c r="G118" s="417">
        <v>3.523942970596191E-2</v>
      </c>
      <c r="H118" s="418">
        <v>7</v>
      </c>
      <c r="I118" s="419">
        <v>6.997069122014435E-6</v>
      </c>
      <c r="J118" s="420">
        <v>5494.8633974201739</v>
      </c>
      <c r="K118" s="417">
        <v>4.4399999999999995</v>
      </c>
      <c r="L118" s="418">
        <v>7</v>
      </c>
      <c r="M118" s="419">
        <v>8.0802736644637423E-4</v>
      </c>
      <c r="N118" s="420">
        <v>29684.955458097389</v>
      </c>
      <c r="O118" s="417">
        <v>0</v>
      </c>
      <c r="P118" s="418">
        <v>8</v>
      </c>
      <c r="Q118" s="419">
        <v>0</v>
      </c>
      <c r="R118" s="424">
        <v>40216.131787612278</v>
      </c>
      <c r="S118" s="425">
        <v>4.4752394297059617</v>
      </c>
      <c r="T118" s="418">
        <v>0</v>
      </c>
      <c r="U118" s="422">
        <v>1.1127970868358015E-4</v>
      </c>
    </row>
    <row r="119" spans="2:21" ht="12" customHeight="1">
      <c r="B119" s="443" t="s">
        <v>18</v>
      </c>
      <c r="C119" s="413">
        <v>18</v>
      </c>
      <c r="D119" s="414" t="s">
        <v>555</v>
      </c>
      <c r="E119" s="415" t="s">
        <v>315</v>
      </c>
      <c r="F119" s="416">
        <v>86470.37007557723</v>
      </c>
      <c r="G119" s="417">
        <v>6.0121968321728501</v>
      </c>
      <c r="H119" s="418">
        <v>7</v>
      </c>
      <c r="I119" s="419">
        <v>6.9528982319817085E-5</v>
      </c>
      <c r="J119" s="420">
        <v>5295.0215669299951</v>
      </c>
      <c r="K119" s="417">
        <v>0.51083345914970901</v>
      </c>
      <c r="L119" s="418">
        <v>7</v>
      </c>
      <c r="M119" s="419">
        <v>9.6474292444834284E-5</v>
      </c>
      <c r="N119" s="420">
        <v>15.423759506687903</v>
      </c>
      <c r="O119" s="417">
        <v>0</v>
      </c>
      <c r="P119" s="418">
        <v>8</v>
      </c>
      <c r="Q119" s="419">
        <v>0</v>
      </c>
      <c r="R119" s="424">
        <v>91780.815402013905</v>
      </c>
      <c r="S119" s="425">
        <v>6.5230302913225593</v>
      </c>
      <c r="T119" s="418">
        <v>0</v>
      </c>
      <c r="U119" s="422">
        <v>7.1071827622697586E-5</v>
      </c>
    </row>
    <row r="120" spans="2:21" ht="12" customHeight="1">
      <c r="B120" s="443"/>
      <c r="C120" s="413">
        <v>19</v>
      </c>
      <c r="D120" s="414" t="s">
        <v>139</v>
      </c>
      <c r="E120" s="415" t="s">
        <v>316</v>
      </c>
      <c r="F120" s="416">
        <v>57093.038123251186</v>
      </c>
      <c r="G120" s="417">
        <v>78.957594967892689</v>
      </c>
      <c r="H120" s="418">
        <v>7</v>
      </c>
      <c r="I120" s="419">
        <v>1.3829636250472566E-3</v>
      </c>
      <c r="J120" s="420">
        <v>526.70991677782081</v>
      </c>
      <c r="K120" s="417">
        <v>0.26965092252846595</v>
      </c>
      <c r="L120" s="418">
        <v>7</v>
      </c>
      <c r="M120" s="419">
        <v>5.119533806731255E-4</v>
      </c>
      <c r="N120" s="420">
        <v>4.2900547231967714</v>
      </c>
      <c r="O120" s="417">
        <v>17.259475510724844</v>
      </c>
      <c r="P120" s="418">
        <v>8</v>
      </c>
      <c r="Q120" s="419">
        <v>4.0231364456497642</v>
      </c>
      <c r="R120" s="424">
        <v>57624.038094752206</v>
      </c>
      <c r="S120" s="425">
        <v>96.486721401145999</v>
      </c>
      <c r="T120" s="418">
        <v>0</v>
      </c>
      <c r="U120" s="422">
        <v>1.6744179094580495E-3</v>
      </c>
    </row>
    <row r="121" spans="2:21" ht="12" customHeight="1">
      <c r="B121" s="443"/>
      <c r="C121" s="413">
        <v>20</v>
      </c>
      <c r="D121" s="414" t="s">
        <v>140</v>
      </c>
      <c r="E121" s="415" t="s">
        <v>317</v>
      </c>
      <c r="F121" s="416">
        <v>253.75759182072267</v>
      </c>
      <c r="G121" s="417">
        <v>0.7385690577817422</v>
      </c>
      <c r="H121" s="418">
        <v>7</v>
      </c>
      <c r="I121" s="419">
        <v>2.9105298977755677E-3</v>
      </c>
      <c r="J121" s="420">
        <v>0</v>
      </c>
      <c r="K121" s="417">
        <v>0</v>
      </c>
      <c r="L121" s="418">
        <v>7</v>
      </c>
      <c r="M121" s="419"/>
      <c r="N121" s="420">
        <v>0</v>
      </c>
      <c r="O121" s="417">
        <v>0</v>
      </c>
      <c r="P121" s="418">
        <v>8</v>
      </c>
      <c r="Q121" s="419"/>
      <c r="R121" s="424">
        <v>253.75759182072267</v>
      </c>
      <c r="S121" s="425">
        <v>0.7385690577817422</v>
      </c>
      <c r="T121" s="418">
        <v>0</v>
      </c>
      <c r="U121" s="422">
        <v>2.9105298977755677E-3</v>
      </c>
    </row>
    <row r="122" spans="2:21" ht="12" customHeight="1">
      <c r="B122" s="443"/>
      <c r="C122" s="413">
        <v>21</v>
      </c>
      <c r="D122" s="414" t="s">
        <v>141</v>
      </c>
      <c r="E122" s="415" t="s">
        <v>318</v>
      </c>
      <c r="F122" s="416">
        <v>8562.775727141714</v>
      </c>
      <c r="G122" s="417">
        <v>8.3248174586390391</v>
      </c>
      <c r="H122" s="418">
        <v>7</v>
      </c>
      <c r="I122" s="419">
        <v>9.7221014819430453E-4</v>
      </c>
      <c r="J122" s="420">
        <v>937139.14063214522</v>
      </c>
      <c r="K122" s="417">
        <v>97.332117567838552</v>
      </c>
      <c r="L122" s="418">
        <v>7</v>
      </c>
      <c r="M122" s="419">
        <v>1.0386090319755867E-4</v>
      </c>
      <c r="N122" s="420">
        <v>166807.17814061488</v>
      </c>
      <c r="O122" s="417">
        <v>65.708958126190439</v>
      </c>
      <c r="P122" s="418">
        <v>8</v>
      </c>
      <c r="Q122" s="419">
        <v>3.9392164569080593E-4</v>
      </c>
      <c r="R122" s="424">
        <v>1112509.0944999019</v>
      </c>
      <c r="S122" s="425">
        <v>171.36589315266804</v>
      </c>
      <c r="T122" s="418">
        <v>0</v>
      </c>
      <c r="U122" s="422">
        <v>1.5403549867581165E-4</v>
      </c>
    </row>
    <row r="123" spans="2:21" ht="12" customHeight="1">
      <c r="B123" s="443"/>
      <c r="C123" s="413">
        <v>22</v>
      </c>
      <c r="D123" s="414" t="s">
        <v>142</v>
      </c>
      <c r="E123" s="415" t="s">
        <v>319</v>
      </c>
      <c r="F123" s="416">
        <v>19496.845331382156</v>
      </c>
      <c r="G123" s="417">
        <v>2.0890144417015906</v>
      </c>
      <c r="H123" s="418">
        <v>7</v>
      </c>
      <c r="I123" s="419">
        <v>1.0714627962602285E-4</v>
      </c>
      <c r="J123" s="420">
        <v>51872.957631907739</v>
      </c>
      <c r="K123" s="417">
        <v>53.974185671086488</v>
      </c>
      <c r="L123" s="418">
        <v>7</v>
      </c>
      <c r="M123" s="419">
        <v>1.0405071955620717E-3</v>
      </c>
      <c r="N123" s="420">
        <v>122541.76763079978</v>
      </c>
      <c r="O123" s="417">
        <v>0</v>
      </c>
      <c r="P123" s="418">
        <v>8</v>
      </c>
      <c r="Q123" s="419">
        <v>0</v>
      </c>
      <c r="R123" s="424">
        <v>193911.57059408969</v>
      </c>
      <c r="S123" s="425">
        <v>56.063200112788081</v>
      </c>
      <c r="T123" s="418">
        <v>0</v>
      </c>
      <c r="U123" s="422">
        <v>2.8911735354948876E-4</v>
      </c>
    </row>
    <row r="124" spans="2:21" ht="12" customHeight="1">
      <c r="B124" s="443"/>
      <c r="C124" s="413">
        <v>23</v>
      </c>
      <c r="D124" s="414" t="s">
        <v>143</v>
      </c>
      <c r="E124" s="415" t="s">
        <v>320</v>
      </c>
      <c r="F124" s="416">
        <v>4047.6592032346684</v>
      </c>
      <c r="G124" s="417">
        <v>35.305398904965259</v>
      </c>
      <c r="H124" s="418">
        <v>7</v>
      </c>
      <c r="I124" s="419">
        <v>8.7224237842828053E-3</v>
      </c>
      <c r="J124" s="420">
        <v>6367.1666510006853</v>
      </c>
      <c r="K124" s="417">
        <v>1.5442801167445932</v>
      </c>
      <c r="L124" s="418">
        <v>7</v>
      </c>
      <c r="M124" s="419">
        <v>2.4253803950645598E-4</v>
      </c>
      <c r="N124" s="420">
        <v>844.72029283969289</v>
      </c>
      <c r="O124" s="417">
        <v>0</v>
      </c>
      <c r="P124" s="418">
        <v>8</v>
      </c>
      <c r="Q124" s="419">
        <v>0</v>
      </c>
      <c r="R124" s="424">
        <v>11259.546147075047</v>
      </c>
      <c r="S124" s="425">
        <v>36.849679021709854</v>
      </c>
      <c r="T124" s="418">
        <v>0</v>
      </c>
      <c r="U124" s="422">
        <v>3.2727499439471185E-3</v>
      </c>
    </row>
    <row r="125" spans="2:21" ht="12" customHeight="1">
      <c r="B125" s="443"/>
      <c r="C125" s="413">
        <v>24</v>
      </c>
      <c r="D125" s="414" t="s">
        <v>144</v>
      </c>
      <c r="E125" s="415" t="s">
        <v>321</v>
      </c>
      <c r="F125" s="416">
        <v>8005.7168148397459</v>
      </c>
      <c r="G125" s="417">
        <v>3.7276874753850189</v>
      </c>
      <c r="H125" s="418">
        <v>7</v>
      </c>
      <c r="I125" s="419">
        <v>4.6562819565078978E-4</v>
      </c>
      <c r="J125" s="420">
        <v>4672.1987835005039</v>
      </c>
      <c r="K125" s="417">
        <v>10.909347714347572</v>
      </c>
      <c r="L125" s="418">
        <v>7</v>
      </c>
      <c r="M125" s="419">
        <v>2.3349493931793014E-3</v>
      </c>
      <c r="N125" s="420">
        <v>478.98490922446609</v>
      </c>
      <c r="O125" s="417">
        <v>0.82522311121154024</v>
      </c>
      <c r="P125" s="418">
        <v>8</v>
      </c>
      <c r="Q125" s="419">
        <v>1.7228582682232625E-3</v>
      </c>
      <c r="R125" s="424">
        <v>13156.900507564715</v>
      </c>
      <c r="S125" s="425">
        <v>15.46225830094413</v>
      </c>
      <c r="T125" s="418">
        <v>0</v>
      </c>
      <c r="U125" s="422">
        <v>1.1752204322023963E-3</v>
      </c>
    </row>
    <row r="126" spans="2:21" ht="12" customHeight="1">
      <c r="B126" s="443"/>
      <c r="C126" s="413">
        <v>25</v>
      </c>
      <c r="D126" s="414" t="s">
        <v>145</v>
      </c>
      <c r="E126" s="415" t="s">
        <v>322</v>
      </c>
      <c r="F126" s="416">
        <v>2120.1621009727701</v>
      </c>
      <c r="G126" s="417">
        <v>0.55232217144197548</v>
      </c>
      <c r="H126" s="418">
        <v>7</v>
      </c>
      <c r="I126" s="419">
        <v>2.6050940689325582E-4</v>
      </c>
      <c r="J126" s="420">
        <v>172.50180882186723</v>
      </c>
      <c r="K126" s="417">
        <v>0</v>
      </c>
      <c r="L126" s="418">
        <v>7</v>
      </c>
      <c r="M126" s="419">
        <v>0</v>
      </c>
      <c r="N126" s="420">
        <v>14.497207957835924</v>
      </c>
      <c r="O126" s="417">
        <v>0</v>
      </c>
      <c r="P126" s="418">
        <v>8</v>
      </c>
      <c r="Q126" s="419">
        <v>0</v>
      </c>
      <c r="R126" s="424">
        <v>2307.1611177524733</v>
      </c>
      <c r="S126" s="425">
        <v>0.55232217144197548</v>
      </c>
      <c r="T126" s="418">
        <v>0</v>
      </c>
      <c r="U126" s="422">
        <v>2.3939471205202241E-4</v>
      </c>
    </row>
    <row r="127" spans="2:21" ht="12" customHeight="1">
      <c r="B127" s="443"/>
      <c r="C127" s="413">
        <v>26</v>
      </c>
      <c r="D127" s="414" t="s">
        <v>146</v>
      </c>
      <c r="E127" s="415" t="s">
        <v>323</v>
      </c>
      <c r="F127" s="416">
        <v>4661.1074264980198</v>
      </c>
      <c r="G127" s="417">
        <v>1.5672792422892297</v>
      </c>
      <c r="H127" s="418">
        <v>7</v>
      </c>
      <c r="I127" s="419">
        <v>3.3624611039414658E-4</v>
      </c>
      <c r="J127" s="420">
        <v>2834.2455280889958</v>
      </c>
      <c r="K127" s="417">
        <v>2.6898697617348966E-2</v>
      </c>
      <c r="L127" s="418">
        <v>7</v>
      </c>
      <c r="M127" s="419">
        <v>9.4906024727806661E-6</v>
      </c>
      <c r="N127" s="420">
        <v>63.012232186336327</v>
      </c>
      <c r="O127" s="417">
        <v>0.88572814087166352</v>
      </c>
      <c r="P127" s="418">
        <v>8</v>
      </c>
      <c r="Q127" s="419">
        <v>1.405644761563813E-2</v>
      </c>
      <c r="R127" s="424">
        <v>7558.3651867733515</v>
      </c>
      <c r="S127" s="425">
        <v>2.479906080778242</v>
      </c>
      <c r="T127" s="418">
        <v>0</v>
      </c>
      <c r="U127" s="422">
        <v>3.2810085507880947E-4</v>
      </c>
    </row>
    <row r="128" spans="2:21" ht="12" customHeight="1">
      <c r="B128" s="443"/>
      <c r="C128" s="413">
        <v>27</v>
      </c>
      <c r="D128" s="414" t="s">
        <v>147</v>
      </c>
      <c r="E128" s="415" t="s">
        <v>324</v>
      </c>
      <c r="F128" s="416">
        <v>2751.3888281675827</v>
      </c>
      <c r="G128" s="417">
        <v>0.2112910971076121</v>
      </c>
      <c r="H128" s="418">
        <v>7</v>
      </c>
      <c r="I128" s="419">
        <v>7.6794342894941306E-5</v>
      </c>
      <c r="J128" s="420">
        <v>576.61863674024346</v>
      </c>
      <c r="K128" s="417">
        <v>80</v>
      </c>
      <c r="L128" s="418">
        <v>7</v>
      </c>
      <c r="M128" s="419">
        <v>0.13873987918992392</v>
      </c>
      <c r="N128" s="420">
        <v>11.428114252591115</v>
      </c>
      <c r="O128" s="417">
        <v>0</v>
      </c>
      <c r="P128" s="418">
        <v>8</v>
      </c>
      <c r="Q128" s="419">
        <v>0</v>
      </c>
      <c r="R128" s="424">
        <v>3339.4355791604171</v>
      </c>
      <c r="S128" s="425">
        <v>80.211291097107619</v>
      </c>
      <c r="T128" s="418">
        <v>0</v>
      </c>
      <c r="U128" s="422">
        <v>2.4019415615519648E-2</v>
      </c>
    </row>
    <row r="129" spans="2:21" ht="12" customHeight="1">
      <c r="B129" s="443"/>
      <c r="C129" s="413">
        <v>28</v>
      </c>
      <c r="D129" s="414" t="s">
        <v>148</v>
      </c>
      <c r="E129" s="415" t="s">
        <v>325</v>
      </c>
      <c r="F129" s="416">
        <v>11392.352127789227</v>
      </c>
      <c r="G129" s="417">
        <v>1.4262786005605679</v>
      </c>
      <c r="H129" s="418">
        <v>7</v>
      </c>
      <c r="I129" s="419">
        <v>1.251961477807084E-4</v>
      </c>
      <c r="J129" s="420">
        <v>1685.5438583131377</v>
      </c>
      <c r="K129" s="417">
        <v>1.8771042910404681</v>
      </c>
      <c r="L129" s="418">
        <v>7</v>
      </c>
      <c r="M129" s="419">
        <v>1.1136490348693986E-3</v>
      </c>
      <c r="N129" s="420">
        <v>513.73143492234976</v>
      </c>
      <c r="O129" s="417">
        <v>7.2226041755338679E-4</v>
      </c>
      <c r="P129" s="418">
        <v>8</v>
      </c>
      <c r="Q129" s="419">
        <v>1.40591049808458E-6</v>
      </c>
      <c r="R129" s="424">
        <v>13591.627421024714</v>
      </c>
      <c r="S129" s="425">
        <v>3.3041051520185891</v>
      </c>
      <c r="T129" s="418">
        <v>0</v>
      </c>
      <c r="U129" s="422">
        <v>2.4309856720377071E-4</v>
      </c>
    </row>
    <row r="130" spans="2:21" ht="12" customHeight="1">
      <c r="B130" s="443"/>
      <c r="C130" s="413">
        <v>29</v>
      </c>
      <c r="D130" s="414" t="s">
        <v>149</v>
      </c>
      <c r="E130" s="415" t="s">
        <v>326</v>
      </c>
      <c r="F130" s="416">
        <v>14827.806925116533</v>
      </c>
      <c r="G130" s="417">
        <v>6.5528679835768324</v>
      </c>
      <c r="H130" s="418">
        <v>7</v>
      </c>
      <c r="I130" s="419">
        <v>4.4193102976523504E-4</v>
      </c>
      <c r="J130" s="420">
        <v>6969.1386552891381</v>
      </c>
      <c r="K130" s="417">
        <v>43.627233807876443</v>
      </c>
      <c r="L130" s="418">
        <v>7</v>
      </c>
      <c r="M130" s="419">
        <v>6.2600611016350085E-3</v>
      </c>
      <c r="N130" s="420">
        <v>5.7049757101684264</v>
      </c>
      <c r="O130" s="417">
        <v>3.9971955108597437E-3</v>
      </c>
      <c r="P130" s="418">
        <v>8</v>
      </c>
      <c r="Q130" s="419">
        <v>7.0065075013995735E-4</v>
      </c>
      <c r="R130" s="424">
        <v>21802.650556115837</v>
      </c>
      <c r="S130" s="425">
        <v>50.184098986964138</v>
      </c>
      <c r="T130" s="418">
        <v>0</v>
      </c>
      <c r="U130" s="422">
        <v>2.3017430315548058E-3</v>
      </c>
    </row>
    <row r="131" spans="2:21" ht="12" customHeight="1">
      <c r="B131" s="443"/>
      <c r="C131" s="413">
        <v>30</v>
      </c>
      <c r="D131" s="414" t="s">
        <v>150</v>
      </c>
      <c r="E131" s="415" t="s">
        <v>327</v>
      </c>
      <c r="F131" s="445">
        <v>2813.3564079811258</v>
      </c>
      <c r="G131" s="446">
        <v>0.22551652917567647</v>
      </c>
      <c r="H131" s="418">
        <v>7</v>
      </c>
      <c r="I131" s="419">
        <v>8.0159246278187665E-5</v>
      </c>
      <c r="J131" s="447">
        <v>297.1893656830938</v>
      </c>
      <c r="K131" s="446">
        <v>2.3380601516799639E-2</v>
      </c>
      <c r="L131" s="418">
        <v>7</v>
      </c>
      <c r="M131" s="419">
        <v>7.8672402907348349E-5</v>
      </c>
      <c r="N131" s="447">
        <v>0.19363180169581121</v>
      </c>
      <c r="O131" s="446">
        <v>0</v>
      </c>
      <c r="P131" s="418">
        <v>8</v>
      </c>
      <c r="Q131" s="419">
        <v>0</v>
      </c>
      <c r="R131" s="448">
        <v>3110.7394054659158</v>
      </c>
      <c r="S131" s="447">
        <v>0.2488971306924761</v>
      </c>
      <c r="T131" s="418">
        <v>0</v>
      </c>
      <c r="U131" s="422">
        <v>8.0012208754978357E-5</v>
      </c>
    </row>
    <row r="132" spans="2:21" ht="12" customHeight="1">
      <c r="B132" s="443"/>
      <c r="C132" s="413">
        <v>31</v>
      </c>
      <c r="D132" s="414" t="s">
        <v>151</v>
      </c>
      <c r="E132" s="415" t="s">
        <v>328</v>
      </c>
      <c r="F132" s="445">
        <v>44660.724080633619</v>
      </c>
      <c r="G132" s="446">
        <v>8.1102948285846228</v>
      </c>
      <c r="H132" s="418">
        <v>7</v>
      </c>
      <c r="I132" s="419">
        <v>1.815979251465275E-4</v>
      </c>
      <c r="J132" s="449">
        <v>8090.0434208299921</v>
      </c>
      <c r="K132" s="446">
        <v>23.704727041078872</v>
      </c>
      <c r="L132" s="418">
        <v>7</v>
      </c>
      <c r="M132" s="419">
        <v>2.9301112253668107E-3</v>
      </c>
      <c r="N132" s="450">
        <v>509.87964904942208</v>
      </c>
      <c r="O132" s="446">
        <v>0</v>
      </c>
      <c r="P132" s="418">
        <v>8</v>
      </c>
      <c r="Q132" s="419">
        <v>0</v>
      </c>
      <c r="R132" s="421">
        <v>53260.647150513032</v>
      </c>
      <c r="S132" s="420">
        <v>31.815021869663497</v>
      </c>
      <c r="T132" s="418">
        <v>0</v>
      </c>
      <c r="U132" s="422">
        <v>5.9734576224271501E-4</v>
      </c>
    </row>
    <row r="133" spans="2:21" ht="12" customHeight="1">
      <c r="B133" s="443"/>
      <c r="C133" s="413">
        <v>32</v>
      </c>
      <c r="D133" s="414" t="s">
        <v>152</v>
      </c>
      <c r="E133" s="415" t="s">
        <v>329</v>
      </c>
      <c r="F133" s="416">
        <v>58539.306651479332</v>
      </c>
      <c r="G133" s="417">
        <v>10.763669986664288</v>
      </c>
      <c r="H133" s="418">
        <v>7</v>
      </c>
      <c r="I133" s="419">
        <v>1.8387081437002778E-4</v>
      </c>
      <c r="J133" s="420">
        <v>32474.347312946531</v>
      </c>
      <c r="K133" s="417">
        <v>103.92</v>
      </c>
      <c r="L133" s="418">
        <v>7</v>
      </c>
      <c r="M133" s="419">
        <v>3.2000643153363784E-3</v>
      </c>
      <c r="N133" s="420">
        <v>6182.6371876069716</v>
      </c>
      <c r="O133" s="417">
        <v>0</v>
      </c>
      <c r="P133" s="418">
        <v>8</v>
      </c>
      <c r="Q133" s="419">
        <v>0</v>
      </c>
      <c r="R133" s="424">
        <v>97196.291152032834</v>
      </c>
      <c r="S133" s="425">
        <v>114.68366998666428</v>
      </c>
      <c r="T133" s="418">
        <v>0</v>
      </c>
      <c r="U133" s="422">
        <v>1.1799181699976389E-3</v>
      </c>
    </row>
    <row r="134" spans="2:21" ht="12" customHeight="1">
      <c r="B134" s="441"/>
      <c r="C134" s="428"/>
      <c r="D134" s="451" t="s">
        <v>404</v>
      </c>
      <c r="E134" s="430" t="s">
        <v>556</v>
      </c>
      <c r="F134" s="431">
        <v>1317.1859999999999</v>
      </c>
      <c r="G134" s="432">
        <v>1.9200700841402363</v>
      </c>
      <c r="H134" s="433">
        <v>0</v>
      </c>
      <c r="I134" s="434">
        <v>1.4577061129865004E-3</v>
      </c>
      <c r="J134" s="435">
        <v>95993.614000000001</v>
      </c>
      <c r="K134" s="432">
        <v>15.796249265257432</v>
      </c>
      <c r="L134" s="433">
        <v>1</v>
      </c>
      <c r="M134" s="434">
        <v>1.6455520952943215E-4</v>
      </c>
      <c r="N134" s="435">
        <v>14840.754999999999</v>
      </c>
      <c r="O134" s="432">
        <v>22.671688933103923</v>
      </c>
      <c r="P134" s="433">
        <v>0</v>
      </c>
      <c r="Q134" s="434">
        <v>1.5276641203971042E-3</v>
      </c>
      <c r="R134" s="436">
        <v>112151.55500000001</v>
      </c>
      <c r="S134" s="437">
        <v>40.388008282501588</v>
      </c>
      <c r="T134" s="433">
        <v>0</v>
      </c>
      <c r="U134" s="438">
        <v>3.6011991347334937E-4</v>
      </c>
    </row>
    <row r="135" spans="2:21" ht="12" customHeight="1">
      <c r="B135" s="443" t="s">
        <v>330</v>
      </c>
      <c r="C135" s="413">
        <v>33</v>
      </c>
      <c r="D135" s="414" t="s">
        <v>557</v>
      </c>
      <c r="E135" s="415" t="s">
        <v>334</v>
      </c>
      <c r="F135" s="416">
        <v>986.68248239855211</v>
      </c>
      <c r="G135" s="417">
        <v>1.8772400413793204</v>
      </c>
      <c r="H135" s="418">
        <v>7</v>
      </c>
      <c r="I135" s="419">
        <v>1.9025776527580472E-3</v>
      </c>
      <c r="J135" s="420">
        <v>95053.328088425769</v>
      </c>
      <c r="K135" s="417">
        <v>0.35877215026809173</v>
      </c>
      <c r="L135" s="418">
        <v>7</v>
      </c>
      <c r="M135" s="419">
        <v>3.7744301802282487E-6</v>
      </c>
      <c r="N135" s="420">
        <v>4215.8152616127927</v>
      </c>
      <c r="O135" s="417">
        <v>1.6410100620345116</v>
      </c>
      <c r="P135" s="418">
        <v>8</v>
      </c>
      <c r="Q135" s="419">
        <v>3.8925094203647113E-4</v>
      </c>
      <c r="R135" s="424">
        <v>100255.82583243711</v>
      </c>
      <c r="S135" s="425">
        <v>3.8770222536819237</v>
      </c>
      <c r="T135" s="418">
        <v>0</v>
      </c>
      <c r="U135" s="422">
        <v>3.8671291383722648E-5</v>
      </c>
    </row>
    <row r="136" spans="2:21" ht="12" customHeight="1">
      <c r="B136" s="443" t="s">
        <v>333</v>
      </c>
      <c r="C136" s="413">
        <v>34</v>
      </c>
      <c r="D136" s="414" t="s">
        <v>558</v>
      </c>
      <c r="E136" s="415" t="s">
        <v>336</v>
      </c>
      <c r="F136" s="416">
        <v>243.69542565790277</v>
      </c>
      <c r="G136" s="417">
        <v>3.8692522368931434E-2</v>
      </c>
      <c r="H136" s="418">
        <v>7</v>
      </c>
      <c r="I136" s="419">
        <v>1.5877410199421476E-4</v>
      </c>
      <c r="J136" s="420">
        <v>700.5813426236067</v>
      </c>
      <c r="K136" s="417">
        <v>13.503439335321684</v>
      </c>
      <c r="L136" s="418">
        <v>7</v>
      </c>
      <c r="M136" s="419">
        <v>1.927462025287836E-2</v>
      </c>
      <c r="N136" s="420">
        <v>103.97535822264341</v>
      </c>
      <c r="O136" s="417">
        <v>3.0678871069410526E-2</v>
      </c>
      <c r="P136" s="418">
        <v>8</v>
      </c>
      <c r="Q136" s="419">
        <v>2.950590562402062E-4</v>
      </c>
      <c r="R136" s="424">
        <v>1048.2521265041528</v>
      </c>
      <c r="S136" s="425">
        <v>13.572810728760025</v>
      </c>
      <c r="T136" s="418">
        <v>0</v>
      </c>
      <c r="U136" s="422">
        <v>1.2948040252514817E-2</v>
      </c>
    </row>
    <row r="137" spans="2:21" ht="12" customHeight="1">
      <c r="B137" s="443" t="s">
        <v>335</v>
      </c>
      <c r="C137" s="413">
        <v>35</v>
      </c>
      <c r="D137" s="414" t="s">
        <v>559</v>
      </c>
      <c r="E137" s="415" t="s">
        <v>337</v>
      </c>
      <c r="F137" s="416">
        <v>6.0987568912674055</v>
      </c>
      <c r="G137" s="417">
        <v>0</v>
      </c>
      <c r="H137" s="418">
        <v>6</v>
      </c>
      <c r="I137" s="419">
        <v>0</v>
      </c>
      <c r="J137" s="420">
        <v>0</v>
      </c>
      <c r="K137" s="417">
        <v>0</v>
      </c>
      <c r="L137" s="418">
        <v>6</v>
      </c>
      <c r="M137" s="419"/>
      <c r="N137" s="420">
        <v>0</v>
      </c>
      <c r="O137" s="417">
        <v>0</v>
      </c>
      <c r="P137" s="418">
        <v>6</v>
      </c>
      <c r="Q137" s="419"/>
      <c r="R137" s="424">
        <v>6.0987568912674055</v>
      </c>
      <c r="S137" s="425">
        <v>0</v>
      </c>
      <c r="T137" s="418">
        <v>0</v>
      </c>
      <c r="U137" s="422">
        <v>0</v>
      </c>
    </row>
    <row r="138" spans="2:21" ht="12" customHeight="1">
      <c r="B138" s="443"/>
      <c r="C138" s="413">
        <v>36</v>
      </c>
      <c r="D138" s="414" t="s">
        <v>22</v>
      </c>
      <c r="E138" s="415" t="s">
        <v>560</v>
      </c>
      <c r="F138" s="416">
        <v>9.9764672577947451</v>
      </c>
      <c r="G138" s="417">
        <v>0</v>
      </c>
      <c r="H138" s="418">
        <v>7</v>
      </c>
      <c r="I138" s="419">
        <v>0</v>
      </c>
      <c r="J138" s="420">
        <v>4.1838963309582393</v>
      </c>
      <c r="K138" s="417">
        <v>0</v>
      </c>
      <c r="L138" s="418">
        <v>7</v>
      </c>
      <c r="M138" s="419">
        <v>0</v>
      </c>
      <c r="N138" s="420">
        <v>10519.759813980774</v>
      </c>
      <c r="O138" s="417">
        <v>21</v>
      </c>
      <c r="P138" s="418">
        <v>8</v>
      </c>
      <c r="Q138" s="419">
        <v>1.9962432956017657E-3</v>
      </c>
      <c r="R138" s="424">
        <v>10533.920177569527</v>
      </c>
      <c r="S138" s="425">
        <v>21</v>
      </c>
      <c r="T138" s="418">
        <v>0</v>
      </c>
      <c r="U138" s="422">
        <v>1.9935598187573594E-3</v>
      </c>
    </row>
    <row r="139" spans="2:21" ht="12" customHeight="1">
      <c r="B139" s="443"/>
      <c r="C139" s="413">
        <v>37</v>
      </c>
      <c r="D139" s="414" t="s">
        <v>157</v>
      </c>
      <c r="E139" s="415" t="s">
        <v>561</v>
      </c>
      <c r="F139" s="416">
        <v>70.732867794482942</v>
      </c>
      <c r="G139" s="417">
        <v>4.1375203919844011E-3</v>
      </c>
      <c r="H139" s="418">
        <v>7</v>
      </c>
      <c r="I139" s="419">
        <v>5.8495018242525175E-5</v>
      </c>
      <c r="J139" s="420">
        <v>235.52067261967366</v>
      </c>
      <c r="K139" s="417">
        <v>1.9340377796676556</v>
      </c>
      <c r="L139" s="418">
        <v>7</v>
      </c>
      <c r="M139" s="419">
        <v>8.2117538055387681E-3</v>
      </c>
      <c r="N139" s="420">
        <v>1.2045661837894743</v>
      </c>
      <c r="O139" s="417">
        <v>0</v>
      </c>
      <c r="P139" s="418">
        <v>8</v>
      </c>
      <c r="Q139" s="419">
        <v>0</v>
      </c>
      <c r="R139" s="424">
        <v>307.45810659794608</v>
      </c>
      <c r="S139" s="425">
        <v>1.93817530005964</v>
      </c>
      <c r="T139" s="418">
        <v>0</v>
      </c>
      <c r="U139" s="422">
        <v>6.3038679366946562E-3</v>
      </c>
    </row>
    <row r="140" spans="2:21" ht="12" customHeight="1">
      <c r="B140" s="452"/>
      <c r="C140" s="428"/>
      <c r="D140" s="429" t="s">
        <v>405</v>
      </c>
      <c r="E140" s="430" t="s">
        <v>562</v>
      </c>
      <c r="F140" s="431">
        <v>849.7451460842608</v>
      </c>
      <c r="G140" s="432">
        <v>0</v>
      </c>
      <c r="H140" s="433">
        <v>7</v>
      </c>
      <c r="I140" s="434">
        <v>0</v>
      </c>
      <c r="J140" s="435">
        <v>2393.3208615364683</v>
      </c>
      <c r="K140" s="432">
        <v>0</v>
      </c>
      <c r="L140" s="433">
        <v>7</v>
      </c>
      <c r="M140" s="434">
        <v>0</v>
      </c>
      <c r="N140" s="435">
        <v>867.31222444889784</v>
      </c>
      <c r="O140" s="432">
        <v>0</v>
      </c>
      <c r="P140" s="433">
        <v>9</v>
      </c>
      <c r="Q140" s="434">
        <v>0</v>
      </c>
      <c r="R140" s="436">
        <v>4110.3782320696273</v>
      </c>
      <c r="S140" s="437">
        <v>0</v>
      </c>
      <c r="T140" s="433">
        <v>0</v>
      </c>
      <c r="U140" s="438">
        <v>0</v>
      </c>
    </row>
    <row r="141" spans="2:21" ht="12" customHeight="1">
      <c r="B141" s="443"/>
      <c r="C141" s="413">
        <v>38</v>
      </c>
      <c r="D141" s="414" t="s">
        <v>406</v>
      </c>
      <c r="E141" s="415" t="s">
        <v>342</v>
      </c>
      <c r="F141" s="416">
        <v>504.5361804875298</v>
      </c>
      <c r="G141" s="417">
        <v>0</v>
      </c>
      <c r="H141" s="418">
        <v>0</v>
      </c>
      <c r="I141" s="419">
        <v>0</v>
      </c>
      <c r="J141" s="420">
        <v>0</v>
      </c>
      <c r="K141" s="417">
        <v>0</v>
      </c>
      <c r="L141" s="418">
        <v>0</v>
      </c>
      <c r="M141" s="419"/>
      <c r="N141" s="420"/>
      <c r="O141" s="417"/>
      <c r="P141" s="418"/>
      <c r="Q141" s="419"/>
      <c r="R141" s="424">
        <v>504.5361804875298</v>
      </c>
      <c r="S141" s="425">
        <v>0</v>
      </c>
      <c r="T141" s="418">
        <v>0</v>
      </c>
      <c r="U141" s="422">
        <v>0</v>
      </c>
    </row>
    <row r="142" spans="2:21" ht="12" customHeight="1">
      <c r="B142" s="443" t="s">
        <v>563</v>
      </c>
      <c r="C142" s="413">
        <v>39</v>
      </c>
      <c r="D142" s="414" t="s">
        <v>407</v>
      </c>
      <c r="E142" s="415" t="s">
        <v>343</v>
      </c>
      <c r="F142" s="416">
        <v>26.55453581513315</v>
      </c>
      <c r="G142" s="417">
        <v>0</v>
      </c>
      <c r="H142" s="418">
        <v>0</v>
      </c>
      <c r="I142" s="419">
        <v>0</v>
      </c>
      <c r="J142" s="420">
        <v>0</v>
      </c>
      <c r="K142" s="417">
        <v>0</v>
      </c>
      <c r="L142" s="418">
        <v>0</v>
      </c>
      <c r="M142" s="419"/>
      <c r="N142" s="420"/>
      <c r="O142" s="417"/>
      <c r="P142" s="418"/>
      <c r="Q142" s="419"/>
      <c r="R142" s="424">
        <v>26.55453581513315</v>
      </c>
      <c r="S142" s="425">
        <v>0</v>
      </c>
      <c r="T142" s="418">
        <v>0</v>
      </c>
      <c r="U142" s="422">
        <v>0</v>
      </c>
    </row>
    <row r="143" spans="2:21" ht="12" customHeight="1">
      <c r="B143" s="443"/>
      <c r="C143" s="413">
        <v>40</v>
      </c>
      <c r="D143" s="414" t="s">
        <v>408</v>
      </c>
      <c r="E143" s="415" t="s">
        <v>344</v>
      </c>
      <c r="F143" s="416">
        <v>292.09989396646466</v>
      </c>
      <c r="G143" s="417">
        <v>0</v>
      </c>
      <c r="H143" s="418">
        <v>0</v>
      </c>
      <c r="I143" s="419">
        <v>0</v>
      </c>
      <c r="J143" s="420">
        <v>0</v>
      </c>
      <c r="K143" s="417">
        <v>0</v>
      </c>
      <c r="L143" s="418">
        <v>0</v>
      </c>
      <c r="M143" s="419"/>
      <c r="N143" s="420"/>
      <c r="O143" s="417"/>
      <c r="P143" s="418"/>
      <c r="Q143" s="419"/>
      <c r="R143" s="424">
        <v>292.09989396646466</v>
      </c>
      <c r="S143" s="425">
        <v>0</v>
      </c>
      <c r="T143" s="418">
        <v>0</v>
      </c>
      <c r="U143" s="422">
        <v>0</v>
      </c>
    </row>
    <row r="144" spans="2:21" ht="12" customHeight="1">
      <c r="B144" s="443"/>
      <c r="C144" s="413">
        <v>41</v>
      </c>
      <c r="D144" s="414" t="s">
        <v>409</v>
      </c>
      <c r="E144" s="415" t="s">
        <v>345</v>
      </c>
      <c r="F144" s="416">
        <v>0</v>
      </c>
      <c r="G144" s="417">
        <v>0</v>
      </c>
      <c r="H144" s="418">
        <v>0</v>
      </c>
      <c r="I144" s="419"/>
      <c r="J144" s="420">
        <v>0</v>
      </c>
      <c r="K144" s="417">
        <v>0</v>
      </c>
      <c r="L144" s="418">
        <v>0</v>
      </c>
      <c r="M144" s="419"/>
      <c r="N144" s="420"/>
      <c r="O144" s="417"/>
      <c r="P144" s="418"/>
      <c r="Q144" s="419"/>
      <c r="R144" s="424">
        <v>0</v>
      </c>
      <c r="S144" s="425">
        <v>0</v>
      </c>
      <c r="T144" s="418">
        <v>0</v>
      </c>
      <c r="U144" s="422"/>
    </row>
    <row r="145" spans="2:21" ht="12" customHeight="1">
      <c r="B145" s="443"/>
      <c r="C145" s="413">
        <v>42</v>
      </c>
      <c r="D145" s="414" t="s">
        <v>410</v>
      </c>
      <c r="E145" s="415" t="s">
        <v>346</v>
      </c>
      <c r="F145" s="416">
        <v>26.55453581513315</v>
      </c>
      <c r="G145" s="417">
        <v>0</v>
      </c>
      <c r="H145" s="418">
        <v>0</v>
      </c>
      <c r="I145" s="444">
        <v>0</v>
      </c>
      <c r="J145" s="420">
        <v>0</v>
      </c>
      <c r="K145" s="417">
        <v>0</v>
      </c>
      <c r="L145" s="418">
        <v>0</v>
      </c>
      <c r="M145" s="444"/>
      <c r="N145" s="420"/>
      <c r="O145" s="417"/>
      <c r="P145" s="418"/>
      <c r="Q145" s="444"/>
      <c r="R145" s="424">
        <v>26.55453581513315</v>
      </c>
      <c r="S145" s="425">
        <v>0</v>
      </c>
      <c r="T145" s="418">
        <v>0</v>
      </c>
      <c r="U145" s="422">
        <v>0</v>
      </c>
    </row>
    <row r="146" spans="2:21" ht="12" customHeight="1">
      <c r="B146" s="441"/>
      <c r="C146" s="428"/>
      <c r="D146" s="429" t="s">
        <v>411</v>
      </c>
      <c r="E146" s="430" t="s">
        <v>564</v>
      </c>
      <c r="F146" s="431">
        <v>16045.971894139246</v>
      </c>
      <c r="G146" s="432">
        <v>0</v>
      </c>
      <c r="H146" s="433">
        <v>7</v>
      </c>
      <c r="I146" s="434">
        <v>0</v>
      </c>
      <c r="J146" s="435">
        <v>8166.5130720980069</v>
      </c>
      <c r="K146" s="432">
        <v>0</v>
      </c>
      <c r="L146" s="433">
        <v>7</v>
      </c>
      <c r="M146" s="434">
        <v>0</v>
      </c>
      <c r="N146" s="435">
        <v>2956.5137285672304</v>
      </c>
      <c r="O146" s="432">
        <v>0</v>
      </c>
      <c r="P146" s="433">
        <v>9</v>
      </c>
      <c r="Q146" s="434">
        <v>0</v>
      </c>
      <c r="R146" s="436">
        <v>27168.998694804483</v>
      </c>
      <c r="S146" s="437">
        <v>0</v>
      </c>
      <c r="T146" s="433">
        <v>0</v>
      </c>
      <c r="U146" s="438">
        <v>0</v>
      </c>
    </row>
    <row r="147" spans="2:21" ht="12" customHeight="1">
      <c r="B147" s="443" t="s">
        <v>565</v>
      </c>
      <c r="C147" s="413">
        <v>43</v>
      </c>
      <c r="D147" s="414" t="s">
        <v>165</v>
      </c>
      <c r="E147" s="415" t="s">
        <v>349</v>
      </c>
      <c r="F147" s="416">
        <v>1037.6904900906932</v>
      </c>
      <c r="G147" s="417">
        <v>0</v>
      </c>
      <c r="H147" s="418">
        <v>0</v>
      </c>
      <c r="I147" s="419">
        <v>0</v>
      </c>
      <c r="J147" s="420">
        <v>2422.270826469748</v>
      </c>
      <c r="K147" s="417">
        <v>0</v>
      </c>
      <c r="L147" s="418">
        <v>0</v>
      </c>
      <c r="M147" s="419">
        <v>0</v>
      </c>
      <c r="N147" s="420">
        <v>1987.4685189950899</v>
      </c>
      <c r="O147" s="417">
        <v>0</v>
      </c>
      <c r="P147" s="418">
        <v>0</v>
      </c>
      <c r="Q147" s="419">
        <v>0</v>
      </c>
      <c r="R147" s="424">
        <v>5447.4298355555311</v>
      </c>
      <c r="S147" s="425">
        <v>0</v>
      </c>
      <c r="T147" s="418">
        <v>0</v>
      </c>
      <c r="U147" s="422">
        <v>0</v>
      </c>
    </row>
    <row r="148" spans="2:21" ht="12" customHeight="1">
      <c r="B148" s="443" t="s">
        <v>413</v>
      </c>
      <c r="C148" s="413">
        <v>44</v>
      </c>
      <c r="D148" s="414" t="s">
        <v>166</v>
      </c>
      <c r="E148" s="415" t="s">
        <v>350</v>
      </c>
      <c r="F148" s="416">
        <v>939.38296997683813</v>
      </c>
      <c r="G148" s="417">
        <v>0</v>
      </c>
      <c r="H148" s="418">
        <v>0</v>
      </c>
      <c r="I148" s="419">
        <v>0</v>
      </c>
      <c r="J148" s="420">
        <v>0</v>
      </c>
      <c r="K148" s="417">
        <v>0</v>
      </c>
      <c r="L148" s="418">
        <v>0</v>
      </c>
      <c r="M148" s="419"/>
      <c r="N148" s="420">
        <v>212.94305560661675</v>
      </c>
      <c r="O148" s="417">
        <v>0</v>
      </c>
      <c r="P148" s="418">
        <v>0</v>
      </c>
      <c r="Q148" s="419">
        <v>0</v>
      </c>
      <c r="R148" s="424">
        <v>1152.3260255834548</v>
      </c>
      <c r="S148" s="425">
        <v>0</v>
      </c>
      <c r="T148" s="418">
        <v>0</v>
      </c>
      <c r="U148" s="422">
        <v>0</v>
      </c>
    </row>
    <row r="149" spans="2:21" ht="12" customHeight="1">
      <c r="B149" s="443"/>
      <c r="C149" s="413">
        <v>45</v>
      </c>
      <c r="D149" s="414" t="s">
        <v>167</v>
      </c>
      <c r="E149" s="415" t="s">
        <v>351</v>
      </c>
      <c r="F149" s="416">
        <v>10682.750519038927</v>
      </c>
      <c r="G149" s="417">
        <v>0</v>
      </c>
      <c r="H149" s="418">
        <v>0</v>
      </c>
      <c r="I149" s="419">
        <v>0</v>
      </c>
      <c r="J149" s="420">
        <v>5744.2422456282611</v>
      </c>
      <c r="K149" s="417">
        <v>0</v>
      </c>
      <c r="L149" s="418">
        <v>0</v>
      </c>
      <c r="M149" s="419"/>
      <c r="N149" s="420">
        <v>756.10215396552348</v>
      </c>
      <c r="O149" s="417">
        <v>0</v>
      </c>
      <c r="P149" s="418">
        <v>0</v>
      </c>
      <c r="Q149" s="419">
        <v>0</v>
      </c>
      <c r="R149" s="424">
        <v>17183.094918632713</v>
      </c>
      <c r="S149" s="425">
        <v>0</v>
      </c>
      <c r="T149" s="418">
        <v>0</v>
      </c>
      <c r="U149" s="422">
        <v>0</v>
      </c>
    </row>
    <row r="150" spans="2:21" ht="12" customHeight="1">
      <c r="B150" s="443"/>
      <c r="C150" s="413">
        <v>46</v>
      </c>
      <c r="D150" s="414" t="s">
        <v>414</v>
      </c>
      <c r="E150" s="415"/>
      <c r="F150" s="416">
        <v>3386.1479150327878</v>
      </c>
      <c r="G150" s="417">
        <v>0</v>
      </c>
      <c r="H150" s="418">
        <v>0</v>
      </c>
      <c r="I150" s="419">
        <v>0</v>
      </c>
      <c r="J150" s="420">
        <v>0</v>
      </c>
      <c r="K150" s="417">
        <v>0</v>
      </c>
      <c r="L150" s="418">
        <v>0</v>
      </c>
      <c r="M150" s="419"/>
      <c r="N150" s="420">
        <v>0</v>
      </c>
      <c r="O150" s="417">
        <v>0</v>
      </c>
      <c r="P150" s="418">
        <v>0</v>
      </c>
      <c r="Q150" s="419"/>
      <c r="R150" s="424">
        <v>3386.1479150327878</v>
      </c>
      <c r="S150" s="425">
        <v>0</v>
      </c>
      <c r="T150" s="418">
        <v>0</v>
      </c>
      <c r="U150" s="422">
        <v>0</v>
      </c>
    </row>
    <row r="151" spans="2:21" ht="12" customHeight="1">
      <c r="B151" s="441"/>
      <c r="C151" s="428"/>
      <c r="D151" s="429" t="s">
        <v>415</v>
      </c>
      <c r="E151" s="430" t="s">
        <v>566</v>
      </c>
      <c r="F151" s="431">
        <v>84133.398170778513</v>
      </c>
      <c r="G151" s="432">
        <v>0</v>
      </c>
      <c r="H151" s="433">
        <v>7</v>
      </c>
      <c r="I151" s="434">
        <v>0</v>
      </c>
      <c r="J151" s="435">
        <v>8925.2289751374065</v>
      </c>
      <c r="K151" s="432">
        <v>0</v>
      </c>
      <c r="L151" s="433">
        <v>7</v>
      </c>
      <c r="M151" s="434">
        <v>0</v>
      </c>
      <c r="N151" s="435">
        <v>14081.049513121452</v>
      </c>
      <c r="O151" s="432">
        <v>0</v>
      </c>
      <c r="P151" s="433">
        <v>9</v>
      </c>
      <c r="Q151" s="434">
        <v>0</v>
      </c>
      <c r="R151" s="436">
        <v>107139.67665903737</v>
      </c>
      <c r="S151" s="437">
        <v>0</v>
      </c>
      <c r="T151" s="433">
        <v>0</v>
      </c>
      <c r="U151" s="438">
        <v>0</v>
      </c>
    </row>
    <row r="152" spans="2:21" ht="12" customHeight="1">
      <c r="B152" s="443"/>
      <c r="C152" s="453">
        <v>47</v>
      </c>
      <c r="D152" s="454" t="s">
        <v>170</v>
      </c>
      <c r="E152" s="415" t="s">
        <v>567</v>
      </c>
      <c r="F152" s="416">
        <v>293.29070621246717</v>
      </c>
      <c r="G152" s="417">
        <v>0</v>
      </c>
      <c r="H152" s="418">
        <v>0</v>
      </c>
      <c r="I152" s="419">
        <v>0</v>
      </c>
      <c r="J152" s="420">
        <v>9.5712911261527172</v>
      </c>
      <c r="K152" s="417">
        <v>0</v>
      </c>
      <c r="L152" s="418">
        <v>0</v>
      </c>
      <c r="M152" s="419">
        <v>0</v>
      </c>
      <c r="N152" s="420">
        <v>6.2383738520806835</v>
      </c>
      <c r="O152" s="417">
        <v>0</v>
      </c>
      <c r="P152" s="418">
        <v>0</v>
      </c>
      <c r="Q152" s="419">
        <v>0</v>
      </c>
      <c r="R152" s="424">
        <v>309.10037119070057</v>
      </c>
      <c r="S152" s="425">
        <v>0</v>
      </c>
      <c r="T152" s="418">
        <v>0</v>
      </c>
      <c r="U152" s="422">
        <v>0</v>
      </c>
    </row>
    <row r="153" spans="2:21" ht="12" customHeight="1">
      <c r="B153" s="443"/>
      <c r="C153" s="455">
        <v>48</v>
      </c>
      <c r="D153" s="261" t="s">
        <v>568</v>
      </c>
      <c r="E153" s="415" t="s">
        <v>569</v>
      </c>
      <c r="F153" s="416">
        <v>7054.6889512177368</v>
      </c>
      <c r="G153" s="417">
        <v>0</v>
      </c>
      <c r="H153" s="418">
        <v>0</v>
      </c>
      <c r="I153" s="419">
        <v>0</v>
      </c>
      <c r="J153" s="420">
        <v>8035.0989004052035</v>
      </c>
      <c r="K153" s="417">
        <v>0</v>
      </c>
      <c r="L153" s="418">
        <v>0</v>
      </c>
      <c r="M153" s="419">
        <v>0</v>
      </c>
      <c r="N153" s="420">
        <v>46.787803890605133</v>
      </c>
      <c r="O153" s="417">
        <v>0</v>
      </c>
      <c r="P153" s="418">
        <v>0</v>
      </c>
      <c r="Q153" s="419">
        <v>0</v>
      </c>
      <c r="R153" s="424">
        <v>15136.575655513545</v>
      </c>
      <c r="S153" s="425">
        <v>0</v>
      </c>
      <c r="T153" s="418">
        <v>0</v>
      </c>
      <c r="U153" s="422">
        <v>0</v>
      </c>
    </row>
    <row r="154" spans="2:21" ht="12" customHeight="1">
      <c r="B154" s="412"/>
      <c r="C154" s="453">
        <v>49</v>
      </c>
      <c r="D154" s="456" t="s">
        <v>172</v>
      </c>
      <c r="E154" s="415" t="s">
        <v>570</v>
      </c>
      <c r="F154" s="416">
        <v>1361.7068502721688</v>
      </c>
      <c r="G154" s="417">
        <v>0</v>
      </c>
      <c r="H154" s="418">
        <v>0</v>
      </c>
      <c r="I154" s="419">
        <v>0</v>
      </c>
      <c r="J154" s="420">
        <v>38.285164504610869</v>
      </c>
      <c r="K154" s="417">
        <v>0</v>
      </c>
      <c r="L154" s="418">
        <v>0</v>
      </c>
      <c r="M154" s="419">
        <v>0</v>
      </c>
      <c r="N154" s="420">
        <v>0</v>
      </c>
      <c r="O154" s="417">
        <v>0</v>
      </c>
      <c r="P154" s="418">
        <v>0</v>
      </c>
      <c r="Q154" s="419"/>
      <c r="R154" s="424">
        <v>1399.9920147767798</v>
      </c>
      <c r="S154" s="425">
        <v>0</v>
      </c>
      <c r="T154" s="418">
        <v>0</v>
      </c>
      <c r="U154" s="422">
        <v>0</v>
      </c>
    </row>
    <row r="155" spans="2:21" ht="12" customHeight="1">
      <c r="B155" s="412" t="s">
        <v>417</v>
      </c>
      <c r="C155" s="455">
        <v>50</v>
      </c>
      <c r="D155" s="414" t="s">
        <v>173</v>
      </c>
      <c r="E155" s="415" t="s">
        <v>571</v>
      </c>
      <c r="F155" s="416">
        <v>15345.388735759441</v>
      </c>
      <c r="G155" s="417">
        <v>0</v>
      </c>
      <c r="H155" s="418">
        <v>0</v>
      </c>
      <c r="I155" s="419">
        <v>0</v>
      </c>
      <c r="J155" s="420">
        <v>19.142582252305434</v>
      </c>
      <c r="K155" s="417">
        <v>0</v>
      </c>
      <c r="L155" s="418">
        <v>0</v>
      </c>
      <c r="M155" s="419">
        <v>0</v>
      </c>
      <c r="N155" s="420">
        <v>0</v>
      </c>
      <c r="O155" s="417">
        <v>0</v>
      </c>
      <c r="P155" s="418">
        <v>0</v>
      </c>
      <c r="Q155" s="419"/>
      <c r="R155" s="424">
        <v>15364.531318011746</v>
      </c>
      <c r="S155" s="425">
        <v>0</v>
      </c>
      <c r="T155" s="418">
        <v>0</v>
      </c>
      <c r="U155" s="422">
        <v>0</v>
      </c>
    </row>
    <row r="156" spans="2:21" ht="12" customHeight="1">
      <c r="B156" s="443" t="s">
        <v>572</v>
      </c>
      <c r="C156" s="453">
        <v>51</v>
      </c>
      <c r="D156" s="414" t="s">
        <v>573</v>
      </c>
      <c r="E156" s="415" t="s">
        <v>574</v>
      </c>
      <c r="F156" s="416">
        <v>28821.049219414403</v>
      </c>
      <c r="G156" s="417">
        <v>0</v>
      </c>
      <c r="H156" s="418">
        <v>0</v>
      </c>
      <c r="I156" s="419">
        <v>0</v>
      </c>
      <c r="J156" s="420">
        <v>81.355974572298067</v>
      </c>
      <c r="K156" s="417">
        <v>0</v>
      </c>
      <c r="L156" s="418">
        <v>0</v>
      </c>
      <c r="M156" s="419">
        <v>0</v>
      </c>
      <c r="N156" s="420">
        <v>0</v>
      </c>
      <c r="O156" s="417">
        <v>0</v>
      </c>
      <c r="P156" s="418">
        <v>0</v>
      </c>
      <c r="Q156" s="419"/>
      <c r="R156" s="424">
        <v>28902.405193986702</v>
      </c>
      <c r="S156" s="425">
        <v>0</v>
      </c>
      <c r="T156" s="418">
        <v>0</v>
      </c>
      <c r="U156" s="422">
        <v>0</v>
      </c>
    </row>
    <row r="157" spans="2:21" ht="12" customHeight="1">
      <c r="B157" s="443"/>
      <c r="C157" s="455">
        <v>52</v>
      </c>
      <c r="D157" s="414" t="s">
        <v>575</v>
      </c>
      <c r="E157" s="415" t="s">
        <v>576</v>
      </c>
      <c r="F157" s="416">
        <v>209.49336158033367</v>
      </c>
      <c r="G157" s="417">
        <v>0</v>
      </c>
      <c r="H157" s="418">
        <v>0</v>
      </c>
      <c r="I157" s="419">
        <v>0</v>
      </c>
      <c r="J157" s="420">
        <v>0</v>
      </c>
      <c r="K157" s="417">
        <v>0</v>
      </c>
      <c r="L157" s="418">
        <v>0</v>
      </c>
      <c r="M157" s="419"/>
      <c r="N157" s="420">
        <v>0</v>
      </c>
      <c r="O157" s="417">
        <v>0</v>
      </c>
      <c r="P157" s="418">
        <v>0</v>
      </c>
      <c r="Q157" s="419"/>
      <c r="R157" s="424">
        <v>209.49336158033367</v>
      </c>
      <c r="S157" s="425">
        <v>0</v>
      </c>
      <c r="T157" s="418">
        <v>0</v>
      </c>
      <c r="U157" s="422">
        <v>0</v>
      </c>
    </row>
    <row r="158" spans="2:21" ht="12" customHeight="1">
      <c r="B158" s="443"/>
      <c r="C158" s="453">
        <v>53</v>
      </c>
      <c r="D158" s="414" t="s">
        <v>577</v>
      </c>
      <c r="E158" s="415" t="s">
        <v>578</v>
      </c>
      <c r="F158" s="416">
        <v>0</v>
      </c>
      <c r="G158" s="417">
        <v>0</v>
      </c>
      <c r="H158" s="418">
        <v>0</v>
      </c>
      <c r="I158" s="419"/>
      <c r="J158" s="420">
        <v>0</v>
      </c>
      <c r="K158" s="417">
        <v>0</v>
      </c>
      <c r="L158" s="418">
        <v>0</v>
      </c>
      <c r="M158" s="419"/>
      <c r="N158" s="420">
        <v>0</v>
      </c>
      <c r="O158" s="417">
        <v>0</v>
      </c>
      <c r="P158" s="418">
        <v>0</v>
      </c>
      <c r="Q158" s="419"/>
      <c r="R158" s="424">
        <v>0</v>
      </c>
      <c r="S158" s="425">
        <v>0</v>
      </c>
      <c r="T158" s="418">
        <v>0</v>
      </c>
      <c r="U158" s="422"/>
    </row>
    <row r="159" spans="2:21" ht="12" customHeight="1">
      <c r="B159" s="443"/>
      <c r="C159" s="455">
        <v>54</v>
      </c>
      <c r="D159" s="414" t="s">
        <v>177</v>
      </c>
      <c r="E159" s="415" t="s">
        <v>579</v>
      </c>
      <c r="F159" s="416">
        <v>2587.2430155171205</v>
      </c>
      <c r="G159" s="417">
        <v>0</v>
      </c>
      <c r="H159" s="418">
        <v>0</v>
      </c>
      <c r="I159" s="419">
        <v>0</v>
      </c>
      <c r="J159" s="420">
        <v>4.7856455630763586</v>
      </c>
      <c r="K159" s="417">
        <v>0</v>
      </c>
      <c r="L159" s="418">
        <v>0</v>
      </c>
      <c r="M159" s="419">
        <v>0</v>
      </c>
      <c r="N159" s="420">
        <v>23.913766432975955</v>
      </c>
      <c r="O159" s="417">
        <v>0</v>
      </c>
      <c r="P159" s="418">
        <v>0</v>
      </c>
      <c r="Q159" s="419">
        <v>0</v>
      </c>
      <c r="R159" s="424">
        <v>2615.9424275131728</v>
      </c>
      <c r="S159" s="425">
        <v>0</v>
      </c>
      <c r="T159" s="418">
        <v>0</v>
      </c>
      <c r="U159" s="422">
        <v>0</v>
      </c>
    </row>
    <row r="160" spans="2:21" ht="12" customHeight="1">
      <c r="B160" s="457"/>
      <c r="C160" s="453">
        <v>55</v>
      </c>
      <c r="D160" s="414" t="s">
        <v>420</v>
      </c>
      <c r="E160" s="415"/>
      <c r="F160" s="416">
        <v>28460.537330804847</v>
      </c>
      <c r="G160" s="417">
        <v>0</v>
      </c>
      <c r="H160" s="418">
        <v>0</v>
      </c>
      <c r="I160" s="419">
        <v>0</v>
      </c>
      <c r="J160" s="420">
        <v>736.98941671375894</v>
      </c>
      <c r="K160" s="417">
        <v>0</v>
      </c>
      <c r="L160" s="418">
        <v>0</v>
      </c>
      <c r="M160" s="419">
        <v>0</v>
      </c>
      <c r="N160" s="420">
        <v>14004.109568945791</v>
      </c>
      <c r="O160" s="417">
        <v>0</v>
      </c>
      <c r="P160" s="418">
        <v>0</v>
      </c>
      <c r="Q160" s="419">
        <v>0</v>
      </c>
      <c r="R160" s="421">
        <v>43201.636316464399</v>
      </c>
      <c r="S160" s="420">
        <v>0</v>
      </c>
      <c r="T160" s="418">
        <v>0</v>
      </c>
      <c r="U160" s="422">
        <v>0</v>
      </c>
    </row>
    <row r="161" spans="2:21" ht="12" customHeight="1">
      <c r="B161" s="443" t="s">
        <v>580</v>
      </c>
      <c r="C161" s="428"/>
      <c r="D161" s="429" t="s">
        <v>422</v>
      </c>
      <c r="E161" s="430" t="s">
        <v>581</v>
      </c>
      <c r="F161" s="431">
        <v>2276.3521468777562</v>
      </c>
      <c r="G161" s="432">
        <v>0</v>
      </c>
      <c r="H161" s="433">
        <v>7</v>
      </c>
      <c r="I161" s="434">
        <v>0</v>
      </c>
      <c r="J161" s="435">
        <v>2883.7569344680542</v>
      </c>
      <c r="K161" s="432">
        <v>0</v>
      </c>
      <c r="L161" s="433">
        <v>7</v>
      </c>
      <c r="M161" s="434">
        <v>0</v>
      </c>
      <c r="N161" s="435">
        <v>6155.7505458274918</v>
      </c>
      <c r="O161" s="432">
        <v>0</v>
      </c>
      <c r="P161" s="433">
        <v>8</v>
      </c>
      <c r="Q161" s="434">
        <v>0</v>
      </c>
      <c r="R161" s="436">
        <v>11315.859627173302</v>
      </c>
      <c r="S161" s="437">
        <v>0</v>
      </c>
      <c r="T161" s="433">
        <v>0</v>
      </c>
      <c r="U161" s="438">
        <v>0</v>
      </c>
    </row>
    <row r="162" spans="2:21" ht="12" customHeight="1">
      <c r="B162" s="458" t="s">
        <v>582</v>
      </c>
      <c r="C162" s="413">
        <v>56</v>
      </c>
      <c r="D162" s="414" t="s">
        <v>582</v>
      </c>
      <c r="E162" s="415" t="s">
        <v>584</v>
      </c>
      <c r="F162" s="416">
        <v>2276.3521468777562</v>
      </c>
      <c r="G162" s="417">
        <v>0</v>
      </c>
      <c r="H162" s="418">
        <v>0</v>
      </c>
      <c r="I162" s="419">
        <v>0</v>
      </c>
      <c r="J162" s="420">
        <v>2883.7569344680542</v>
      </c>
      <c r="K162" s="417">
        <v>0</v>
      </c>
      <c r="L162" s="418">
        <v>0</v>
      </c>
      <c r="M162" s="419">
        <v>0</v>
      </c>
      <c r="N162" s="420">
        <v>6155.7505458274918</v>
      </c>
      <c r="O162" s="417">
        <v>0</v>
      </c>
      <c r="P162" s="418">
        <v>0</v>
      </c>
      <c r="Q162" s="419">
        <v>0</v>
      </c>
      <c r="R162" s="421">
        <v>11315.859627173302</v>
      </c>
      <c r="S162" s="420">
        <v>0</v>
      </c>
      <c r="T162" s="418">
        <v>0</v>
      </c>
      <c r="U162" s="422">
        <v>0</v>
      </c>
    </row>
    <row r="163" spans="2:21" ht="12" customHeight="1">
      <c r="B163" s="443" t="s">
        <v>424</v>
      </c>
      <c r="C163" s="459"/>
      <c r="D163" s="460" t="s">
        <v>425</v>
      </c>
      <c r="E163" s="461" t="s">
        <v>585</v>
      </c>
      <c r="F163" s="431">
        <v>2195.5536699931386</v>
      </c>
      <c r="G163" s="432">
        <v>0</v>
      </c>
      <c r="H163" s="433">
        <v>7</v>
      </c>
      <c r="I163" s="434">
        <v>0</v>
      </c>
      <c r="J163" s="435">
        <v>1010.2166605571564</v>
      </c>
      <c r="K163" s="432">
        <v>0</v>
      </c>
      <c r="L163" s="433">
        <v>7</v>
      </c>
      <c r="M163" s="434">
        <v>0</v>
      </c>
      <c r="N163" s="435">
        <v>1439.394041114313</v>
      </c>
      <c r="O163" s="432">
        <v>0</v>
      </c>
      <c r="P163" s="433">
        <v>8</v>
      </c>
      <c r="Q163" s="434">
        <v>0</v>
      </c>
      <c r="R163" s="436">
        <v>4645.1643716646086</v>
      </c>
      <c r="S163" s="437">
        <v>0</v>
      </c>
      <c r="T163" s="433">
        <v>0</v>
      </c>
      <c r="U163" s="438">
        <v>0</v>
      </c>
    </row>
    <row r="164" spans="2:21" ht="12" customHeight="1">
      <c r="B164" s="443" t="s">
        <v>426</v>
      </c>
      <c r="C164" s="413">
        <v>57</v>
      </c>
      <c r="D164" s="414" t="s">
        <v>427</v>
      </c>
      <c r="E164" s="415" t="s">
        <v>586</v>
      </c>
      <c r="F164" s="416">
        <v>2125.9977995393569</v>
      </c>
      <c r="G164" s="417">
        <v>0</v>
      </c>
      <c r="H164" s="418">
        <v>0</v>
      </c>
      <c r="I164" s="419">
        <v>0</v>
      </c>
      <c r="J164" s="420">
        <v>1010.2166605571564</v>
      </c>
      <c r="K164" s="417">
        <v>0</v>
      </c>
      <c r="L164" s="418">
        <v>0</v>
      </c>
      <c r="M164" s="419">
        <v>0</v>
      </c>
      <c r="N164" s="420">
        <v>1439.394041114313</v>
      </c>
      <c r="O164" s="417">
        <v>0</v>
      </c>
      <c r="P164" s="418">
        <v>0</v>
      </c>
      <c r="Q164" s="419">
        <v>0</v>
      </c>
      <c r="R164" s="421">
        <v>4575.6085012108269</v>
      </c>
      <c r="S164" s="420">
        <v>0</v>
      </c>
      <c r="T164" s="418">
        <v>0</v>
      </c>
      <c r="U164" s="422">
        <v>0</v>
      </c>
    </row>
    <row r="165" spans="2:21" ht="12" customHeight="1">
      <c r="B165" s="443"/>
      <c r="C165" s="413">
        <v>58</v>
      </c>
      <c r="D165" s="414" t="s">
        <v>183</v>
      </c>
      <c r="E165" s="415" t="s">
        <v>587</v>
      </c>
      <c r="F165" s="416">
        <v>69.555870453781509</v>
      </c>
      <c r="G165" s="417">
        <v>0</v>
      </c>
      <c r="H165" s="418">
        <v>0</v>
      </c>
      <c r="I165" s="419">
        <v>0</v>
      </c>
      <c r="J165" s="420">
        <v>0</v>
      </c>
      <c r="K165" s="417">
        <v>0</v>
      </c>
      <c r="L165" s="418">
        <v>0</v>
      </c>
      <c r="M165" s="419"/>
      <c r="N165" s="420">
        <v>0</v>
      </c>
      <c r="O165" s="417">
        <v>0</v>
      </c>
      <c r="P165" s="418">
        <v>0</v>
      </c>
      <c r="Q165" s="419"/>
      <c r="R165" s="421">
        <v>69.555870453781509</v>
      </c>
      <c r="S165" s="420">
        <v>0</v>
      </c>
      <c r="T165" s="418">
        <v>0</v>
      </c>
      <c r="U165" s="422">
        <v>0</v>
      </c>
    </row>
    <row r="166" spans="2:21" ht="12" customHeight="1">
      <c r="B166" s="462" t="s">
        <v>428</v>
      </c>
      <c r="C166" s="428"/>
      <c r="D166" s="429" t="s">
        <v>429</v>
      </c>
      <c r="E166" s="430" t="s">
        <v>588</v>
      </c>
      <c r="F166" s="463">
        <v>3437.1146256627594</v>
      </c>
      <c r="G166" s="464">
        <v>0</v>
      </c>
      <c r="H166" s="433">
        <v>7</v>
      </c>
      <c r="I166" s="434">
        <v>0</v>
      </c>
      <c r="J166" s="437">
        <v>507.54484499549153</v>
      </c>
      <c r="K166" s="464">
        <v>0</v>
      </c>
      <c r="L166" s="433">
        <v>7</v>
      </c>
      <c r="M166" s="434">
        <v>0</v>
      </c>
      <c r="N166" s="435">
        <v>1051</v>
      </c>
      <c r="O166" s="464">
        <v>0</v>
      </c>
      <c r="P166" s="433">
        <v>8</v>
      </c>
      <c r="Q166" s="434">
        <v>0</v>
      </c>
      <c r="R166" s="436">
        <v>4995.6594706582509</v>
      </c>
      <c r="S166" s="437">
        <v>0</v>
      </c>
      <c r="T166" s="433">
        <v>0</v>
      </c>
      <c r="U166" s="438">
        <v>0</v>
      </c>
    </row>
    <row r="167" spans="2:21" ht="12" customHeight="1">
      <c r="B167" s="465" t="s">
        <v>589</v>
      </c>
      <c r="C167" s="413">
        <v>59</v>
      </c>
      <c r="D167" s="414" t="s">
        <v>590</v>
      </c>
      <c r="E167" s="415" t="s">
        <v>591</v>
      </c>
      <c r="F167" s="445">
        <v>3309.419546608683</v>
      </c>
      <c r="G167" s="446">
        <v>0</v>
      </c>
      <c r="H167" s="418">
        <v>0</v>
      </c>
      <c r="I167" s="419">
        <v>0</v>
      </c>
      <c r="J167" s="447">
        <v>502.4974312682246</v>
      </c>
      <c r="K167" s="446">
        <v>0</v>
      </c>
      <c r="L167" s="418">
        <v>0</v>
      </c>
      <c r="M167" s="419">
        <v>0</v>
      </c>
      <c r="N167" s="447">
        <v>0</v>
      </c>
      <c r="O167" s="446">
        <v>0</v>
      </c>
      <c r="P167" s="418">
        <v>0</v>
      </c>
      <c r="Q167" s="419"/>
      <c r="R167" s="421">
        <v>3811.9169778769078</v>
      </c>
      <c r="S167" s="420">
        <v>0</v>
      </c>
      <c r="T167" s="418">
        <v>0</v>
      </c>
      <c r="U167" s="422">
        <v>0</v>
      </c>
    </row>
    <row r="168" spans="2:21" ht="12" customHeight="1">
      <c r="B168" s="457"/>
      <c r="C168" s="413">
        <v>60</v>
      </c>
      <c r="D168" s="414" t="s">
        <v>592</v>
      </c>
      <c r="E168" s="415"/>
      <c r="F168" s="416">
        <v>127.69507905407605</v>
      </c>
      <c r="G168" s="417">
        <v>0</v>
      </c>
      <c r="H168" s="418">
        <v>0</v>
      </c>
      <c r="I168" s="419">
        <v>0</v>
      </c>
      <c r="J168" s="420">
        <v>5.0474137272669628</v>
      </c>
      <c r="K168" s="417">
        <v>0</v>
      </c>
      <c r="L168" s="418">
        <v>0</v>
      </c>
      <c r="M168" s="419">
        <v>0</v>
      </c>
      <c r="N168" s="420">
        <v>0</v>
      </c>
      <c r="O168" s="417">
        <v>0</v>
      </c>
      <c r="P168" s="418">
        <v>0</v>
      </c>
      <c r="Q168" s="419"/>
      <c r="R168" s="421">
        <v>132.742492781343</v>
      </c>
      <c r="S168" s="420">
        <v>0</v>
      </c>
      <c r="T168" s="418">
        <v>0</v>
      </c>
      <c r="U168" s="422">
        <v>0</v>
      </c>
    </row>
    <row r="169" spans="2:21" ht="12" customHeight="1">
      <c r="B169" s="465" t="s">
        <v>593</v>
      </c>
      <c r="C169" s="428"/>
      <c r="D169" s="429" t="s">
        <v>434</v>
      </c>
      <c r="E169" s="430" t="s">
        <v>594</v>
      </c>
      <c r="F169" s="431">
        <v>5348.3301463746629</v>
      </c>
      <c r="G169" s="432">
        <v>0</v>
      </c>
      <c r="H169" s="433">
        <v>7</v>
      </c>
      <c r="I169" s="434">
        <v>0</v>
      </c>
      <c r="J169" s="435">
        <v>1192.5539999999999</v>
      </c>
      <c r="K169" s="432">
        <v>0</v>
      </c>
      <c r="L169" s="433">
        <v>7</v>
      </c>
      <c r="M169" s="434">
        <v>0</v>
      </c>
      <c r="N169" s="435">
        <v>171</v>
      </c>
      <c r="O169" s="432">
        <v>0</v>
      </c>
      <c r="P169" s="433">
        <v>7</v>
      </c>
      <c r="Q169" s="434"/>
      <c r="R169" s="436">
        <v>6711.884146374663</v>
      </c>
      <c r="S169" s="437">
        <v>0</v>
      </c>
      <c r="T169" s="433">
        <v>0</v>
      </c>
      <c r="U169" s="438">
        <v>0</v>
      </c>
    </row>
    <row r="170" spans="2:21" ht="12" customHeight="1">
      <c r="B170" s="466" t="s">
        <v>595</v>
      </c>
      <c r="C170" s="413">
        <v>61</v>
      </c>
      <c r="D170" s="414" t="s">
        <v>188</v>
      </c>
      <c r="E170" s="415" t="s">
        <v>596</v>
      </c>
      <c r="F170" s="416">
        <v>1045.1224463746626</v>
      </c>
      <c r="G170" s="417">
        <v>0</v>
      </c>
      <c r="H170" s="418">
        <v>0</v>
      </c>
      <c r="I170" s="419">
        <v>0</v>
      </c>
      <c r="J170" s="420">
        <v>0</v>
      </c>
      <c r="K170" s="417">
        <v>0</v>
      </c>
      <c r="L170" s="418">
        <v>0</v>
      </c>
      <c r="M170" s="419"/>
      <c r="N170" s="420">
        <v>0</v>
      </c>
      <c r="O170" s="417">
        <v>0</v>
      </c>
      <c r="P170" s="418">
        <v>0</v>
      </c>
      <c r="Q170" s="419"/>
      <c r="R170" s="421">
        <v>1045.1224463746626</v>
      </c>
      <c r="S170" s="420">
        <v>0</v>
      </c>
      <c r="T170" s="418">
        <v>0</v>
      </c>
      <c r="U170" s="422">
        <v>0</v>
      </c>
    </row>
    <row r="171" spans="2:21" ht="12" customHeight="1">
      <c r="B171" s="467" t="s">
        <v>436</v>
      </c>
      <c r="C171" s="428">
        <v>62</v>
      </c>
      <c r="D171" s="429" t="s">
        <v>436</v>
      </c>
      <c r="E171" s="430" t="s">
        <v>597</v>
      </c>
      <c r="F171" s="431">
        <v>3379.4494035769453</v>
      </c>
      <c r="G171" s="432">
        <v>0.19426370182778355</v>
      </c>
      <c r="H171" s="433">
        <v>7</v>
      </c>
      <c r="I171" s="434">
        <v>5.7483832017773964E-5</v>
      </c>
      <c r="J171" s="435">
        <v>2354.1979921727821</v>
      </c>
      <c r="K171" s="432">
        <v>47.597761425510647</v>
      </c>
      <c r="L171" s="433">
        <v>7</v>
      </c>
      <c r="M171" s="434">
        <v>2.0218249095345118E-2</v>
      </c>
      <c r="N171" s="435">
        <v>959.03249838897</v>
      </c>
      <c r="O171" s="432">
        <v>0</v>
      </c>
      <c r="P171" s="433">
        <v>7</v>
      </c>
      <c r="Q171" s="434"/>
      <c r="R171" s="468">
        <v>6692.6798941386969</v>
      </c>
      <c r="S171" s="435">
        <v>47.792025127338434</v>
      </c>
      <c r="T171" s="433">
        <v>0</v>
      </c>
      <c r="U171" s="438">
        <v>7.1409399348672936E-3</v>
      </c>
    </row>
    <row r="172" spans="2:21" ht="12" customHeight="1">
      <c r="B172" s="452"/>
      <c r="C172" s="428"/>
      <c r="D172" s="429" t="s">
        <v>437</v>
      </c>
      <c r="E172" s="430" t="s">
        <v>598</v>
      </c>
      <c r="F172" s="431">
        <v>24636.622174227014</v>
      </c>
      <c r="G172" s="432">
        <v>0</v>
      </c>
      <c r="H172" s="433">
        <v>7</v>
      </c>
      <c r="I172" s="434">
        <v>0</v>
      </c>
      <c r="J172" s="435">
        <v>5309.6806990688256</v>
      </c>
      <c r="K172" s="432">
        <v>0</v>
      </c>
      <c r="L172" s="433">
        <v>7</v>
      </c>
      <c r="M172" s="434">
        <v>0</v>
      </c>
      <c r="N172" s="435">
        <v>1965</v>
      </c>
      <c r="O172" s="432">
        <v>0</v>
      </c>
      <c r="P172" s="433">
        <v>8</v>
      </c>
      <c r="Q172" s="434"/>
      <c r="R172" s="436">
        <v>31911.302873295841</v>
      </c>
      <c r="S172" s="437">
        <v>0</v>
      </c>
      <c r="T172" s="433">
        <v>0</v>
      </c>
      <c r="U172" s="438">
        <v>0</v>
      </c>
    </row>
    <row r="173" spans="2:21" ht="12" customHeight="1">
      <c r="B173" s="443" t="s">
        <v>599</v>
      </c>
      <c r="C173" s="413">
        <v>63</v>
      </c>
      <c r="D173" s="414" t="s">
        <v>190</v>
      </c>
      <c r="E173" s="415" t="s">
        <v>600</v>
      </c>
      <c r="F173" s="416">
        <v>22281.915049199648</v>
      </c>
      <c r="G173" s="417">
        <v>0</v>
      </c>
      <c r="H173" s="418">
        <v>0</v>
      </c>
      <c r="I173" s="419">
        <v>0</v>
      </c>
      <c r="J173" s="420">
        <v>4888.2774689839989</v>
      </c>
      <c r="K173" s="417">
        <v>0</v>
      </c>
      <c r="L173" s="418">
        <v>0</v>
      </c>
      <c r="M173" s="419">
        <v>0</v>
      </c>
      <c r="N173" s="420">
        <v>1965</v>
      </c>
      <c r="O173" s="417">
        <v>0</v>
      </c>
      <c r="P173" s="418">
        <v>0</v>
      </c>
      <c r="Q173" s="419"/>
      <c r="R173" s="421">
        <v>29135.192518183649</v>
      </c>
      <c r="S173" s="420">
        <v>0</v>
      </c>
      <c r="T173" s="418">
        <v>0</v>
      </c>
      <c r="U173" s="422">
        <v>0</v>
      </c>
    </row>
    <row r="174" spans="2:21" ht="12" customHeight="1">
      <c r="B174" s="443"/>
      <c r="C174" s="413">
        <v>64</v>
      </c>
      <c r="D174" s="414" t="s">
        <v>440</v>
      </c>
      <c r="E174" s="415"/>
      <c r="F174" s="416">
        <v>2354.7071250273671</v>
      </c>
      <c r="G174" s="417">
        <v>0</v>
      </c>
      <c r="H174" s="418">
        <v>0</v>
      </c>
      <c r="I174" s="419">
        <v>0</v>
      </c>
      <c r="J174" s="420">
        <v>421.40323008482744</v>
      </c>
      <c r="K174" s="417">
        <v>0</v>
      </c>
      <c r="L174" s="418">
        <v>0</v>
      </c>
      <c r="M174" s="419">
        <v>0</v>
      </c>
      <c r="N174" s="420">
        <v>0</v>
      </c>
      <c r="O174" s="417">
        <v>0</v>
      </c>
      <c r="P174" s="418">
        <v>0</v>
      </c>
      <c r="Q174" s="419"/>
      <c r="R174" s="421">
        <v>2776.1103551121946</v>
      </c>
      <c r="S174" s="420">
        <v>0</v>
      </c>
      <c r="T174" s="418">
        <v>0</v>
      </c>
      <c r="U174" s="422">
        <v>0</v>
      </c>
    </row>
    <row r="175" spans="2:21">
      <c r="B175" s="467" t="s">
        <v>441</v>
      </c>
      <c r="C175" s="428">
        <v>65</v>
      </c>
      <c r="D175" s="429" t="s">
        <v>442</v>
      </c>
      <c r="E175" s="430" t="s">
        <v>601</v>
      </c>
      <c r="F175" s="431">
        <v>2847.5772581274396</v>
      </c>
      <c r="G175" s="432">
        <v>1.2119412181277829</v>
      </c>
      <c r="H175" s="433">
        <v>7</v>
      </c>
      <c r="I175" s="434">
        <v>4.2560433247902559E-4</v>
      </c>
      <c r="J175" s="435">
        <v>66.276816199759111</v>
      </c>
      <c r="K175" s="432">
        <v>2.901423277371605E-4</v>
      </c>
      <c r="L175" s="433">
        <v>7</v>
      </c>
      <c r="M175" s="434">
        <v>4.3777348456610843E-6</v>
      </c>
      <c r="N175" s="435">
        <v>1220.8751481171064</v>
      </c>
      <c r="O175" s="432">
        <v>6</v>
      </c>
      <c r="P175" s="433">
        <v>8</v>
      </c>
      <c r="Q175" s="434">
        <v>4.91450744103809E-3</v>
      </c>
      <c r="R175" s="468">
        <v>4134.7292224443054</v>
      </c>
      <c r="S175" s="435">
        <v>7.2122313604555197</v>
      </c>
      <c r="T175" s="433">
        <v>0</v>
      </c>
      <c r="U175" s="438">
        <v>1.7443056056260691E-3</v>
      </c>
    </row>
    <row r="176" spans="2:21" ht="12" customHeight="1">
      <c r="B176" s="452"/>
      <c r="C176" s="428"/>
      <c r="D176" s="429" t="s">
        <v>443</v>
      </c>
      <c r="E176" s="430" t="s">
        <v>602</v>
      </c>
      <c r="F176" s="431">
        <v>274393.8110109095</v>
      </c>
      <c r="G176" s="432">
        <v>0</v>
      </c>
      <c r="H176" s="433">
        <v>7</v>
      </c>
      <c r="I176" s="434">
        <v>0</v>
      </c>
      <c r="J176" s="435">
        <v>79267.708056802818</v>
      </c>
      <c r="K176" s="432">
        <v>0</v>
      </c>
      <c r="L176" s="433">
        <v>7</v>
      </c>
      <c r="M176" s="434">
        <v>0</v>
      </c>
      <c r="N176" s="435">
        <v>20110</v>
      </c>
      <c r="O176" s="432">
        <v>0</v>
      </c>
      <c r="P176" s="433">
        <v>9</v>
      </c>
      <c r="Q176" s="434">
        <v>0</v>
      </c>
      <c r="R176" s="468">
        <v>373771.5190677123</v>
      </c>
      <c r="S176" s="435">
        <v>0</v>
      </c>
      <c r="T176" s="433">
        <v>0</v>
      </c>
      <c r="U176" s="438">
        <v>0</v>
      </c>
    </row>
    <row r="177" spans="2:21" ht="12" customHeight="1">
      <c r="B177" s="443" t="s">
        <v>589</v>
      </c>
      <c r="C177" s="413">
        <v>66</v>
      </c>
      <c r="D177" s="414" t="s">
        <v>194</v>
      </c>
      <c r="E177" s="415" t="s">
        <v>603</v>
      </c>
      <c r="F177" s="416">
        <v>108499.88610389714</v>
      </c>
      <c r="G177" s="417">
        <v>0</v>
      </c>
      <c r="H177" s="418">
        <v>0</v>
      </c>
      <c r="I177" s="419">
        <v>0</v>
      </c>
      <c r="J177" s="420">
        <v>41000.538650070426</v>
      </c>
      <c r="K177" s="417">
        <v>0</v>
      </c>
      <c r="L177" s="418">
        <v>0</v>
      </c>
      <c r="M177" s="419">
        <v>0</v>
      </c>
      <c r="N177" s="420">
        <v>0</v>
      </c>
      <c r="O177" s="417">
        <v>0</v>
      </c>
      <c r="P177" s="418">
        <v>0</v>
      </c>
      <c r="Q177" s="419"/>
      <c r="R177" s="421">
        <v>149500.42475396756</v>
      </c>
      <c r="S177" s="420">
        <v>0</v>
      </c>
      <c r="T177" s="418">
        <v>0</v>
      </c>
      <c r="U177" s="422">
        <v>0</v>
      </c>
    </row>
    <row r="178" spans="2:21" ht="12" customHeight="1">
      <c r="B178" s="443"/>
      <c r="C178" s="469">
        <v>67</v>
      </c>
      <c r="D178" s="414" t="s">
        <v>604</v>
      </c>
      <c r="E178" s="415" t="s">
        <v>605</v>
      </c>
      <c r="F178" s="416">
        <v>228.66150917575791</v>
      </c>
      <c r="G178" s="417">
        <v>0</v>
      </c>
      <c r="H178" s="418">
        <v>0</v>
      </c>
      <c r="I178" s="419">
        <v>0</v>
      </c>
      <c r="J178" s="420">
        <v>0</v>
      </c>
      <c r="K178" s="417">
        <v>0</v>
      </c>
      <c r="L178" s="418">
        <v>0</v>
      </c>
      <c r="M178" s="419"/>
      <c r="N178" s="420">
        <v>0</v>
      </c>
      <c r="O178" s="417">
        <v>0</v>
      </c>
      <c r="P178" s="418">
        <v>0</v>
      </c>
      <c r="Q178" s="419"/>
      <c r="R178" s="421">
        <v>228.66150917575791</v>
      </c>
      <c r="S178" s="420">
        <v>0</v>
      </c>
      <c r="T178" s="418">
        <v>0</v>
      </c>
      <c r="U178" s="422">
        <v>0</v>
      </c>
    </row>
    <row r="179" spans="2:21" ht="12" customHeight="1">
      <c r="B179" s="443"/>
      <c r="C179" s="469">
        <v>68</v>
      </c>
      <c r="D179" s="414" t="s">
        <v>196</v>
      </c>
      <c r="E179" s="415"/>
      <c r="F179" s="416">
        <v>165665.26339783662</v>
      </c>
      <c r="G179" s="417">
        <v>0</v>
      </c>
      <c r="H179" s="418">
        <v>0</v>
      </c>
      <c r="I179" s="419">
        <v>0</v>
      </c>
      <c r="J179" s="420">
        <v>38267.169406732399</v>
      </c>
      <c r="K179" s="417">
        <v>0</v>
      </c>
      <c r="L179" s="418">
        <v>0</v>
      </c>
      <c r="M179" s="419">
        <v>0</v>
      </c>
      <c r="N179" s="420">
        <v>20110</v>
      </c>
      <c r="O179" s="417">
        <v>0</v>
      </c>
      <c r="P179" s="418">
        <v>0</v>
      </c>
      <c r="Q179" s="419">
        <v>0</v>
      </c>
      <c r="R179" s="421">
        <v>224042.43280456902</v>
      </c>
      <c r="S179" s="420">
        <v>0</v>
      </c>
      <c r="T179" s="418">
        <v>0</v>
      </c>
      <c r="U179" s="422">
        <v>0</v>
      </c>
    </row>
    <row r="180" spans="2:21" ht="12" customHeight="1" thickBot="1">
      <c r="B180" s="470" t="s">
        <v>445</v>
      </c>
      <c r="C180" s="428">
        <v>69</v>
      </c>
      <c r="D180" s="429" t="s">
        <v>445</v>
      </c>
      <c r="E180" s="430" t="s">
        <v>606</v>
      </c>
      <c r="F180" s="431">
        <v>2098.9284381490502</v>
      </c>
      <c r="G180" s="432">
        <v>8.5020369151998666E-3</v>
      </c>
      <c r="H180" s="432">
        <v>7</v>
      </c>
      <c r="I180" s="471">
        <v>4.0506559255052197E-6</v>
      </c>
      <c r="J180" s="435">
        <v>1078.6375608406577</v>
      </c>
      <c r="K180" s="432">
        <v>16.200089422718364</v>
      </c>
      <c r="L180" s="432">
        <v>7</v>
      </c>
      <c r="M180" s="471">
        <v>1.5019029571056752E-2</v>
      </c>
      <c r="N180" s="435">
        <v>1805.3914463171404</v>
      </c>
      <c r="O180" s="432">
        <v>30</v>
      </c>
      <c r="P180" s="432">
        <v>8</v>
      </c>
      <c r="Q180" s="471">
        <v>1.6616894946078143E-2</v>
      </c>
      <c r="R180" s="468">
        <v>4982.9574453068481</v>
      </c>
      <c r="S180" s="435">
        <v>46.208591459633567</v>
      </c>
      <c r="T180" s="433">
        <v>0</v>
      </c>
      <c r="U180" s="438">
        <v>9.2733265268309072E-3</v>
      </c>
    </row>
    <row r="181" spans="2:21" ht="12" customHeight="1" thickTop="1" thickBot="1">
      <c r="B181" s="472"/>
      <c r="C181" s="473"/>
      <c r="D181" s="473" t="s">
        <v>447</v>
      </c>
      <c r="E181" s="474"/>
      <c r="F181" s="475">
        <v>1346320.7895377835</v>
      </c>
      <c r="G181" s="476">
        <v>452.89876881227434</v>
      </c>
      <c r="H181" s="476">
        <v>0</v>
      </c>
      <c r="I181" s="477">
        <v>3.3639736705526384E-4</v>
      </c>
      <c r="J181" s="478">
        <v>1797467.7850184229</v>
      </c>
      <c r="K181" s="476">
        <v>5048.8060455301675</v>
      </c>
      <c r="L181" s="476">
        <v>0</v>
      </c>
      <c r="M181" s="477">
        <v>2.8088436897790747E-3</v>
      </c>
      <c r="N181" s="478">
        <v>11064247.057794414</v>
      </c>
      <c r="O181" s="476">
        <v>30598.805844030219</v>
      </c>
      <c r="P181" s="476">
        <v>0</v>
      </c>
      <c r="Q181" s="477">
        <v>2.765556994904079E-3</v>
      </c>
      <c r="R181" s="479">
        <v>14208035.632350622</v>
      </c>
      <c r="S181" s="478">
        <v>36100.510658372659</v>
      </c>
      <c r="T181" s="478">
        <v>0</v>
      </c>
      <c r="U181" s="480">
        <v>2.5408516414594661E-3</v>
      </c>
    </row>
  </sheetData>
  <sheetProtection selectLockedCells="1"/>
  <phoneticPr fontId="17"/>
  <pageMargins left="0.97" right="0.39370078740157483" top="0.39370078740157483" bottom="0.39370078740157483" header="0.19685039370078741" footer="0.19685039370078741"/>
  <pageSetup paperSize="9" scale="27" orientation="landscape" cellComments="asDisplayed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3">
    <tabColor theme="2" tint="-9.9978637043366805E-2"/>
    <pageSetUpPr fitToPage="1"/>
  </sheetPr>
  <dimension ref="B1:AF51"/>
  <sheetViews>
    <sheetView showGridLines="0" view="pageBreakPreview" topLeftCell="D1" zoomScaleNormal="90" zoomScaleSheetLayoutView="100" workbookViewId="0">
      <selection activeCell="S15" sqref="S15"/>
    </sheetView>
  </sheetViews>
  <sheetFormatPr defaultColWidth="11" defaultRowHeight="14"/>
  <cols>
    <col min="1" max="1" width="1.6328125" style="482" customWidth="1"/>
    <col min="2" max="2" width="21.453125" style="482" customWidth="1"/>
    <col min="3" max="3" width="11.453125" style="481" customWidth="1"/>
    <col min="4" max="7" width="11.453125" style="482" customWidth="1"/>
    <col min="8" max="10" width="11.453125" style="481" customWidth="1"/>
    <col min="11" max="11" width="11.453125" style="482" customWidth="1"/>
    <col min="12" max="12" width="11.453125" style="481" customWidth="1"/>
    <col min="13" max="13" width="1.90625" style="482" customWidth="1"/>
    <col min="14" max="234" width="11" style="482"/>
    <col min="235" max="235" width="1.6328125" style="482" customWidth="1"/>
    <col min="236" max="236" width="17.7265625" style="482" customWidth="1"/>
    <col min="237" max="237" width="11.26953125" style="482" customWidth="1"/>
    <col min="238" max="256" width="8.36328125" style="482" customWidth="1"/>
    <col min="257" max="257" width="9.453125" style="482" customWidth="1"/>
    <col min="258" max="258" width="10.36328125" style="482" customWidth="1"/>
    <col min="259" max="259" width="10.7265625" style="482" bestFit="1" customWidth="1"/>
    <col min="260" max="260" width="9.453125" style="482" bestFit="1" customWidth="1"/>
    <col min="261" max="261" width="10.36328125" style="482" customWidth="1"/>
    <col min="262" max="262" width="8" style="482" bestFit="1" customWidth="1"/>
    <col min="263" max="263" width="15.7265625" style="482" bestFit="1" customWidth="1"/>
    <col min="264" max="264" width="1.6328125" style="482" customWidth="1"/>
    <col min="265" max="265" width="5.36328125" style="482" customWidth="1"/>
    <col min="266" max="490" width="11" style="482"/>
    <col min="491" max="491" width="1.6328125" style="482" customWidth="1"/>
    <col min="492" max="492" width="17.7265625" style="482" customWidth="1"/>
    <col min="493" max="493" width="11.26953125" style="482" customWidth="1"/>
    <col min="494" max="512" width="8.36328125" style="482" customWidth="1"/>
    <col min="513" max="513" width="9.453125" style="482" customWidth="1"/>
    <col min="514" max="514" width="10.36328125" style="482" customWidth="1"/>
    <col min="515" max="515" width="10.7265625" style="482" bestFit="1" customWidth="1"/>
    <col min="516" max="516" width="9.453125" style="482" bestFit="1" customWidth="1"/>
    <col min="517" max="517" width="10.36328125" style="482" customWidth="1"/>
    <col min="518" max="518" width="8" style="482" bestFit="1" customWidth="1"/>
    <col min="519" max="519" width="15.7265625" style="482" bestFit="1" customWidth="1"/>
    <col min="520" max="520" width="1.6328125" style="482" customWidth="1"/>
    <col min="521" max="521" width="5.36328125" style="482" customWidth="1"/>
    <col min="522" max="746" width="11" style="482"/>
    <col min="747" max="747" width="1.6328125" style="482" customWidth="1"/>
    <col min="748" max="748" width="17.7265625" style="482" customWidth="1"/>
    <col min="749" max="749" width="11.26953125" style="482" customWidth="1"/>
    <col min="750" max="768" width="8.36328125" style="482" customWidth="1"/>
    <col min="769" max="769" width="9.453125" style="482" customWidth="1"/>
    <col min="770" max="770" width="10.36328125" style="482" customWidth="1"/>
    <col min="771" max="771" width="10.7265625" style="482" bestFit="1" customWidth="1"/>
    <col min="772" max="772" width="9.453125" style="482" bestFit="1" customWidth="1"/>
    <col min="773" max="773" width="10.36328125" style="482" customWidth="1"/>
    <col min="774" max="774" width="8" style="482" bestFit="1" customWidth="1"/>
    <col min="775" max="775" width="15.7265625" style="482" bestFit="1" customWidth="1"/>
    <col min="776" max="776" width="1.6328125" style="482" customWidth="1"/>
    <col min="777" max="777" width="5.36328125" style="482" customWidth="1"/>
    <col min="778" max="1002" width="11" style="482"/>
    <col min="1003" max="1003" width="1.6328125" style="482" customWidth="1"/>
    <col min="1004" max="1004" width="17.7265625" style="482" customWidth="1"/>
    <col min="1005" max="1005" width="11.26953125" style="482" customWidth="1"/>
    <col min="1006" max="1024" width="8.36328125" style="482" customWidth="1"/>
    <col min="1025" max="1025" width="9.453125" style="482" customWidth="1"/>
    <col min="1026" max="1026" width="10.36328125" style="482" customWidth="1"/>
    <col min="1027" max="1027" width="10.7265625" style="482" bestFit="1" customWidth="1"/>
    <col min="1028" max="1028" width="9.453125" style="482" bestFit="1" customWidth="1"/>
    <col min="1029" max="1029" width="10.36328125" style="482" customWidth="1"/>
    <col min="1030" max="1030" width="8" style="482" bestFit="1" customWidth="1"/>
    <col min="1031" max="1031" width="15.7265625" style="482" bestFit="1" customWidth="1"/>
    <col min="1032" max="1032" width="1.6328125" style="482" customWidth="1"/>
    <col min="1033" max="1033" width="5.36328125" style="482" customWidth="1"/>
    <col min="1034" max="1258" width="11" style="482"/>
    <col min="1259" max="1259" width="1.6328125" style="482" customWidth="1"/>
    <col min="1260" max="1260" width="17.7265625" style="482" customWidth="1"/>
    <col min="1261" max="1261" width="11.26953125" style="482" customWidth="1"/>
    <col min="1262" max="1280" width="8.36328125" style="482" customWidth="1"/>
    <col min="1281" max="1281" width="9.453125" style="482" customWidth="1"/>
    <col min="1282" max="1282" width="10.36328125" style="482" customWidth="1"/>
    <col min="1283" max="1283" width="10.7265625" style="482" bestFit="1" customWidth="1"/>
    <col min="1284" max="1284" width="9.453125" style="482" bestFit="1" customWidth="1"/>
    <col min="1285" max="1285" width="10.36328125" style="482" customWidth="1"/>
    <col min="1286" max="1286" width="8" style="482" bestFit="1" customWidth="1"/>
    <col min="1287" max="1287" width="15.7265625" style="482" bestFit="1" customWidth="1"/>
    <col min="1288" max="1288" width="1.6328125" style="482" customWidth="1"/>
    <col min="1289" max="1289" width="5.36328125" style="482" customWidth="1"/>
    <col min="1290" max="1514" width="11" style="482"/>
    <col min="1515" max="1515" width="1.6328125" style="482" customWidth="1"/>
    <col min="1516" max="1516" width="17.7265625" style="482" customWidth="1"/>
    <col min="1517" max="1517" width="11.26953125" style="482" customWidth="1"/>
    <col min="1518" max="1536" width="8.36328125" style="482" customWidth="1"/>
    <col min="1537" max="1537" width="9.453125" style="482" customWidth="1"/>
    <col min="1538" max="1538" width="10.36328125" style="482" customWidth="1"/>
    <col min="1539" max="1539" width="10.7265625" style="482" bestFit="1" customWidth="1"/>
    <col min="1540" max="1540" width="9.453125" style="482" bestFit="1" customWidth="1"/>
    <col min="1541" max="1541" width="10.36328125" style="482" customWidth="1"/>
    <col min="1542" max="1542" width="8" style="482" bestFit="1" customWidth="1"/>
    <col min="1543" max="1543" width="15.7265625" style="482" bestFit="1" customWidth="1"/>
    <col min="1544" max="1544" width="1.6328125" style="482" customWidth="1"/>
    <col min="1545" max="1545" width="5.36328125" style="482" customWidth="1"/>
    <col min="1546" max="1770" width="11" style="482"/>
    <col min="1771" max="1771" width="1.6328125" style="482" customWidth="1"/>
    <col min="1772" max="1772" width="17.7265625" style="482" customWidth="1"/>
    <col min="1773" max="1773" width="11.26953125" style="482" customWidth="1"/>
    <col min="1774" max="1792" width="8.36328125" style="482" customWidth="1"/>
    <col min="1793" max="1793" width="9.453125" style="482" customWidth="1"/>
    <col min="1794" max="1794" width="10.36328125" style="482" customWidth="1"/>
    <col min="1795" max="1795" width="10.7265625" style="482" bestFit="1" customWidth="1"/>
    <col min="1796" max="1796" width="9.453125" style="482" bestFit="1" customWidth="1"/>
    <col min="1797" max="1797" width="10.36328125" style="482" customWidth="1"/>
    <col min="1798" max="1798" width="8" style="482" bestFit="1" customWidth="1"/>
    <col min="1799" max="1799" width="15.7265625" style="482" bestFit="1" customWidth="1"/>
    <col min="1800" max="1800" width="1.6328125" style="482" customWidth="1"/>
    <col min="1801" max="1801" width="5.36328125" style="482" customWidth="1"/>
    <col min="1802" max="2026" width="11" style="482"/>
    <col min="2027" max="2027" width="1.6328125" style="482" customWidth="1"/>
    <col min="2028" max="2028" width="17.7265625" style="482" customWidth="1"/>
    <col min="2029" max="2029" width="11.26953125" style="482" customWidth="1"/>
    <col min="2030" max="2048" width="8.36328125" style="482" customWidth="1"/>
    <col min="2049" max="2049" width="9.453125" style="482" customWidth="1"/>
    <col min="2050" max="2050" width="10.36328125" style="482" customWidth="1"/>
    <col min="2051" max="2051" width="10.7265625" style="482" bestFit="1" customWidth="1"/>
    <col min="2052" max="2052" width="9.453125" style="482" bestFit="1" customWidth="1"/>
    <col min="2053" max="2053" width="10.36328125" style="482" customWidth="1"/>
    <col min="2054" max="2054" width="8" style="482" bestFit="1" customWidth="1"/>
    <col min="2055" max="2055" width="15.7265625" style="482" bestFit="1" customWidth="1"/>
    <col min="2056" max="2056" width="1.6328125" style="482" customWidth="1"/>
    <col min="2057" max="2057" width="5.36328125" style="482" customWidth="1"/>
    <col min="2058" max="2282" width="11" style="482"/>
    <col min="2283" max="2283" width="1.6328125" style="482" customWidth="1"/>
    <col min="2284" max="2284" width="17.7265625" style="482" customWidth="1"/>
    <col min="2285" max="2285" width="11.26953125" style="482" customWidth="1"/>
    <col min="2286" max="2304" width="8.36328125" style="482" customWidth="1"/>
    <col min="2305" max="2305" width="9.453125" style="482" customWidth="1"/>
    <col min="2306" max="2306" width="10.36328125" style="482" customWidth="1"/>
    <col min="2307" max="2307" width="10.7265625" style="482" bestFit="1" customWidth="1"/>
    <col min="2308" max="2308" width="9.453125" style="482" bestFit="1" customWidth="1"/>
    <col min="2309" max="2309" width="10.36328125" style="482" customWidth="1"/>
    <col min="2310" max="2310" width="8" style="482" bestFit="1" customWidth="1"/>
    <col min="2311" max="2311" width="15.7265625" style="482" bestFit="1" customWidth="1"/>
    <col min="2312" max="2312" width="1.6328125" style="482" customWidth="1"/>
    <col min="2313" max="2313" width="5.36328125" style="482" customWidth="1"/>
    <col min="2314" max="2538" width="11" style="482"/>
    <col min="2539" max="2539" width="1.6328125" style="482" customWidth="1"/>
    <col min="2540" max="2540" width="17.7265625" style="482" customWidth="1"/>
    <col min="2541" max="2541" width="11.26953125" style="482" customWidth="1"/>
    <col min="2542" max="2560" width="8.36328125" style="482" customWidth="1"/>
    <col min="2561" max="2561" width="9.453125" style="482" customWidth="1"/>
    <col min="2562" max="2562" width="10.36328125" style="482" customWidth="1"/>
    <col min="2563" max="2563" width="10.7265625" style="482" bestFit="1" customWidth="1"/>
    <col min="2564" max="2564" width="9.453125" style="482" bestFit="1" customWidth="1"/>
    <col min="2565" max="2565" width="10.36328125" style="482" customWidth="1"/>
    <col min="2566" max="2566" width="8" style="482" bestFit="1" customWidth="1"/>
    <col min="2567" max="2567" width="15.7265625" style="482" bestFit="1" customWidth="1"/>
    <col min="2568" max="2568" width="1.6328125" style="482" customWidth="1"/>
    <col min="2569" max="2569" width="5.36328125" style="482" customWidth="1"/>
    <col min="2570" max="2794" width="11" style="482"/>
    <col min="2795" max="2795" width="1.6328125" style="482" customWidth="1"/>
    <col min="2796" max="2796" width="17.7265625" style="482" customWidth="1"/>
    <col min="2797" max="2797" width="11.26953125" style="482" customWidth="1"/>
    <col min="2798" max="2816" width="8.36328125" style="482" customWidth="1"/>
    <col min="2817" max="2817" width="9.453125" style="482" customWidth="1"/>
    <col min="2818" max="2818" width="10.36328125" style="482" customWidth="1"/>
    <col min="2819" max="2819" width="10.7265625" style="482" bestFit="1" customWidth="1"/>
    <col min="2820" max="2820" width="9.453125" style="482" bestFit="1" customWidth="1"/>
    <col min="2821" max="2821" width="10.36328125" style="482" customWidth="1"/>
    <col min="2822" max="2822" width="8" style="482" bestFit="1" customWidth="1"/>
    <col min="2823" max="2823" width="15.7265625" style="482" bestFit="1" customWidth="1"/>
    <col min="2824" max="2824" width="1.6328125" style="482" customWidth="1"/>
    <col min="2825" max="2825" width="5.36328125" style="482" customWidth="1"/>
    <col min="2826" max="3050" width="11" style="482"/>
    <col min="3051" max="3051" width="1.6328125" style="482" customWidth="1"/>
    <col min="3052" max="3052" width="17.7265625" style="482" customWidth="1"/>
    <col min="3053" max="3053" width="11.26953125" style="482" customWidth="1"/>
    <col min="3054" max="3072" width="8.36328125" style="482" customWidth="1"/>
    <col min="3073" max="3073" width="9.453125" style="482" customWidth="1"/>
    <col min="3074" max="3074" width="10.36328125" style="482" customWidth="1"/>
    <col min="3075" max="3075" width="10.7265625" style="482" bestFit="1" customWidth="1"/>
    <col min="3076" max="3076" width="9.453125" style="482" bestFit="1" customWidth="1"/>
    <col min="3077" max="3077" width="10.36328125" style="482" customWidth="1"/>
    <col min="3078" max="3078" width="8" style="482" bestFit="1" customWidth="1"/>
    <col min="3079" max="3079" width="15.7265625" style="482" bestFit="1" customWidth="1"/>
    <col min="3080" max="3080" width="1.6328125" style="482" customWidth="1"/>
    <col min="3081" max="3081" width="5.36328125" style="482" customWidth="1"/>
    <col min="3082" max="3306" width="11" style="482"/>
    <col min="3307" max="3307" width="1.6328125" style="482" customWidth="1"/>
    <col min="3308" max="3308" width="17.7265625" style="482" customWidth="1"/>
    <col min="3309" max="3309" width="11.26953125" style="482" customWidth="1"/>
    <col min="3310" max="3328" width="8.36328125" style="482" customWidth="1"/>
    <col min="3329" max="3329" width="9.453125" style="482" customWidth="1"/>
    <col min="3330" max="3330" width="10.36328125" style="482" customWidth="1"/>
    <col min="3331" max="3331" width="10.7265625" style="482" bestFit="1" customWidth="1"/>
    <col min="3332" max="3332" width="9.453125" style="482" bestFit="1" customWidth="1"/>
    <col min="3333" max="3333" width="10.36328125" style="482" customWidth="1"/>
    <col min="3334" max="3334" width="8" style="482" bestFit="1" customWidth="1"/>
    <col min="3335" max="3335" width="15.7265625" style="482" bestFit="1" customWidth="1"/>
    <col min="3336" max="3336" width="1.6328125" style="482" customWidth="1"/>
    <col min="3337" max="3337" width="5.36328125" style="482" customWidth="1"/>
    <col min="3338" max="3562" width="11" style="482"/>
    <col min="3563" max="3563" width="1.6328125" style="482" customWidth="1"/>
    <col min="3564" max="3564" width="17.7265625" style="482" customWidth="1"/>
    <col min="3565" max="3565" width="11.26953125" style="482" customWidth="1"/>
    <col min="3566" max="3584" width="8.36328125" style="482" customWidth="1"/>
    <col min="3585" max="3585" width="9.453125" style="482" customWidth="1"/>
    <col min="3586" max="3586" width="10.36328125" style="482" customWidth="1"/>
    <col min="3587" max="3587" width="10.7265625" style="482" bestFit="1" customWidth="1"/>
    <col min="3588" max="3588" width="9.453125" style="482" bestFit="1" customWidth="1"/>
    <col min="3589" max="3589" width="10.36328125" style="482" customWidth="1"/>
    <col min="3590" max="3590" width="8" style="482" bestFit="1" customWidth="1"/>
    <col min="3591" max="3591" width="15.7265625" style="482" bestFit="1" customWidth="1"/>
    <col min="3592" max="3592" width="1.6328125" style="482" customWidth="1"/>
    <col min="3593" max="3593" width="5.36328125" style="482" customWidth="1"/>
    <col min="3594" max="3818" width="11" style="482"/>
    <col min="3819" max="3819" width="1.6328125" style="482" customWidth="1"/>
    <col min="3820" max="3820" width="17.7265625" style="482" customWidth="1"/>
    <col min="3821" max="3821" width="11.26953125" style="482" customWidth="1"/>
    <col min="3822" max="3840" width="8.36328125" style="482" customWidth="1"/>
    <col min="3841" max="3841" width="9.453125" style="482" customWidth="1"/>
    <col min="3842" max="3842" width="10.36328125" style="482" customWidth="1"/>
    <col min="3843" max="3843" width="10.7265625" style="482" bestFit="1" customWidth="1"/>
    <col min="3844" max="3844" width="9.453125" style="482" bestFit="1" customWidth="1"/>
    <col min="3845" max="3845" width="10.36328125" style="482" customWidth="1"/>
    <col min="3846" max="3846" width="8" style="482" bestFit="1" customWidth="1"/>
    <col min="3847" max="3847" width="15.7265625" style="482" bestFit="1" customWidth="1"/>
    <col min="3848" max="3848" width="1.6328125" style="482" customWidth="1"/>
    <col min="3849" max="3849" width="5.36328125" style="482" customWidth="1"/>
    <col min="3850" max="4074" width="11" style="482"/>
    <col min="4075" max="4075" width="1.6328125" style="482" customWidth="1"/>
    <col min="4076" max="4076" width="17.7265625" style="482" customWidth="1"/>
    <col min="4077" max="4077" width="11.26953125" style="482" customWidth="1"/>
    <col min="4078" max="4096" width="8.36328125" style="482" customWidth="1"/>
    <col min="4097" max="4097" width="9.453125" style="482" customWidth="1"/>
    <col min="4098" max="4098" width="10.36328125" style="482" customWidth="1"/>
    <col min="4099" max="4099" width="10.7265625" style="482" bestFit="1" customWidth="1"/>
    <col min="4100" max="4100" width="9.453125" style="482" bestFit="1" customWidth="1"/>
    <col min="4101" max="4101" width="10.36328125" style="482" customWidth="1"/>
    <col min="4102" max="4102" width="8" style="482" bestFit="1" customWidth="1"/>
    <col min="4103" max="4103" width="15.7265625" style="482" bestFit="1" customWidth="1"/>
    <col min="4104" max="4104" width="1.6328125" style="482" customWidth="1"/>
    <col min="4105" max="4105" width="5.36328125" style="482" customWidth="1"/>
    <col min="4106" max="4330" width="11" style="482"/>
    <col min="4331" max="4331" width="1.6328125" style="482" customWidth="1"/>
    <col min="4332" max="4332" width="17.7265625" style="482" customWidth="1"/>
    <col min="4333" max="4333" width="11.26953125" style="482" customWidth="1"/>
    <col min="4334" max="4352" width="8.36328125" style="482" customWidth="1"/>
    <col min="4353" max="4353" width="9.453125" style="482" customWidth="1"/>
    <col min="4354" max="4354" width="10.36328125" style="482" customWidth="1"/>
    <col min="4355" max="4355" width="10.7265625" style="482" bestFit="1" customWidth="1"/>
    <col min="4356" max="4356" width="9.453125" style="482" bestFit="1" customWidth="1"/>
    <col min="4357" max="4357" width="10.36328125" style="482" customWidth="1"/>
    <col min="4358" max="4358" width="8" style="482" bestFit="1" customWidth="1"/>
    <col min="4359" max="4359" width="15.7265625" style="482" bestFit="1" customWidth="1"/>
    <col min="4360" max="4360" width="1.6328125" style="482" customWidth="1"/>
    <col min="4361" max="4361" width="5.36328125" style="482" customWidth="1"/>
    <col min="4362" max="4586" width="11" style="482"/>
    <col min="4587" max="4587" width="1.6328125" style="482" customWidth="1"/>
    <col min="4588" max="4588" width="17.7265625" style="482" customWidth="1"/>
    <col min="4589" max="4589" width="11.26953125" style="482" customWidth="1"/>
    <col min="4590" max="4608" width="8.36328125" style="482" customWidth="1"/>
    <col min="4609" max="4609" width="9.453125" style="482" customWidth="1"/>
    <col min="4610" max="4610" width="10.36328125" style="482" customWidth="1"/>
    <col min="4611" max="4611" width="10.7265625" style="482" bestFit="1" customWidth="1"/>
    <col min="4612" max="4612" width="9.453125" style="482" bestFit="1" customWidth="1"/>
    <col min="4613" max="4613" width="10.36328125" style="482" customWidth="1"/>
    <col min="4614" max="4614" width="8" style="482" bestFit="1" customWidth="1"/>
    <col min="4615" max="4615" width="15.7265625" style="482" bestFit="1" customWidth="1"/>
    <col min="4616" max="4616" width="1.6328125" style="482" customWidth="1"/>
    <col min="4617" max="4617" width="5.36328125" style="482" customWidth="1"/>
    <col min="4618" max="4842" width="11" style="482"/>
    <col min="4843" max="4843" width="1.6328125" style="482" customWidth="1"/>
    <col min="4844" max="4844" width="17.7265625" style="482" customWidth="1"/>
    <col min="4845" max="4845" width="11.26953125" style="482" customWidth="1"/>
    <col min="4846" max="4864" width="8.36328125" style="482" customWidth="1"/>
    <col min="4865" max="4865" width="9.453125" style="482" customWidth="1"/>
    <col min="4866" max="4866" width="10.36328125" style="482" customWidth="1"/>
    <col min="4867" max="4867" width="10.7265625" style="482" bestFit="1" customWidth="1"/>
    <col min="4868" max="4868" width="9.453125" style="482" bestFit="1" customWidth="1"/>
    <col min="4869" max="4869" width="10.36328125" style="482" customWidth="1"/>
    <col min="4870" max="4870" width="8" style="482" bestFit="1" customWidth="1"/>
    <col min="4871" max="4871" width="15.7265625" style="482" bestFit="1" customWidth="1"/>
    <col min="4872" max="4872" width="1.6328125" style="482" customWidth="1"/>
    <col min="4873" max="4873" width="5.36328125" style="482" customWidth="1"/>
    <col min="4874" max="5098" width="11" style="482"/>
    <col min="5099" max="5099" width="1.6328125" style="482" customWidth="1"/>
    <col min="5100" max="5100" width="17.7265625" style="482" customWidth="1"/>
    <col min="5101" max="5101" width="11.26953125" style="482" customWidth="1"/>
    <col min="5102" max="5120" width="8.36328125" style="482" customWidth="1"/>
    <col min="5121" max="5121" width="9.453125" style="482" customWidth="1"/>
    <col min="5122" max="5122" width="10.36328125" style="482" customWidth="1"/>
    <col min="5123" max="5123" width="10.7265625" style="482" bestFit="1" customWidth="1"/>
    <col min="5124" max="5124" width="9.453125" style="482" bestFit="1" customWidth="1"/>
    <col min="5125" max="5125" width="10.36328125" style="482" customWidth="1"/>
    <col min="5126" max="5126" width="8" style="482" bestFit="1" customWidth="1"/>
    <col min="5127" max="5127" width="15.7265625" style="482" bestFit="1" customWidth="1"/>
    <col min="5128" max="5128" width="1.6328125" style="482" customWidth="1"/>
    <col min="5129" max="5129" width="5.36328125" style="482" customWidth="1"/>
    <col min="5130" max="5354" width="11" style="482"/>
    <col min="5355" max="5355" width="1.6328125" style="482" customWidth="1"/>
    <col min="5356" max="5356" width="17.7265625" style="482" customWidth="1"/>
    <col min="5357" max="5357" width="11.26953125" style="482" customWidth="1"/>
    <col min="5358" max="5376" width="8.36328125" style="482" customWidth="1"/>
    <col min="5377" max="5377" width="9.453125" style="482" customWidth="1"/>
    <col min="5378" max="5378" width="10.36328125" style="482" customWidth="1"/>
    <col min="5379" max="5379" width="10.7265625" style="482" bestFit="1" customWidth="1"/>
    <col min="5380" max="5380" width="9.453125" style="482" bestFit="1" customWidth="1"/>
    <col min="5381" max="5381" width="10.36328125" style="482" customWidth="1"/>
    <col min="5382" max="5382" width="8" style="482" bestFit="1" customWidth="1"/>
    <col min="5383" max="5383" width="15.7265625" style="482" bestFit="1" customWidth="1"/>
    <col min="5384" max="5384" width="1.6328125" style="482" customWidth="1"/>
    <col min="5385" max="5385" width="5.36328125" style="482" customWidth="1"/>
    <col min="5386" max="5610" width="11" style="482"/>
    <col min="5611" max="5611" width="1.6328125" style="482" customWidth="1"/>
    <col min="5612" max="5612" width="17.7265625" style="482" customWidth="1"/>
    <col min="5613" max="5613" width="11.26953125" style="482" customWidth="1"/>
    <col min="5614" max="5632" width="8.36328125" style="482" customWidth="1"/>
    <col min="5633" max="5633" width="9.453125" style="482" customWidth="1"/>
    <col min="5634" max="5634" width="10.36328125" style="482" customWidth="1"/>
    <col min="5635" max="5635" width="10.7265625" style="482" bestFit="1" customWidth="1"/>
    <col min="5636" max="5636" width="9.453125" style="482" bestFit="1" customWidth="1"/>
    <col min="5637" max="5637" width="10.36328125" style="482" customWidth="1"/>
    <col min="5638" max="5638" width="8" style="482" bestFit="1" customWidth="1"/>
    <col min="5639" max="5639" width="15.7265625" style="482" bestFit="1" customWidth="1"/>
    <col min="5640" max="5640" width="1.6328125" style="482" customWidth="1"/>
    <col min="5641" max="5641" width="5.36328125" style="482" customWidth="1"/>
    <col min="5642" max="5866" width="11" style="482"/>
    <col min="5867" max="5867" width="1.6328125" style="482" customWidth="1"/>
    <col min="5868" max="5868" width="17.7265625" style="482" customWidth="1"/>
    <col min="5869" max="5869" width="11.26953125" style="482" customWidth="1"/>
    <col min="5870" max="5888" width="8.36328125" style="482" customWidth="1"/>
    <col min="5889" max="5889" width="9.453125" style="482" customWidth="1"/>
    <col min="5890" max="5890" width="10.36328125" style="482" customWidth="1"/>
    <col min="5891" max="5891" width="10.7265625" style="482" bestFit="1" customWidth="1"/>
    <col min="5892" max="5892" width="9.453125" style="482" bestFit="1" customWidth="1"/>
    <col min="5893" max="5893" width="10.36328125" style="482" customWidth="1"/>
    <col min="5894" max="5894" width="8" style="482" bestFit="1" customWidth="1"/>
    <col min="5895" max="5895" width="15.7265625" style="482" bestFit="1" customWidth="1"/>
    <col min="5896" max="5896" width="1.6328125" style="482" customWidth="1"/>
    <col min="5897" max="5897" width="5.36328125" style="482" customWidth="1"/>
    <col min="5898" max="6122" width="11" style="482"/>
    <col min="6123" max="6123" width="1.6328125" style="482" customWidth="1"/>
    <col min="6124" max="6124" width="17.7265625" style="482" customWidth="1"/>
    <col min="6125" max="6125" width="11.26953125" style="482" customWidth="1"/>
    <col min="6126" max="6144" width="8.36328125" style="482" customWidth="1"/>
    <col min="6145" max="6145" width="9.453125" style="482" customWidth="1"/>
    <col min="6146" max="6146" width="10.36328125" style="482" customWidth="1"/>
    <col min="6147" max="6147" width="10.7265625" style="482" bestFit="1" customWidth="1"/>
    <col min="6148" max="6148" width="9.453125" style="482" bestFit="1" customWidth="1"/>
    <col min="6149" max="6149" width="10.36328125" style="482" customWidth="1"/>
    <col min="6150" max="6150" width="8" style="482" bestFit="1" customWidth="1"/>
    <col min="6151" max="6151" width="15.7265625" style="482" bestFit="1" customWidth="1"/>
    <col min="6152" max="6152" width="1.6328125" style="482" customWidth="1"/>
    <col min="6153" max="6153" width="5.36328125" style="482" customWidth="1"/>
    <col min="6154" max="6378" width="11" style="482"/>
    <col min="6379" max="6379" width="1.6328125" style="482" customWidth="1"/>
    <col min="6380" max="6380" width="17.7265625" style="482" customWidth="1"/>
    <col min="6381" max="6381" width="11.26953125" style="482" customWidth="1"/>
    <col min="6382" max="6400" width="8.36328125" style="482" customWidth="1"/>
    <col min="6401" max="6401" width="9.453125" style="482" customWidth="1"/>
    <col min="6402" max="6402" width="10.36328125" style="482" customWidth="1"/>
    <col min="6403" max="6403" width="10.7265625" style="482" bestFit="1" customWidth="1"/>
    <col min="6404" max="6404" width="9.453125" style="482" bestFit="1" customWidth="1"/>
    <col min="6405" max="6405" width="10.36328125" style="482" customWidth="1"/>
    <col min="6406" max="6406" width="8" style="482" bestFit="1" customWidth="1"/>
    <col min="6407" max="6407" width="15.7265625" style="482" bestFit="1" customWidth="1"/>
    <col min="6408" max="6408" width="1.6328125" style="482" customWidth="1"/>
    <col min="6409" max="6409" width="5.36328125" style="482" customWidth="1"/>
    <col min="6410" max="6634" width="11" style="482"/>
    <col min="6635" max="6635" width="1.6328125" style="482" customWidth="1"/>
    <col min="6636" max="6636" width="17.7265625" style="482" customWidth="1"/>
    <col min="6637" max="6637" width="11.26953125" style="482" customWidth="1"/>
    <col min="6638" max="6656" width="8.36328125" style="482" customWidth="1"/>
    <col min="6657" max="6657" width="9.453125" style="482" customWidth="1"/>
    <col min="6658" max="6658" width="10.36328125" style="482" customWidth="1"/>
    <col min="6659" max="6659" width="10.7265625" style="482" bestFit="1" customWidth="1"/>
    <col min="6660" max="6660" width="9.453125" style="482" bestFit="1" customWidth="1"/>
    <col min="6661" max="6661" width="10.36328125" style="482" customWidth="1"/>
    <col min="6662" max="6662" width="8" style="482" bestFit="1" customWidth="1"/>
    <col min="6663" max="6663" width="15.7265625" style="482" bestFit="1" customWidth="1"/>
    <col min="6664" max="6664" width="1.6328125" style="482" customWidth="1"/>
    <col min="6665" max="6665" width="5.36328125" style="482" customWidth="1"/>
    <col min="6666" max="6890" width="11" style="482"/>
    <col min="6891" max="6891" width="1.6328125" style="482" customWidth="1"/>
    <col min="6892" max="6892" width="17.7265625" style="482" customWidth="1"/>
    <col min="6893" max="6893" width="11.26953125" style="482" customWidth="1"/>
    <col min="6894" max="6912" width="8.36328125" style="482" customWidth="1"/>
    <col min="6913" max="6913" width="9.453125" style="482" customWidth="1"/>
    <col min="6914" max="6914" width="10.36328125" style="482" customWidth="1"/>
    <col min="6915" max="6915" width="10.7265625" style="482" bestFit="1" customWidth="1"/>
    <col min="6916" max="6916" width="9.453125" style="482" bestFit="1" customWidth="1"/>
    <col min="6917" max="6917" width="10.36328125" style="482" customWidth="1"/>
    <col min="6918" max="6918" width="8" style="482" bestFit="1" customWidth="1"/>
    <col min="6919" max="6919" width="15.7265625" style="482" bestFit="1" customWidth="1"/>
    <col min="6920" max="6920" width="1.6328125" style="482" customWidth="1"/>
    <col min="6921" max="6921" width="5.36328125" style="482" customWidth="1"/>
    <col min="6922" max="7146" width="11" style="482"/>
    <col min="7147" max="7147" width="1.6328125" style="482" customWidth="1"/>
    <col min="7148" max="7148" width="17.7265625" style="482" customWidth="1"/>
    <col min="7149" max="7149" width="11.26953125" style="482" customWidth="1"/>
    <col min="7150" max="7168" width="8.36328125" style="482" customWidth="1"/>
    <col min="7169" max="7169" width="9.453125" style="482" customWidth="1"/>
    <col min="7170" max="7170" width="10.36328125" style="482" customWidth="1"/>
    <col min="7171" max="7171" width="10.7265625" style="482" bestFit="1" customWidth="1"/>
    <col min="7172" max="7172" width="9.453125" style="482" bestFit="1" customWidth="1"/>
    <col min="7173" max="7173" width="10.36328125" style="482" customWidth="1"/>
    <col min="7174" max="7174" width="8" style="482" bestFit="1" customWidth="1"/>
    <col min="7175" max="7175" width="15.7265625" style="482" bestFit="1" customWidth="1"/>
    <col min="7176" max="7176" width="1.6328125" style="482" customWidth="1"/>
    <col min="7177" max="7177" width="5.36328125" style="482" customWidth="1"/>
    <col min="7178" max="7402" width="11" style="482"/>
    <col min="7403" max="7403" width="1.6328125" style="482" customWidth="1"/>
    <col min="7404" max="7404" width="17.7265625" style="482" customWidth="1"/>
    <col min="7405" max="7405" width="11.26953125" style="482" customWidth="1"/>
    <col min="7406" max="7424" width="8.36328125" style="482" customWidth="1"/>
    <col min="7425" max="7425" width="9.453125" style="482" customWidth="1"/>
    <col min="7426" max="7426" width="10.36328125" style="482" customWidth="1"/>
    <col min="7427" max="7427" width="10.7265625" style="482" bestFit="1" customWidth="1"/>
    <col min="7428" max="7428" width="9.453125" style="482" bestFit="1" customWidth="1"/>
    <col min="7429" max="7429" width="10.36328125" style="482" customWidth="1"/>
    <col min="7430" max="7430" width="8" style="482" bestFit="1" customWidth="1"/>
    <col min="7431" max="7431" width="15.7265625" style="482" bestFit="1" customWidth="1"/>
    <col min="7432" max="7432" width="1.6328125" style="482" customWidth="1"/>
    <col min="7433" max="7433" width="5.36328125" style="482" customWidth="1"/>
    <col min="7434" max="7658" width="11" style="482"/>
    <col min="7659" max="7659" width="1.6328125" style="482" customWidth="1"/>
    <col min="7660" max="7660" width="17.7265625" style="482" customWidth="1"/>
    <col min="7661" max="7661" width="11.26953125" style="482" customWidth="1"/>
    <col min="7662" max="7680" width="8.36328125" style="482" customWidth="1"/>
    <col min="7681" max="7681" width="9.453125" style="482" customWidth="1"/>
    <col min="7682" max="7682" width="10.36328125" style="482" customWidth="1"/>
    <col min="7683" max="7683" width="10.7265625" style="482" bestFit="1" customWidth="1"/>
    <col min="7684" max="7684" width="9.453125" style="482" bestFit="1" customWidth="1"/>
    <col min="7685" max="7685" width="10.36328125" style="482" customWidth="1"/>
    <col min="7686" max="7686" width="8" style="482" bestFit="1" customWidth="1"/>
    <col min="7687" max="7687" width="15.7265625" style="482" bestFit="1" customWidth="1"/>
    <col min="7688" max="7688" width="1.6328125" style="482" customWidth="1"/>
    <col min="7689" max="7689" width="5.36328125" style="482" customWidth="1"/>
    <col min="7690" max="7914" width="11" style="482"/>
    <col min="7915" max="7915" width="1.6328125" style="482" customWidth="1"/>
    <col min="7916" max="7916" width="17.7265625" style="482" customWidth="1"/>
    <col min="7917" max="7917" width="11.26953125" style="482" customWidth="1"/>
    <col min="7918" max="7936" width="8.36328125" style="482" customWidth="1"/>
    <col min="7937" max="7937" width="9.453125" style="482" customWidth="1"/>
    <col min="7938" max="7938" width="10.36328125" style="482" customWidth="1"/>
    <col min="7939" max="7939" width="10.7265625" style="482" bestFit="1" customWidth="1"/>
    <col min="7940" max="7940" width="9.453125" style="482" bestFit="1" customWidth="1"/>
    <col min="7941" max="7941" width="10.36328125" style="482" customWidth="1"/>
    <col min="7942" max="7942" width="8" style="482" bestFit="1" customWidth="1"/>
    <col min="7943" max="7943" width="15.7265625" style="482" bestFit="1" customWidth="1"/>
    <col min="7944" max="7944" width="1.6328125" style="482" customWidth="1"/>
    <col min="7945" max="7945" width="5.36328125" style="482" customWidth="1"/>
    <col min="7946" max="8170" width="11" style="482"/>
    <col min="8171" max="8171" width="1.6328125" style="482" customWidth="1"/>
    <col min="8172" max="8172" width="17.7265625" style="482" customWidth="1"/>
    <col min="8173" max="8173" width="11.26953125" style="482" customWidth="1"/>
    <col min="8174" max="8192" width="8.36328125" style="482" customWidth="1"/>
    <col min="8193" max="8193" width="9.453125" style="482" customWidth="1"/>
    <col min="8194" max="8194" width="10.36328125" style="482" customWidth="1"/>
    <col min="8195" max="8195" width="10.7265625" style="482" bestFit="1" customWidth="1"/>
    <col min="8196" max="8196" width="9.453125" style="482" bestFit="1" customWidth="1"/>
    <col min="8197" max="8197" width="10.36328125" style="482" customWidth="1"/>
    <col min="8198" max="8198" width="8" style="482" bestFit="1" customWidth="1"/>
    <col min="8199" max="8199" width="15.7265625" style="482" bestFit="1" customWidth="1"/>
    <col min="8200" max="8200" width="1.6328125" style="482" customWidth="1"/>
    <col min="8201" max="8201" width="5.36328125" style="482" customWidth="1"/>
    <col min="8202" max="8426" width="11" style="482"/>
    <col min="8427" max="8427" width="1.6328125" style="482" customWidth="1"/>
    <col min="8428" max="8428" width="17.7265625" style="482" customWidth="1"/>
    <col min="8429" max="8429" width="11.26953125" style="482" customWidth="1"/>
    <col min="8430" max="8448" width="8.36328125" style="482" customWidth="1"/>
    <col min="8449" max="8449" width="9.453125" style="482" customWidth="1"/>
    <col min="8450" max="8450" width="10.36328125" style="482" customWidth="1"/>
    <col min="8451" max="8451" width="10.7265625" style="482" bestFit="1" customWidth="1"/>
    <col min="8452" max="8452" width="9.453125" style="482" bestFit="1" customWidth="1"/>
    <col min="8453" max="8453" width="10.36328125" style="482" customWidth="1"/>
    <col min="8454" max="8454" width="8" style="482" bestFit="1" customWidth="1"/>
    <col min="8455" max="8455" width="15.7265625" style="482" bestFit="1" customWidth="1"/>
    <col min="8456" max="8456" width="1.6328125" style="482" customWidth="1"/>
    <col min="8457" max="8457" width="5.36328125" style="482" customWidth="1"/>
    <col min="8458" max="8682" width="11" style="482"/>
    <col min="8683" max="8683" width="1.6328125" style="482" customWidth="1"/>
    <col min="8684" max="8684" width="17.7265625" style="482" customWidth="1"/>
    <col min="8685" max="8685" width="11.26953125" style="482" customWidth="1"/>
    <col min="8686" max="8704" width="8.36328125" style="482" customWidth="1"/>
    <col min="8705" max="8705" width="9.453125" style="482" customWidth="1"/>
    <col min="8706" max="8706" width="10.36328125" style="482" customWidth="1"/>
    <col min="8707" max="8707" width="10.7265625" style="482" bestFit="1" customWidth="1"/>
    <col min="8708" max="8708" width="9.453125" style="482" bestFit="1" customWidth="1"/>
    <col min="8709" max="8709" width="10.36328125" style="482" customWidth="1"/>
    <col min="8710" max="8710" width="8" style="482" bestFit="1" customWidth="1"/>
    <col min="8711" max="8711" width="15.7265625" style="482" bestFit="1" customWidth="1"/>
    <col min="8712" max="8712" width="1.6328125" style="482" customWidth="1"/>
    <col min="8713" max="8713" width="5.36328125" style="482" customWidth="1"/>
    <col min="8714" max="8938" width="11" style="482"/>
    <col min="8939" max="8939" width="1.6328125" style="482" customWidth="1"/>
    <col min="8940" max="8940" width="17.7265625" style="482" customWidth="1"/>
    <col min="8941" max="8941" width="11.26953125" style="482" customWidth="1"/>
    <col min="8942" max="8960" width="8.36328125" style="482" customWidth="1"/>
    <col min="8961" max="8961" width="9.453125" style="482" customWidth="1"/>
    <col min="8962" max="8962" width="10.36328125" style="482" customWidth="1"/>
    <col min="8963" max="8963" width="10.7265625" style="482" bestFit="1" customWidth="1"/>
    <col min="8964" max="8964" width="9.453125" style="482" bestFit="1" customWidth="1"/>
    <col min="8965" max="8965" width="10.36328125" style="482" customWidth="1"/>
    <col min="8966" max="8966" width="8" style="482" bestFit="1" customWidth="1"/>
    <col min="8967" max="8967" width="15.7265625" style="482" bestFit="1" customWidth="1"/>
    <col min="8968" max="8968" width="1.6328125" style="482" customWidth="1"/>
    <col min="8969" max="8969" width="5.36328125" style="482" customWidth="1"/>
    <col min="8970" max="9194" width="11" style="482"/>
    <col min="9195" max="9195" width="1.6328125" style="482" customWidth="1"/>
    <col min="9196" max="9196" width="17.7265625" style="482" customWidth="1"/>
    <col min="9197" max="9197" width="11.26953125" style="482" customWidth="1"/>
    <col min="9198" max="9216" width="8.36328125" style="482" customWidth="1"/>
    <col min="9217" max="9217" width="9.453125" style="482" customWidth="1"/>
    <col min="9218" max="9218" width="10.36328125" style="482" customWidth="1"/>
    <col min="9219" max="9219" width="10.7265625" style="482" bestFit="1" customWidth="1"/>
    <col min="9220" max="9220" width="9.453125" style="482" bestFit="1" customWidth="1"/>
    <col min="9221" max="9221" width="10.36328125" style="482" customWidth="1"/>
    <col min="9222" max="9222" width="8" style="482" bestFit="1" customWidth="1"/>
    <col min="9223" max="9223" width="15.7265625" style="482" bestFit="1" customWidth="1"/>
    <col min="9224" max="9224" width="1.6328125" style="482" customWidth="1"/>
    <col min="9225" max="9225" width="5.36328125" style="482" customWidth="1"/>
    <col min="9226" max="9450" width="11" style="482"/>
    <col min="9451" max="9451" width="1.6328125" style="482" customWidth="1"/>
    <col min="9452" max="9452" width="17.7265625" style="482" customWidth="1"/>
    <col min="9453" max="9453" width="11.26953125" style="482" customWidth="1"/>
    <col min="9454" max="9472" width="8.36328125" style="482" customWidth="1"/>
    <col min="9473" max="9473" width="9.453125" style="482" customWidth="1"/>
    <col min="9474" max="9474" width="10.36328125" style="482" customWidth="1"/>
    <col min="9475" max="9475" width="10.7265625" style="482" bestFit="1" customWidth="1"/>
    <col min="9476" max="9476" width="9.453125" style="482" bestFit="1" customWidth="1"/>
    <col min="9477" max="9477" width="10.36328125" style="482" customWidth="1"/>
    <col min="9478" max="9478" width="8" style="482" bestFit="1" customWidth="1"/>
    <col min="9479" max="9479" width="15.7265625" style="482" bestFit="1" customWidth="1"/>
    <col min="9480" max="9480" width="1.6328125" style="482" customWidth="1"/>
    <col min="9481" max="9481" width="5.36328125" style="482" customWidth="1"/>
    <col min="9482" max="9706" width="11" style="482"/>
    <col min="9707" max="9707" width="1.6328125" style="482" customWidth="1"/>
    <col min="9708" max="9708" width="17.7265625" style="482" customWidth="1"/>
    <col min="9709" max="9709" width="11.26953125" style="482" customWidth="1"/>
    <col min="9710" max="9728" width="8.36328125" style="482" customWidth="1"/>
    <col min="9729" max="9729" width="9.453125" style="482" customWidth="1"/>
    <col min="9730" max="9730" width="10.36328125" style="482" customWidth="1"/>
    <col min="9731" max="9731" width="10.7265625" style="482" bestFit="1" customWidth="1"/>
    <col min="9732" max="9732" width="9.453125" style="482" bestFit="1" customWidth="1"/>
    <col min="9733" max="9733" width="10.36328125" style="482" customWidth="1"/>
    <col min="9734" max="9734" width="8" style="482" bestFit="1" customWidth="1"/>
    <col min="9735" max="9735" width="15.7265625" style="482" bestFit="1" customWidth="1"/>
    <col min="9736" max="9736" width="1.6328125" style="482" customWidth="1"/>
    <col min="9737" max="9737" width="5.36328125" style="482" customWidth="1"/>
    <col min="9738" max="9962" width="11" style="482"/>
    <col min="9963" max="9963" width="1.6328125" style="482" customWidth="1"/>
    <col min="9964" max="9964" width="17.7265625" style="482" customWidth="1"/>
    <col min="9965" max="9965" width="11.26953125" style="482" customWidth="1"/>
    <col min="9966" max="9984" width="8.36328125" style="482" customWidth="1"/>
    <col min="9985" max="9985" width="9.453125" style="482" customWidth="1"/>
    <col min="9986" max="9986" width="10.36328125" style="482" customWidth="1"/>
    <col min="9987" max="9987" width="10.7265625" style="482" bestFit="1" customWidth="1"/>
    <col min="9988" max="9988" width="9.453125" style="482" bestFit="1" customWidth="1"/>
    <col min="9989" max="9989" width="10.36328125" style="482" customWidth="1"/>
    <col min="9990" max="9990" width="8" style="482" bestFit="1" customWidth="1"/>
    <col min="9991" max="9991" width="15.7265625" style="482" bestFit="1" customWidth="1"/>
    <col min="9992" max="9992" width="1.6328125" style="482" customWidth="1"/>
    <col min="9993" max="9993" width="5.36328125" style="482" customWidth="1"/>
    <col min="9994" max="10218" width="11" style="482"/>
    <col min="10219" max="10219" width="1.6328125" style="482" customWidth="1"/>
    <col min="10220" max="10220" width="17.7265625" style="482" customWidth="1"/>
    <col min="10221" max="10221" width="11.26953125" style="482" customWidth="1"/>
    <col min="10222" max="10240" width="8.36328125" style="482" customWidth="1"/>
    <col min="10241" max="10241" width="9.453125" style="482" customWidth="1"/>
    <col min="10242" max="10242" width="10.36328125" style="482" customWidth="1"/>
    <col min="10243" max="10243" width="10.7265625" style="482" bestFit="1" customWidth="1"/>
    <col min="10244" max="10244" width="9.453125" style="482" bestFit="1" customWidth="1"/>
    <col min="10245" max="10245" width="10.36328125" style="482" customWidth="1"/>
    <col min="10246" max="10246" width="8" style="482" bestFit="1" customWidth="1"/>
    <col min="10247" max="10247" width="15.7265625" style="482" bestFit="1" customWidth="1"/>
    <col min="10248" max="10248" width="1.6328125" style="482" customWidth="1"/>
    <col min="10249" max="10249" width="5.36328125" style="482" customWidth="1"/>
    <col min="10250" max="10474" width="11" style="482"/>
    <col min="10475" max="10475" width="1.6328125" style="482" customWidth="1"/>
    <col min="10476" max="10476" width="17.7265625" style="482" customWidth="1"/>
    <col min="10477" max="10477" width="11.26953125" style="482" customWidth="1"/>
    <col min="10478" max="10496" width="8.36328125" style="482" customWidth="1"/>
    <col min="10497" max="10497" width="9.453125" style="482" customWidth="1"/>
    <col min="10498" max="10498" width="10.36328125" style="482" customWidth="1"/>
    <col min="10499" max="10499" width="10.7265625" style="482" bestFit="1" customWidth="1"/>
    <col min="10500" max="10500" width="9.453125" style="482" bestFit="1" customWidth="1"/>
    <col min="10501" max="10501" width="10.36328125" style="482" customWidth="1"/>
    <col min="10502" max="10502" width="8" style="482" bestFit="1" customWidth="1"/>
    <col min="10503" max="10503" width="15.7265625" style="482" bestFit="1" customWidth="1"/>
    <col min="10504" max="10504" width="1.6328125" style="482" customWidth="1"/>
    <col min="10505" max="10505" width="5.36328125" style="482" customWidth="1"/>
    <col min="10506" max="10730" width="11" style="482"/>
    <col min="10731" max="10731" width="1.6328125" style="482" customWidth="1"/>
    <col min="10732" max="10732" width="17.7265625" style="482" customWidth="1"/>
    <col min="10733" max="10733" width="11.26953125" style="482" customWidth="1"/>
    <col min="10734" max="10752" width="8.36328125" style="482" customWidth="1"/>
    <col min="10753" max="10753" width="9.453125" style="482" customWidth="1"/>
    <col min="10754" max="10754" width="10.36328125" style="482" customWidth="1"/>
    <col min="10755" max="10755" width="10.7265625" style="482" bestFit="1" customWidth="1"/>
    <col min="10756" max="10756" width="9.453125" style="482" bestFit="1" customWidth="1"/>
    <col min="10757" max="10757" width="10.36328125" style="482" customWidth="1"/>
    <col min="10758" max="10758" width="8" style="482" bestFit="1" customWidth="1"/>
    <col min="10759" max="10759" width="15.7265625" style="482" bestFit="1" customWidth="1"/>
    <col min="10760" max="10760" width="1.6328125" style="482" customWidth="1"/>
    <col min="10761" max="10761" width="5.36328125" style="482" customWidth="1"/>
    <col min="10762" max="10986" width="11" style="482"/>
    <col min="10987" max="10987" width="1.6328125" style="482" customWidth="1"/>
    <col min="10988" max="10988" width="17.7265625" style="482" customWidth="1"/>
    <col min="10989" max="10989" width="11.26953125" style="482" customWidth="1"/>
    <col min="10990" max="11008" width="8.36328125" style="482" customWidth="1"/>
    <col min="11009" max="11009" width="9.453125" style="482" customWidth="1"/>
    <col min="11010" max="11010" width="10.36328125" style="482" customWidth="1"/>
    <col min="11011" max="11011" width="10.7265625" style="482" bestFit="1" customWidth="1"/>
    <col min="11012" max="11012" width="9.453125" style="482" bestFit="1" customWidth="1"/>
    <col min="11013" max="11013" width="10.36328125" style="482" customWidth="1"/>
    <col min="11014" max="11014" width="8" style="482" bestFit="1" customWidth="1"/>
    <col min="11015" max="11015" width="15.7265625" style="482" bestFit="1" customWidth="1"/>
    <col min="11016" max="11016" width="1.6328125" style="482" customWidth="1"/>
    <col min="11017" max="11017" width="5.36328125" style="482" customWidth="1"/>
    <col min="11018" max="11242" width="11" style="482"/>
    <col min="11243" max="11243" width="1.6328125" style="482" customWidth="1"/>
    <col min="11244" max="11244" width="17.7265625" style="482" customWidth="1"/>
    <col min="11245" max="11245" width="11.26953125" style="482" customWidth="1"/>
    <col min="11246" max="11264" width="8.36328125" style="482" customWidth="1"/>
    <col min="11265" max="11265" width="9.453125" style="482" customWidth="1"/>
    <col min="11266" max="11266" width="10.36328125" style="482" customWidth="1"/>
    <col min="11267" max="11267" width="10.7265625" style="482" bestFit="1" customWidth="1"/>
    <col min="11268" max="11268" width="9.453125" style="482" bestFit="1" customWidth="1"/>
    <col min="11269" max="11269" width="10.36328125" style="482" customWidth="1"/>
    <col min="11270" max="11270" width="8" style="482" bestFit="1" customWidth="1"/>
    <col min="11271" max="11271" width="15.7265625" style="482" bestFit="1" customWidth="1"/>
    <col min="11272" max="11272" width="1.6328125" style="482" customWidth="1"/>
    <col min="11273" max="11273" width="5.36328125" style="482" customWidth="1"/>
    <col min="11274" max="11498" width="11" style="482"/>
    <col min="11499" max="11499" width="1.6328125" style="482" customWidth="1"/>
    <col min="11500" max="11500" width="17.7265625" style="482" customWidth="1"/>
    <col min="11501" max="11501" width="11.26953125" style="482" customWidth="1"/>
    <col min="11502" max="11520" width="8.36328125" style="482" customWidth="1"/>
    <col min="11521" max="11521" width="9.453125" style="482" customWidth="1"/>
    <col min="11522" max="11522" width="10.36328125" style="482" customWidth="1"/>
    <col min="11523" max="11523" width="10.7265625" style="482" bestFit="1" customWidth="1"/>
    <col min="11524" max="11524" width="9.453125" style="482" bestFit="1" customWidth="1"/>
    <col min="11525" max="11525" width="10.36328125" style="482" customWidth="1"/>
    <col min="11526" max="11526" width="8" style="482" bestFit="1" customWidth="1"/>
    <col min="11527" max="11527" width="15.7265625" style="482" bestFit="1" customWidth="1"/>
    <col min="11528" max="11528" width="1.6328125" style="482" customWidth="1"/>
    <col min="11529" max="11529" width="5.36328125" style="482" customWidth="1"/>
    <col min="11530" max="11754" width="11" style="482"/>
    <col min="11755" max="11755" width="1.6328125" style="482" customWidth="1"/>
    <col min="11756" max="11756" width="17.7265625" style="482" customWidth="1"/>
    <col min="11757" max="11757" width="11.26953125" style="482" customWidth="1"/>
    <col min="11758" max="11776" width="8.36328125" style="482" customWidth="1"/>
    <col min="11777" max="11777" width="9.453125" style="482" customWidth="1"/>
    <col min="11778" max="11778" width="10.36328125" style="482" customWidth="1"/>
    <col min="11779" max="11779" width="10.7265625" style="482" bestFit="1" customWidth="1"/>
    <col min="11780" max="11780" width="9.453125" style="482" bestFit="1" customWidth="1"/>
    <col min="11781" max="11781" width="10.36328125" style="482" customWidth="1"/>
    <col min="11782" max="11782" width="8" style="482" bestFit="1" customWidth="1"/>
    <col min="11783" max="11783" width="15.7265625" style="482" bestFit="1" customWidth="1"/>
    <col min="11784" max="11784" width="1.6328125" style="482" customWidth="1"/>
    <col min="11785" max="11785" width="5.36328125" style="482" customWidth="1"/>
    <col min="11786" max="12010" width="11" style="482"/>
    <col min="12011" max="12011" width="1.6328125" style="482" customWidth="1"/>
    <col min="12012" max="12012" width="17.7265625" style="482" customWidth="1"/>
    <col min="12013" max="12013" width="11.26953125" style="482" customWidth="1"/>
    <col min="12014" max="12032" width="8.36328125" style="482" customWidth="1"/>
    <col min="12033" max="12033" width="9.453125" style="482" customWidth="1"/>
    <col min="12034" max="12034" width="10.36328125" style="482" customWidth="1"/>
    <col min="12035" max="12035" width="10.7265625" style="482" bestFit="1" customWidth="1"/>
    <col min="12036" max="12036" width="9.453125" style="482" bestFit="1" customWidth="1"/>
    <col min="12037" max="12037" width="10.36328125" style="482" customWidth="1"/>
    <col min="12038" max="12038" width="8" style="482" bestFit="1" customWidth="1"/>
    <col min="12039" max="12039" width="15.7265625" style="482" bestFit="1" customWidth="1"/>
    <col min="12040" max="12040" width="1.6328125" style="482" customWidth="1"/>
    <col min="12041" max="12041" width="5.36328125" style="482" customWidth="1"/>
    <col min="12042" max="12266" width="11" style="482"/>
    <col min="12267" max="12267" width="1.6328125" style="482" customWidth="1"/>
    <col min="12268" max="12268" width="17.7265625" style="482" customWidth="1"/>
    <col min="12269" max="12269" width="11.26953125" style="482" customWidth="1"/>
    <col min="12270" max="12288" width="8.36328125" style="482" customWidth="1"/>
    <col min="12289" max="12289" width="9.453125" style="482" customWidth="1"/>
    <col min="12290" max="12290" width="10.36328125" style="482" customWidth="1"/>
    <col min="12291" max="12291" width="10.7265625" style="482" bestFit="1" customWidth="1"/>
    <col min="12292" max="12292" width="9.453125" style="482" bestFit="1" customWidth="1"/>
    <col min="12293" max="12293" width="10.36328125" style="482" customWidth="1"/>
    <col min="12294" max="12294" width="8" style="482" bestFit="1" customWidth="1"/>
    <col min="12295" max="12295" width="15.7265625" style="482" bestFit="1" customWidth="1"/>
    <col min="12296" max="12296" width="1.6328125" style="482" customWidth="1"/>
    <col min="12297" max="12297" width="5.36328125" style="482" customWidth="1"/>
    <col min="12298" max="12522" width="11" style="482"/>
    <col min="12523" max="12523" width="1.6328125" style="482" customWidth="1"/>
    <col min="12524" max="12524" width="17.7265625" style="482" customWidth="1"/>
    <col min="12525" max="12525" width="11.26953125" style="482" customWidth="1"/>
    <col min="12526" max="12544" width="8.36328125" style="482" customWidth="1"/>
    <col min="12545" max="12545" width="9.453125" style="482" customWidth="1"/>
    <col min="12546" max="12546" width="10.36328125" style="482" customWidth="1"/>
    <col min="12547" max="12547" width="10.7265625" style="482" bestFit="1" customWidth="1"/>
    <col min="12548" max="12548" width="9.453125" style="482" bestFit="1" customWidth="1"/>
    <col min="12549" max="12549" width="10.36328125" style="482" customWidth="1"/>
    <col min="12550" max="12550" width="8" style="482" bestFit="1" customWidth="1"/>
    <col min="12551" max="12551" width="15.7265625" style="482" bestFit="1" customWidth="1"/>
    <col min="12552" max="12552" width="1.6328125" style="482" customWidth="1"/>
    <col min="12553" max="12553" width="5.36328125" style="482" customWidth="1"/>
    <col min="12554" max="12778" width="11" style="482"/>
    <col min="12779" max="12779" width="1.6328125" style="482" customWidth="1"/>
    <col min="12780" max="12780" width="17.7265625" style="482" customWidth="1"/>
    <col min="12781" max="12781" width="11.26953125" style="482" customWidth="1"/>
    <col min="12782" max="12800" width="8.36328125" style="482" customWidth="1"/>
    <col min="12801" max="12801" width="9.453125" style="482" customWidth="1"/>
    <col min="12802" max="12802" width="10.36328125" style="482" customWidth="1"/>
    <col min="12803" max="12803" width="10.7265625" style="482" bestFit="1" customWidth="1"/>
    <col min="12804" max="12804" width="9.453125" style="482" bestFit="1" customWidth="1"/>
    <col min="12805" max="12805" width="10.36328125" style="482" customWidth="1"/>
    <col min="12806" max="12806" width="8" style="482" bestFit="1" customWidth="1"/>
    <col min="12807" max="12807" width="15.7265625" style="482" bestFit="1" customWidth="1"/>
    <col min="12808" max="12808" width="1.6328125" style="482" customWidth="1"/>
    <col min="12809" max="12809" width="5.36328125" style="482" customWidth="1"/>
    <col min="12810" max="13034" width="11" style="482"/>
    <col min="13035" max="13035" width="1.6328125" style="482" customWidth="1"/>
    <col min="13036" max="13036" width="17.7265625" style="482" customWidth="1"/>
    <col min="13037" max="13037" width="11.26953125" style="482" customWidth="1"/>
    <col min="13038" max="13056" width="8.36328125" style="482" customWidth="1"/>
    <col min="13057" max="13057" width="9.453125" style="482" customWidth="1"/>
    <col min="13058" max="13058" width="10.36328125" style="482" customWidth="1"/>
    <col min="13059" max="13059" width="10.7265625" style="482" bestFit="1" customWidth="1"/>
    <col min="13060" max="13060" width="9.453125" style="482" bestFit="1" customWidth="1"/>
    <col min="13061" max="13061" width="10.36328125" style="482" customWidth="1"/>
    <col min="13062" max="13062" width="8" style="482" bestFit="1" customWidth="1"/>
    <col min="13063" max="13063" width="15.7265625" style="482" bestFit="1" customWidth="1"/>
    <col min="13064" max="13064" width="1.6328125" style="482" customWidth="1"/>
    <col min="13065" max="13065" width="5.36328125" style="482" customWidth="1"/>
    <col min="13066" max="13290" width="11" style="482"/>
    <col min="13291" max="13291" width="1.6328125" style="482" customWidth="1"/>
    <col min="13292" max="13292" width="17.7265625" style="482" customWidth="1"/>
    <col min="13293" max="13293" width="11.26953125" style="482" customWidth="1"/>
    <col min="13294" max="13312" width="8.36328125" style="482" customWidth="1"/>
    <col min="13313" max="13313" width="9.453125" style="482" customWidth="1"/>
    <col min="13314" max="13314" width="10.36328125" style="482" customWidth="1"/>
    <col min="13315" max="13315" width="10.7265625" style="482" bestFit="1" customWidth="1"/>
    <col min="13316" max="13316" width="9.453125" style="482" bestFit="1" customWidth="1"/>
    <col min="13317" max="13317" width="10.36328125" style="482" customWidth="1"/>
    <col min="13318" max="13318" width="8" style="482" bestFit="1" customWidth="1"/>
    <col min="13319" max="13319" width="15.7265625" style="482" bestFit="1" customWidth="1"/>
    <col min="13320" max="13320" width="1.6328125" style="482" customWidth="1"/>
    <col min="13321" max="13321" width="5.36328125" style="482" customWidth="1"/>
    <col min="13322" max="13546" width="11" style="482"/>
    <col min="13547" max="13547" width="1.6328125" style="482" customWidth="1"/>
    <col min="13548" max="13548" width="17.7265625" style="482" customWidth="1"/>
    <col min="13549" max="13549" width="11.26953125" style="482" customWidth="1"/>
    <col min="13550" max="13568" width="8.36328125" style="482" customWidth="1"/>
    <col min="13569" max="13569" width="9.453125" style="482" customWidth="1"/>
    <col min="13570" max="13570" width="10.36328125" style="482" customWidth="1"/>
    <col min="13571" max="13571" width="10.7265625" style="482" bestFit="1" customWidth="1"/>
    <col min="13572" max="13572" width="9.453125" style="482" bestFit="1" customWidth="1"/>
    <col min="13573" max="13573" width="10.36328125" style="482" customWidth="1"/>
    <col min="13574" max="13574" width="8" style="482" bestFit="1" customWidth="1"/>
    <col min="13575" max="13575" width="15.7265625" style="482" bestFit="1" customWidth="1"/>
    <col min="13576" max="13576" width="1.6328125" style="482" customWidth="1"/>
    <col min="13577" max="13577" width="5.36328125" style="482" customWidth="1"/>
    <col min="13578" max="13802" width="11" style="482"/>
    <col min="13803" max="13803" width="1.6328125" style="482" customWidth="1"/>
    <col min="13804" max="13804" width="17.7265625" style="482" customWidth="1"/>
    <col min="13805" max="13805" width="11.26953125" style="482" customWidth="1"/>
    <col min="13806" max="13824" width="8.36328125" style="482" customWidth="1"/>
    <col min="13825" max="13825" width="9.453125" style="482" customWidth="1"/>
    <col min="13826" max="13826" width="10.36328125" style="482" customWidth="1"/>
    <col min="13827" max="13827" width="10.7265625" style="482" bestFit="1" customWidth="1"/>
    <col min="13828" max="13828" width="9.453125" style="482" bestFit="1" customWidth="1"/>
    <col min="13829" max="13829" width="10.36328125" style="482" customWidth="1"/>
    <col min="13830" max="13830" width="8" style="482" bestFit="1" customWidth="1"/>
    <col min="13831" max="13831" width="15.7265625" style="482" bestFit="1" customWidth="1"/>
    <col min="13832" max="13832" width="1.6328125" style="482" customWidth="1"/>
    <col min="13833" max="13833" width="5.36328125" style="482" customWidth="1"/>
    <col min="13834" max="14058" width="11" style="482"/>
    <col min="14059" max="14059" width="1.6328125" style="482" customWidth="1"/>
    <col min="14060" max="14060" width="17.7265625" style="482" customWidth="1"/>
    <col min="14061" max="14061" width="11.26953125" style="482" customWidth="1"/>
    <col min="14062" max="14080" width="8.36328125" style="482" customWidth="1"/>
    <col min="14081" max="14081" width="9.453125" style="482" customWidth="1"/>
    <col min="14082" max="14082" width="10.36328125" style="482" customWidth="1"/>
    <col min="14083" max="14083" width="10.7265625" style="482" bestFit="1" customWidth="1"/>
    <col min="14084" max="14084" width="9.453125" style="482" bestFit="1" customWidth="1"/>
    <col min="14085" max="14085" width="10.36328125" style="482" customWidth="1"/>
    <col min="14086" max="14086" width="8" style="482" bestFit="1" customWidth="1"/>
    <col min="14087" max="14087" width="15.7265625" style="482" bestFit="1" customWidth="1"/>
    <col min="14088" max="14088" width="1.6328125" style="482" customWidth="1"/>
    <col min="14089" max="14089" width="5.36328125" style="482" customWidth="1"/>
    <col min="14090" max="14314" width="11" style="482"/>
    <col min="14315" max="14315" width="1.6328125" style="482" customWidth="1"/>
    <col min="14316" max="14316" width="17.7265625" style="482" customWidth="1"/>
    <col min="14317" max="14317" width="11.26953125" style="482" customWidth="1"/>
    <col min="14318" max="14336" width="8.36328125" style="482" customWidth="1"/>
    <col min="14337" max="14337" width="9.453125" style="482" customWidth="1"/>
    <col min="14338" max="14338" width="10.36328125" style="482" customWidth="1"/>
    <col min="14339" max="14339" width="10.7265625" style="482" bestFit="1" customWidth="1"/>
    <col min="14340" max="14340" width="9.453125" style="482" bestFit="1" customWidth="1"/>
    <col min="14341" max="14341" width="10.36328125" style="482" customWidth="1"/>
    <col min="14342" max="14342" width="8" style="482" bestFit="1" customWidth="1"/>
    <col min="14343" max="14343" width="15.7265625" style="482" bestFit="1" customWidth="1"/>
    <col min="14344" max="14344" width="1.6328125" style="482" customWidth="1"/>
    <col min="14345" max="14345" width="5.36328125" style="482" customWidth="1"/>
    <col min="14346" max="14570" width="11" style="482"/>
    <col min="14571" max="14571" width="1.6328125" style="482" customWidth="1"/>
    <col min="14572" max="14572" width="17.7265625" style="482" customWidth="1"/>
    <col min="14573" max="14573" width="11.26953125" style="482" customWidth="1"/>
    <col min="14574" max="14592" width="8.36328125" style="482" customWidth="1"/>
    <col min="14593" max="14593" width="9.453125" style="482" customWidth="1"/>
    <col min="14594" max="14594" width="10.36328125" style="482" customWidth="1"/>
    <col min="14595" max="14595" width="10.7265625" style="482" bestFit="1" customWidth="1"/>
    <col min="14596" max="14596" width="9.453125" style="482" bestFit="1" customWidth="1"/>
    <col min="14597" max="14597" width="10.36328125" style="482" customWidth="1"/>
    <col min="14598" max="14598" width="8" style="482" bestFit="1" customWidth="1"/>
    <col min="14599" max="14599" width="15.7265625" style="482" bestFit="1" customWidth="1"/>
    <col min="14600" max="14600" width="1.6328125" style="482" customWidth="1"/>
    <col min="14601" max="14601" width="5.36328125" style="482" customWidth="1"/>
    <col min="14602" max="14826" width="11" style="482"/>
    <col min="14827" max="14827" width="1.6328125" style="482" customWidth="1"/>
    <col min="14828" max="14828" width="17.7265625" style="482" customWidth="1"/>
    <col min="14829" max="14829" width="11.26953125" style="482" customWidth="1"/>
    <col min="14830" max="14848" width="8.36328125" style="482" customWidth="1"/>
    <col min="14849" max="14849" width="9.453125" style="482" customWidth="1"/>
    <col min="14850" max="14850" width="10.36328125" style="482" customWidth="1"/>
    <col min="14851" max="14851" width="10.7265625" style="482" bestFit="1" customWidth="1"/>
    <col min="14852" max="14852" width="9.453125" style="482" bestFit="1" customWidth="1"/>
    <col min="14853" max="14853" width="10.36328125" style="482" customWidth="1"/>
    <col min="14854" max="14854" width="8" style="482" bestFit="1" customWidth="1"/>
    <col min="14855" max="14855" width="15.7265625" style="482" bestFit="1" customWidth="1"/>
    <col min="14856" max="14856" width="1.6328125" style="482" customWidth="1"/>
    <col min="14857" max="14857" width="5.36328125" style="482" customWidth="1"/>
    <col min="14858" max="15082" width="11" style="482"/>
    <col min="15083" max="15083" width="1.6328125" style="482" customWidth="1"/>
    <col min="15084" max="15084" width="17.7265625" style="482" customWidth="1"/>
    <col min="15085" max="15085" width="11.26953125" style="482" customWidth="1"/>
    <col min="15086" max="15104" width="8.36328125" style="482" customWidth="1"/>
    <col min="15105" max="15105" width="9.453125" style="482" customWidth="1"/>
    <col min="15106" max="15106" width="10.36328125" style="482" customWidth="1"/>
    <col min="15107" max="15107" width="10.7265625" style="482" bestFit="1" customWidth="1"/>
    <col min="15108" max="15108" width="9.453125" style="482" bestFit="1" customWidth="1"/>
    <col min="15109" max="15109" width="10.36328125" style="482" customWidth="1"/>
    <col min="15110" max="15110" width="8" style="482" bestFit="1" customWidth="1"/>
    <col min="15111" max="15111" width="15.7265625" style="482" bestFit="1" customWidth="1"/>
    <col min="15112" max="15112" width="1.6328125" style="482" customWidth="1"/>
    <col min="15113" max="15113" width="5.36328125" style="482" customWidth="1"/>
    <col min="15114" max="15338" width="11" style="482"/>
    <col min="15339" max="15339" width="1.6328125" style="482" customWidth="1"/>
    <col min="15340" max="15340" width="17.7265625" style="482" customWidth="1"/>
    <col min="15341" max="15341" width="11.26953125" style="482" customWidth="1"/>
    <col min="15342" max="15360" width="8.36328125" style="482" customWidth="1"/>
    <col min="15361" max="15361" width="9.453125" style="482" customWidth="1"/>
    <col min="15362" max="15362" width="10.36328125" style="482" customWidth="1"/>
    <col min="15363" max="15363" width="10.7265625" style="482" bestFit="1" customWidth="1"/>
    <col min="15364" max="15364" width="9.453125" style="482" bestFit="1" customWidth="1"/>
    <col min="15365" max="15365" width="10.36328125" style="482" customWidth="1"/>
    <col min="15366" max="15366" width="8" style="482" bestFit="1" customWidth="1"/>
    <col min="15367" max="15367" width="15.7265625" style="482" bestFit="1" customWidth="1"/>
    <col min="15368" max="15368" width="1.6328125" style="482" customWidth="1"/>
    <col min="15369" max="15369" width="5.36328125" style="482" customWidth="1"/>
    <col min="15370" max="15594" width="11" style="482"/>
    <col min="15595" max="15595" width="1.6328125" style="482" customWidth="1"/>
    <col min="15596" max="15596" width="17.7265625" style="482" customWidth="1"/>
    <col min="15597" max="15597" width="11.26953125" style="482" customWidth="1"/>
    <col min="15598" max="15616" width="8.36328125" style="482" customWidth="1"/>
    <col min="15617" max="15617" width="9.453125" style="482" customWidth="1"/>
    <col min="15618" max="15618" width="10.36328125" style="482" customWidth="1"/>
    <col min="15619" max="15619" width="10.7265625" style="482" bestFit="1" customWidth="1"/>
    <col min="15620" max="15620" width="9.453125" style="482" bestFit="1" customWidth="1"/>
    <col min="15621" max="15621" width="10.36328125" style="482" customWidth="1"/>
    <col min="15622" max="15622" width="8" style="482" bestFit="1" customWidth="1"/>
    <col min="15623" max="15623" width="15.7265625" style="482" bestFit="1" customWidth="1"/>
    <col min="15624" max="15624" width="1.6328125" style="482" customWidth="1"/>
    <col min="15625" max="15625" width="5.36328125" style="482" customWidth="1"/>
    <col min="15626" max="15850" width="11" style="482"/>
    <col min="15851" max="15851" width="1.6328125" style="482" customWidth="1"/>
    <col min="15852" max="15852" width="17.7265625" style="482" customWidth="1"/>
    <col min="15853" max="15853" width="11.26953125" style="482" customWidth="1"/>
    <col min="15854" max="15872" width="8.36328125" style="482" customWidth="1"/>
    <col min="15873" max="15873" width="9.453125" style="482" customWidth="1"/>
    <col min="15874" max="15874" width="10.36328125" style="482" customWidth="1"/>
    <col min="15875" max="15875" width="10.7265625" style="482" bestFit="1" customWidth="1"/>
    <col min="15876" max="15876" width="9.453125" style="482" bestFit="1" customWidth="1"/>
    <col min="15877" max="15877" width="10.36328125" style="482" customWidth="1"/>
    <col min="15878" max="15878" width="8" style="482" bestFit="1" customWidth="1"/>
    <col min="15879" max="15879" width="15.7265625" style="482" bestFit="1" customWidth="1"/>
    <col min="15880" max="15880" width="1.6328125" style="482" customWidth="1"/>
    <col min="15881" max="15881" width="5.36328125" style="482" customWidth="1"/>
    <col min="15882" max="16106" width="11" style="482"/>
    <col min="16107" max="16107" width="1.6328125" style="482" customWidth="1"/>
    <col min="16108" max="16108" width="17.7265625" style="482" customWidth="1"/>
    <col min="16109" max="16109" width="11.26953125" style="482" customWidth="1"/>
    <col min="16110" max="16128" width="8.36328125" style="482" customWidth="1"/>
    <col min="16129" max="16129" width="9.453125" style="482" customWidth="1"/>
    <col min="16130" max="16130" width="10.36328125" style="482" customWidth="1"/>
    <col min="16131" max="16131" width="10.7265625" style="482" bestFit="1" customWidth="1"/>
    <col min="16132" max="16132" width="9.453125" style="482" bestFit="1" customWidth="1"/>
    <col min="16133" max="16133" width="10.36328125" style="482" customWidth="1"/>
    <col min="16134" max="16134" width="8" style="482" bestFit="1" customWidth="1"/>
    <col min="16135" max="16135" width="15.7265625" style="482" bestFit="1" customWidth="1"/>
    <col min="16136" max="16136" width="1.6328125" style="482" customWidth="1"/>
    <col min="16137" max="16137" width="5.36328125" style="482" customWidth="1"/>
    <col min="16138" max="16384" width="11" style="482"/>
  </cols>
  <sheetData>
    <row r="1" spans="2:32" ht="17.5">
      <c r="B1" s="1285" t="s">
        <v>961</v>
      </c>
    </row>
    <row r="3" spans="2:32">
      <c r="B3" s="14" t="s">
        <v>979</v>
      </c>
    </row>
    <row r="4" spans="2:32">
      <c r="P4" s="1712"/>
      <c r="Q4" s="1712"/>
      <c r="R4" s="1712"/>
      <c r="S4" s="1712"/>
      <c r="T4" s="1712"/>
      <c r="U4" s="1712"/>
      <c r="V4" s="1712"/>
      <c r="W4" s="1712"/>
      <c r="X4" s="1712"/>
      <c r="Y4" s="1712"/>
      <c r="Z4" s="1712"/>
      <c r="AA4" s="1712"/>
      <c r="AB4" s="1712"/>
      <c r="AC4" s="1712"/>
      <c r="AD4" s="1712"/>
      <c r="AE4" s="1712"/>
      <c r="AF4" s="1712"/>
    </row>
    <row r="5" spans="2:32" s="485" customFormat="1" ht="19.5" customHeight="1" thickBot="1">
      <c r="B5" s="483"/>
      <c r="C5" s="484"/>
      <c r="D5" s="484"/>
      <c r="E5" s="484"/>
      <c r="F5" s="484"/>
      <c r="G5" s="484"/>
      <c r="H5" s="484"/>
      <c r="I5" s="484"/>
      <c r="J5" s="484"/>
      <c r="K5" s="484"/>
      <c r="L5" s="484" t="s">
        <v>607</v>
      </c>
      <c r="P5" s="1713"/>
      <c r="Q5" s="1713"/>
      <c r="R5" s="1713"/>
      <c r="S5" s="1713"/>
      <c r="T5" s="1713"/>
      <c r="U5" s="1713"/>
      <c r="V5" s="1713"/>
      <c r="W5" s="1713"/>
      <c r="X5" s="1713"/>
      <c r="Y5" s="1713"/>
      <c r="Z5" s="1713"/>
      <c r="AA5" s="1713"/>
      <c r="AB5" s="1713"/>
      <c r="AC5" s="1713"/>
      <c r="AD5" s="1713"/>
      <c r="AE5" s="1713"/>
      <c r="AF5" s="1713"/>
    </row>
    <row r="6" spans="2:32" s="485" customFormat="1" ht="19.5" customHeight="1">
      <c r="B6" s="1405" t="s">
        <v>608</v>
      </c>
      <c r="C6" s="1407" t="s">
        <v>609</v>
      </c>
      <c r="D6" s="1409" t="s">
        <v>610</v>
      </c>
      <c r="E6" s="1409" t="s">
        <v>611</v>
      </c>
      <c r="F6" s="1398" t="s">
        <v>612</v>
      </c>
      <c r="G6" s="1399"/>
      <c r="H6" s="1399"/>
      <c r="I6" s="1400"/>
      <c r="J6" s="1401" t="s">
        <v>613</v>
      </c>
      <c r="K6" s="1390" t="s">
        <v>614</v>
      </c>
      <c r="L6" s="1392" t="s">
        <v>615</v>
      </c>
      <c r="P6" s="1713"/>
      <c r="Q6" s="1713"/>
      <c r="R6" s="1714"/>
      <c r="S6" s="1715"/>
      <c r="T6" s="1715"/>
      <c r="U6" s="1715"/>
      <c r="V6" s="1715"/>
      <c r="W6" s="1715"/>
      <c r="X6" s="1715"/>
      <c r="Y6" s="1715"/>
      <c r="Z6" s="1715"/>
      <c r="AA6" s="1715"/>
      <c r="AB6" s="1715"/>
      <c r="AC6" s="1713"/>
      <c r="AD6" s="1713"/>
      <c r="AE6" s="1713"/>
      <c r="AF6" s="1713"/>
    </row>
    <row r="7" spans="2:32" ht="26.5" thickBot="1">
      <c r="B7" s="1406"/>
      <c r="C7" s="1408"/>
      <c r="D7" s="1410"/>
      <c r="E7" s="1411"/>
      <c r="F7" s="1010" t="s">
        <v>612</v>
      </c>
      <c r="G7" s="1010" t="s">
        <v>616</v>
      </c>
      <c r="H7" s="1011" t="s">
        <v>617</v>
      </c>
      <c r="I7" s="1012" t="s">
        <v>618</v>
      </c>
      <c r="J7" s="1402"/>
      <c r="K7" s="1391"/>
      <c r="L7" s="1393"/>
      <c r="P7" s="1712"/>
      <c r="Q7" s="1712"/>
      <c r="R7" s="1716"/>
      <c r="S7" s="1716"/>
      <c r="T7" s="1716"/>
      <c r="U7" s="1716"/>
      <c r="V7" s="1716"/>
      <c r="W7" s="1716"/>
      <c r="X7" s="1716"/>
      <c r="Y7" s="1716"/>
      <c r="Z7" s="1716"/>
      <c r="AA7" s="1716"/>
      <c r="AB7" s="1716"/>
      <c r="AC7" s="1712"/>
      <c r="AD7" s="1712"/>
      <c r="AE7" s="1712"/>
      <c r="AF7" s="1712"/>
    </row>
    <row r="8" spans="2:32" ht="25.5" customHeight="1">
      <c r="B8" s="1394" t="s">
        <v>619</v>
      </c>
      <c r="C8" s="1013">
        <v>504.90656993956389</v>
      </c>
      <c r="D8" s="1014">
        <v>0</v>
      </c>
      <c r="E8" s="1014">
        <v>465.01502270439852</v>
      </c>
      <c r="F8" s="1014">
        <v>39.891547235165419</v>
      </c>
      <c r="G8" s="1014">
        <v>37.951039916627622</v>
      </c>
      <c r="H8" s="1014">
        <v>1.0218175469130393</v>
      </c>
      <c r="I8" s="1015">
        <v>36.92922236971458</v>
      </c>
      <c r="J8" s="1016">
        <v>1.0218175469130393</v>
      </c>
      <c r="K8" s="1014">
        <v>1.9405073185378026</v>
      </c>
      <c r="L8" s="1017">
        <v>501.94424507411304</v>
      </c>
      <c r="P8" s="1712"/>
      <c r="Q8" s="1712"/>
      <c r="R8" s="1717"/>
      <c r="S8" s="1718"/>
      <c r="T8" s="1718"/>
      <c r="U8" s="1718"/>
      <c r="V8" s="1718"/>
      <c r="W8" s="1718"/>
      <c r="X8" s="1718"/>
      <c r="Y8" s="1718"/>
      <c r="Z8" s="1718"/>
      <c r="AA8" s="1718"/>
      <c r="AB8" s="1718"/>
      <c r="AC8" s="1712"/>
      <c r="AD8" s="1712"/>
      <c r="AE8" s="1712"/>
      <c r="AF8" s="1712"/>
    </row>
    <row r="9" spans="2:32" ht="25.5" customHeight="1">
      <c r="B9" s="1395"/>
      <c r="C9" s="489"/>
      <c r="D9" s="490">
        <v>0</v>
      </c>
      <c r="E9" s="490">
        <v>0.92099221992706437</v>
      </c>
      <c r="F9" s="490">
        <v>7.9007780072935754E-2</v>
      </c>
      <c r="G9" s="490">
        <v>7.5164480274380802E-2</v>
      </c>
      <c r="H9" s="490">
        <v>2.0237755017435172E-3</v>
      </c>
      <c r="I9" s="491">
        <v>7.3140704772637274E-2</v>
      </c>
      <c r="J9" s="492">
        <v>2.0237755017435172E-3</v>
      </c>
      <c r="K9" s="490">
        <v>3.8432997985549618E-3</v>
      </c>
      <c r="L9" s="493">
        <v>0.99413292469970149</v>
      </c>
      <c r="P9" s="1712"/>
      <c r="Q9" s="1712"/>
      <c r="R9" s="1717"/>
      <c r="S9" s="1718"/>
      <c r="T9" s="1718"/>
      <c r="U9" s="1718"/>
      <c r="V9" s="1718"/>
      <c r="W9" s="1718"/>
      <c r="X9" s="1718"/>
      <c r="Y9" s="1718"/>
      <c r="Z9" s="1718"/>
      <c r="AA9" s="1718"/>
      <c r="AB9" s="1718"/>
      <c r="AC9" s="1712"/>
      <c r="AD9" s="1712"/>
      <c r="AE9" s="1712"/>
      <c r="AF9" s="1712"/>
    </row>
    <row r="10" spans="2:32" ht="25.5" customHeight="1">
      <c r="B10" s="1396" t="s">
        <v>620</v>
      </c>
      <c r="C10" s="486">
        <v>4735.495364415885</v>
      </c>
      <c r="D10" s="494">
        <v>0</v>
      </c>
      <c r="E10" s="494">
        <v>2934.1889258294559</v>
      </c>
      <c r="F10" s="494">
        <v>1801.3064385864295</v>
      </c>
      <c r="G10" s="494">
        <v>1801.3064385864295</v>
      </c>
      <c r="H10" s="494">
        <v>1337.9749099616467</v>
      </c>
      <c r="I10" s="495">
        <v>463.33152862478295</v>
      </c>
      <c r="J10" s="496">
        <v>1337.9749099616467</v>
      </c>
      <c r="K10" s="487">
        <v>2.3020510137052408E-14</v>
      </c>
      <c r="L10" s="497">
        <v>3397.5204544542389</v>
      </c>
      <c r="P10" s="1712"/>
      <c r="Q10" s="1712"/>
      <c r="R10" s="1717"/>
      <c r="S10" s="1718"/>
      <c r="T10" s="1718"/>
      <c r="U10" s="1718"/>
      <c r="V10" s="1718"/>
      <c r="W10" s="1718"/>
      <c r="X10" s="1718"/>
      <c r="Y10" s="1718"/>
      <c r="Z10" s="1718"/>
      <c r="AA10" s="1718"/>
      <c r="AB10" s="1718"/>
      <c r="AC10" s="1712"/>
      <c r="AD10" s="1712"/>
      <c r="AE10" s="1712"/>
      <c r="AF10" s="1712"/>
    </row>
    <row r="11" spans="2:32" ht="25.5" customHeight="1">
      <c r="B11" s="1395"/>
      <c r="C11" s="489"/>
      <c r="D11" s="490">
        <v>0</v>
      </c>
      <c r="E11" s="490">
        <v>0.61961604859291908</v>
      </c>
      <c r="F11" s="490">
        <v>0.38038395140708103</v>
      </c>
      <c r="G11" s="490">
        <v>0.38038395140708103</v>
      </c>
      <c r="H11" s="490">
        <v>0.28254169986431477</v>
      </c>
      <c r="I11" s="491">
        <v>9.7842251542766337E-2</v>
      </c>
      <c r="J11" s="492">
        <v>0.28254169986431477</v>
      </c>
      <c r="K11" s="490">
        <v>4.8612675898779907E-18</v>
      </c>
      <c r="L11" s="493">
        <v>0.71745830013568546</v>
      </c>
      <c r="P11" s="1712"/>
      <c r="Q11" s="1712"/>
      <c r="R11" s="1712"/>
      <c r="S11" s="1712"/>
      <c r="T11" s="1712"/>
      <c r="U11" s="1712"/>
      <c r="V11" s="1712"/>
      <c r="W11" s="1712"/>
      <c r="X11" s="1712"/>
      <c r="Y11" s="1712"/>
      <c r="Z11" s="1712"/>
      <c r="AA11" s="1712"/>
      <c r="AB11" s="1712"/>
      <c r="AC11" s="1712"/>
      <c r="AD11" s="1712"/>
      <c r="AE11" s="1712"/>
      <c r="AF11" s="1712"/>
    </row>
    <row r="12" spans="2:32" ht="25.5" customHeight="1">
      <c r="B12" s="1397" t="s">
        <v>621</v>
      </c>
      <c r="C12" s="486">
        <v>21480.030219261869</v>
      </c>
      <c r="D12" s="494">
        <v>0</v>
      </c>
      <c r="E12" s="494">
        <v>21459.426374016672</v>
      </c>
      <c r="F12" s="494">
        <v>20.603845245197938</v>
      </c>
      <c r="G12" s="494">
        <v>20.499257317350722</v>
      </c>
      <c r="H12" s="494">
        <v>12.550574801019955</v>
      </c>
      <c r="I12" s="495">
        <v>7.9486825163307673</v>
      </c>
      <c r="J12" s="496">
        <v>12.550574801019955</v>
      </c>
      <c r="K12" s="487">
        <v>0.10458792784721882</v>
      </c>
      <c r="L12" s="497">
        <v>21467.375056533001</v>
      </c>
    </row>
    <row r="13" spans="2:32" ht="25.5" customHeight="1" thickBot="1">
      <c r="B13" s="1396"/>
      <c r="C13" s="498"/>
      <c r="D13" s="499">
        <v>0</v>
      </c>
      <c r="E13" s="499">
        <v>0.99904079067697393</v>
      </c>
      <c r="F13" s="499">
        <v>9.5920932302608097E-4</v>
      </c>
      <c r="G13" s="499">
        <v>9.5434024571196111E-4</v>
      </c>
      <c r="H13" s="499">
        <v>5.8429036984153913E-4</v>
      </c>
      <c r="I13" s="500">
        <v>3.7004987587042193E-4</v>
      </c>
      <c r="J13" s="501">
        <v>5.8429036984153913E-4</v>
      </c>
      <c r="K13" s="499">
        <v>4.8690773141199443E-6</v>
      </c>
      <c r="L13" s="502">
        <v>0.99941084055284435</v>
      </c>
    </row>
    <row r="14" spans="2:32" ht="25.5" customHeight="1" thickTop="1">
      <c r="B14" s="1403" t="s">
        <v>523</v>
      </c>
      <c r="C14" s="503">
        <v>26720.432153617319</v>
      </c>
      <c r="D14" s="504">
        <v>0</v>
      </c>
      <c r="E14" s="504">
        <v>24858.630322550525</v>
      </c>
      <c r="F14" s="504">
        <v>1861.8018310667931</v>
      </c>
      <c r="G14" s="504">
        <v>1859.7567358204078</v>
      </c>
      <c r="H14" s="504">
        <v>1351.5473023095799</v>
      </c>
      <c r="I14" s="505">
        <v>508.20943351082832</v>
      </c>
      <c r="J14" s="506">
        <v>1351.5473023095799</v>
      </c>
      <c r="K14" s="504">
        <v>2.0450952463850447</v>
      </c>
      <c r="L14" s="507">
        <v>25366.839756061352</v>
      </c>
    </row>
    <row r="15" spans="2:32" ht="25.5" customHeight="1" thickBot="1">
      <c r="B15" s="1404"/>
      <c r="C15" s="508"/>
      <c r="D15" s="509">
        <v>0</v>
      </c>
      <c r="E15" s="509">
        <v>0.93032291467581107</v>
      </c>
      <c r="F15" s="509">
        <v>6.9677085324188842E-2</v>
      </c>
      <c r="G15" s="509">
        <v>6.9600548566301546E-2</v>
      </c>
      <c r="H15" s="509">
        <v>5.0581042048251909E-2</v>
      </c>
      <c r="I15" s="510">
        <v>1.9019506518049661E-2</v>
      </c>
      <c r="J15" s="511">
        <v>5.0581042048251909E-2</v>
      </c>
      <c r="K15" s="509">
        <v>7.6536757887285401E-5</v>
      </c>
      <c r="L15" s="512">
        <v>0.9493424211938607</v>
      </c>
    </row>
    <row r="16" spans="2:32">
      <c r="B16" s="481" t="s">
        <v>938</v>
      </c>
    </row>
    <row r="20" spans="2:8">
      <c r="H20" s="482"/>
    </row>
    <row r="22" spans="2:8">
      <c r="H22" s="31"/>
    </row>
    <row r="25" spans="2:8">
      <c r="B25" s="513"/>
      <c r="C25" s="513"/>
      <c r="D25" s="513"/>
      <c r="E25" s="513"/>
    </row>
    <row r="26" spans="2:8">
      <c r="B26" s="513"/>
      <c r="C26" s="514"/>
      <c r="D26" s="514"/>
      <c r="E26" s="514"/>
    </row>
    <row r="27" spans="2:8">
      <c r="B27" s="515"/>
      <c r="C27" s="514"/>
      <c r="D27" s="514"/>
      <c r="E27" s="514"/>
    </row>
    <row r="28" spans="2:8">
      <c r="B28" s="513"/>
      <c r="C28" s="514"/>
      <c r="D28" s="514"/>
      <c r="E28" s="514"/>
    </row>
    <row r="29" spans="2:8">
      <c r="B29" s="513"/>
      <c r="C29" s="514"/>
      <c r="D29" s="514"/>
      <c r="E29" s="514"/>
    </row>
    <row r="41" spans="3:13">
      <c r="C41" s="482"/>
    </row>
    <row r="42" spans="3:13">
      <c r="C42" s="482"/>
    </row>
    <row r="43" spans="3:13">
      <c r="C43" s="482"/>
      <c r="G43" s="1033"/>
    </row>
    <row r="44" spans="3:13">
      <c r="C44" s="482"/>
    </row>
    <row r="45" spans="3:13">
      <c r="L45" s="482"/>
    </row>
    <row r="46" spans="3:13">
      <c r="D46" s="481"/>
      <c r="L46" s="482"/>
    </row>
    <row r="47" spans="3:13">
      <c r="D47" s="481"/>
      <c r="L47" s="482"/>
    </row>
    <row r="48" spans="3:13">
      <c r="C48" s="482"/>
      <c r="D48" s="481"/>
      <c r="E48" s="481"/>
      <c r="L48" s="482"/>
      <c r="M48" s="481"/>
    </row>
    <row r="49" spans="4:13">
      <c r="D49" s="481"/>
      <c r="L49" s="482"/>
      <c r="M49" s="481"/>
    </row>
    <row r="50" spans="4:13">
      <c r="D50" s="481"/>
      <c r="L50" s="482"/>
      <c r="M50" s="481"/>
    </row>
    <row r="51" spans="4:13">
      <c r="D51" s="481"/>
      <c r="L51" s="482"/>
      <c r="M51" s="481"/>
    </row>
  </sheetData>
  <sheetProtection selectLockedCells="1"/>
  <mergeCells count="12">
    <mergeCell ref="B14:B15"/>
    <mergeCell ref="B6:B7"/>
    <mergeCell ref="C6:C7"/>
    <mergeCell ref="D6:D7"/>
    <mergeCell ref="E6:E7"/>
    <mergeCell ref="K6:K7"/>
    <mergeCell ref="L6:L7"/>
    <mergeCell ref="B8:B9"/>
    <mergeCell ref="B10:B11"/>
    <mergeCell ref="B12:B13"/>
    <mergeCell ref="F6:I6"/>
    <mergeCell ref="J6:J7"/>
  </mergeCells>
  <phoneticPr fontId="17"/>
  <pageMargins left="0.97" right="0.39370078740157483" top="0.39370078740157483" bottom="0.39370078740157483" header="0.19685039370078741" footer="0.19685039370078741"/>
  <pageSetup paperSize="9" scale="68" orientation="landscape" cellComments="asDisplayed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DE10D-B4B8-4EFD-98E0-4462864CD32D}">
  <sheetPr>
    <tabColor rgb="FFFFFF00"/>
  </sheetPr>
  <dimension ref="A1:V58"/>
  <sheetViews>
    <sheetView showGridLines="0" topLeftCell="A9" zoomScale="130" zoomScaleNormal="130" workbookViewId="0">
      <selection activeCell="Y40" sqref="Y40"/>
    </sheetView>
  </sheetViews>
  <sheetFormatPr defaultColWidth="9" defaultRowHeight="11"/>
  <cols>
    <col min="1" max="1" width="1.453125" style="14" customWidth="1"/>
    <col min="2" max="2" width="4.08984375" style="14" customWidth="1"/>
    <col min="3" max="3" width="8.90625" style="14" customWidth="1"/>
    <col min="4" max="4" width="8.08984375" style="14" hidden="1" customWidth="1"/>
    <col min="5" max="14" width="9.7265625" style="14" hidden="1" customWidth="1"/>
    <col min="15" max="16" width="9" style="14" bestFit="1" customWidth="1"/>
    <col min="17" max="19" width="9.7265625" style="14" customWidth="1"/>
    <col min="20" max="16384" width="9" style="14"/>
  </cols>
  <sheetData>
    <row r="1" spans="1:19" ht="17.5">
      <c r="B1" s="1283" t="s">
        <v>983</v>
      </c>
    </row>
    <row r="5" spans="1:19" ht="11.5" thickBot="1"/>
    <row r="6" spans="1:19" ht="15" customHeight="1" thickBot="1">
      <c r="A6" s="15"/>
      <c r="B6" s="1379" t="s">
        <v>49</v>
      </c>
      <c r="C6" s="1413"/>
      <c r="D6" s="1383" t="s">
        <v>50</v>
      </c>
      <c r="E6" s="1031" t="s">
        <v>51</v>
      </c>
      <c r="F6" s="1181"/>
      <c r="G6" s="1181"/>
      <c r="H6" s="1181"/>
      <c r="I6" s="1181"/>
      <c r="J6" s="1181"/>
      <c r="K6" s="1181"/>
      <c r="L6" s="1181"/>
      <c r="M6" s="1181"/>
      <c r="N6" s="1181"/>
      <c r="O6" s="1388" t="s">
        <v>978</v>
      </c>
      <c r="P6" s="1388"/>
      <c r="Q6" s="1388"/>
      <c r="R6" s="1388"/>
      <c r="S6" s="1389"/>
    </row>
    <row r="7" spans="1:19" ht="11.5" thickBot="1">
      <c r="A7" s="15"/>
      <c r="B7" s="1381"/>
      <c r="C7" s="1414"/>
      <c r="D7" s="1384"/>
      <c r="E7" s="830" t="s">
        <v>52</v>
      </c>
      <c r="F7" s="776" t="s">
        <v>53</v>
      </c>
      <c r="G7" s="776" t="s">
        <v>54</v>
      </c>
      <c r="H7" s="776" t="s">
        <v>55</v>
      </c>
      <c r="I7" s="776" t="s">
        <v>56</v>
      </c>
      <c r="J7" s="777" t="s">
        <v>57</v>
      </c>
      <c r="K7" s="831" t="s">
        <v>855</v>
      </c>
      <c r="L7" s="831" t="s">
        <v>860</v>
      </c>
      <c r="M7" s="831" t="s">
        <v>862</v>
      </c>
      <c r="N7" s="831" t="s">
        <v>878</v>
      </c>
      <c r="O7" s="872" t="s">
        <v>879</v>
      </c>
      <c r="P7" s="872" t="s">
        <v>881</v>
      </c>
      <c r="Q7" s="872" t="s">
        <v>912</v>
      </c>
      <c r="R7" s="831" t="s">
        <v>949</v>
      </c>
      <c r="S7" s="850" t="s">
        <v>966</v>
      </c>
    </row>
    <row r="8" spans="1:19">
      <c r="A8" s="15"/>
      <c r="B8" s="23">
        <v>1</v>
      </c>
      <c r="C8" s="870" t="s">
        <v>58</v>
      </c>
      <c r="D8" s="16" t="s">
        <v>59</v>
      </c>
      <c r="E8" s="828"/>
      <c r="F8" s="870"/>
      <c r="G8" s="870"/>
      <c r="H8" s="870"/>
      <c r="I8" s="870"/>
      <c r="J8" s="16"/>
      <c r="K8" s="16"/>
      <c r="L8" s="16"/>
      <c r="M8" s="16"/>
      <c r="N8" s="16"/>
      <c r="O8" s="870"/>
      <c r="P8" s="870" t="s">
        <v>524</v>
      </c>
      <c r="Q8" s="870" t="s">
        <v>63</v>
      </c>
      <c r="R8" s="16"/>
      <c r="S8" s="851"/>
    </row>
    <row r="9" spans="1:19">
      <c r="A9" s="15"/>
      <c r="B9" s="24">
        <v>2</v>
      </c>
      <c r="C9" s="871" t="s">
        <v>62</v>
      </c>
      <c r="D9" s="17" t="s">
        <v>59</v>
      </c>
      <c r="E9" s="829"/>
      <c r="F9" s="871"/>
      <c r="G9" s="871"/>
      <c r="H9" s="871"/>
      <c r="I9" s="871"/>
      <c r="J9" s="17"/>
      <c r="K9" s="17"/>
      <c r="L9" s="17"/>
      <c r="M9" s="17"/>
      <c r="N9" s="17"/>
      <c r="O9" s="871" t="s">
        <v>524</v>
      </c>
      <c r="P9" s="871"/>
      <c r="Q9" s="871"/>
      <c r="R9" s="17"/>
      <c r="S9" s="852"/>
    </row>
    <row r="10" spans="1:19">
      <c r="A10" s="15"/>
      <c r="B10" s="24">
        <v>3</v>
      </c>
      <c r="C10" s="871" t="s">
        <v>65</v>
      </c>
      <c r="D10" s="17" t="s">
        <v>66</v>
      </c>
      <c r="E10" s="829"/>
      <c r="F10" s="871"/>
      <c r="G10" s="871"/>
      <c r="H10" s="871"/>
      <c r="I10" s="871"/>
      <c r="J10" s="871"/>
      <c r="K10" s="871"/>
      <c r="L10" s="871"/>
      <c r="M10" s="871"/>
      <c r="N10" s="871"/>
      <c r="O10" s="871" t="s">
        <v>524</v>
      </c>
      <c r="P10" s="871"/>
      <c r="Q10" s="871"/>
      <c r="R10" s="17"/>
      <c r="S10" s="852"/>
    </row>
    <row r="11" spans="1:19">
      <c r="A11" s="15"/>
      <c r="B11" s="24">
        <v>4</v>
      </c>
      <c r="C11" s="871" t="s">
        <v>67</v>
      </c>
      <c r="D11" s="17" t="s">
        <v>59</v>
      </c>
      <c r="E11" s="829"/>
      <c r="F11" s="871"/>
      <c r="G11" s="871"/>
      <c r="H11" s="871"/>
      <c r="I11" s="871"/>
      <c r="J11" s="17"/>
      <c r="K11" s="17"/>
      <c r="L11" s="17"/>
      <c r="M11" s="17"/>
      <c r="N11" s="17"/>
      <c r="O11" s="871" t="s">
        <v>524</v>
      </c>
      <c r="P11" s="871"/>
      <c r="Q11" s="871"/>
      <c r="R11" s="17"/>
      <c r="S11" s="852"/>
    </row>
    <row r="12" spans="1:19">
      <c r="A12" s="15"/>
      <c r="B12" s="24">
        <v>5</v>
      </c>
      <c r="C12" s="871" t="s">
        <v>68</v>
      </c>
      <c r="D12" s="17" t="s">
        <v>59</v>
      </c>
      <c r="E12" s="829"/>
      <c r="F12" s="871"/>
      <c r="G12" s="871"/>
      <c r="H12" s="871"/>
      <c r="I12" s="871"/>
      <c r="J12" s="17"/>
      <c r="K12" s="17"/>
      <c r="L12" s="17"/>
      <c r="M12" s="17"/>
      <c r="N12" s="17"/>
      <c r="O12" s="871" t="s">
        <v>524</v>
      </c>
      <c r="P12" s="871"/>
      <c r="Q12" s="871"/>
      <c r="R12" s="17"/>
      <c r="S12" s="852"/>
    </row>
    <row r="13" spans="1:19">
      <c r="A13" s="15"/>
      <c r="B13" s="24">
        <v>6</v>
      </c>
      <c r="C13" s="871" t="s">
        <v>70</v>
      </c>
      <c r="D13" s="17" t="s">
        <v>59</v>
      </c>
      <c r="E13" s="829"/>
      <c r="F13" s="871"/>
      <c r="G13" s="871"/>
      <c r="H13" s="871"/>
      <c r="I13" s="871"/>
      <c r="J13" s="17"/>
      <c r="K13" s="17"/>
      <c r="L13" s="17"/>
      <c r="M13" s="17"/>
      <c r="N13" s="17"/>
      <c r="O13" s="871" t="s">
        <v>524</v>
      </c>
      <c r="P13" s="871"/>
      <c r="Q13" s="871"/>
      <c r="R13" s="17"/>
      <c r="S13" s="852"/>
    </row>
    <row r="14" spans="1:19">
      <c r="A14" s="15"/>
      <c r="B14" s="24">
        <v>7</v>
      </c>
      <c r="C14" s="871" t="s">
        <v>72</v>
      </c>
      <c r="D14" s="17" t="s">
        <v>59</v>
      </c>
      <c r="E14" s="829"/>
      <c r="F14" s="871"/>
      <c r="G14" s="871"/>
      <c r="H14" s="871"/>
      <c r="I14" s="871"/>
      <c r="J14" s="871"/>
      <c r="K14" s="871"/>
      <c r="L14" s="871"/>
      <c r="M14" s="871"/>
      <c r="N14" s="871"/>
      <c r="O14" s="871" t="s">
        <v>524</v>
      </c>
      <c r="P14" s="871" t="s">
        <v>63</v>
      </c>
      <c r="Q14" s="871" t="s">
        <v>63</v>
      </c>
      <c r="R14" s="17" t="s">
        <v>63</v>
      </c>
      <c r="S14" s="852"/>
    </row>
    <row r="15" spans="1:19">
      <c r="A15" s="15"/>
      <c r="B15" s="24">
        <v>8</v>
      </c>
      <c r="C15" s="871" t="s">
        <v>73</v>
      </c>
      <c r="D15" s="17" t="s">
        <v>59</v>
      </c>
      <c r="E15" s="829"/>
      <c r="F15" s="871"/>
      <c r="G15" s="871"/>
      <c r="H15" s="871"/>
      <c r="I15" s="871"/>
      <c r="J15" s="17"/>
      <c r="K15" s="17"/>
      <c r="L15" s="17"/>
      <c r="M15" s="17"/>
      <c r="N15" s="17"/>
      <c r="O15" s="871"/>
      <c r="P15" s="871"/>
      <c r="Q15" s="871"/>
      <c r="R15" s="17"/>
      <c r="S15" s="852"/>
    </row>
    <row r="16" spans="1:19">
      <c r="A16" s="15"/>
      <c r="B16" s="24">
        <v>9</v>
      </c>
      <c r="C16" s="871" t="s">
        <v>74</v>
      </c>
      <c r="D16" s="17" t="s">
        <v>59</v>
      </c>
      <c r="E16" s="829"/>
      <c r="F16" s="871"/>
      <c r="G16" s="871"/>
      <c r="H16" s="871"/>
      <c r="I16" s="871"/>
      <c r="J16" s="17"/>
      <c r="K16" s="17"/>
      <c r="L16" s="871"/>
      <c r="M16" s="17"/>
      <c r="N16" s="17"/>
      <c r="O16" s="871" t="s">
        <v>524</v>
      </c>
      <c r="P16" s="871"/>
      <c r="Q16" s="871"/>
      <c r="R16" s="17"/>
      <c r="S16" s="852"/>
    </row>
    <row r="17" spans="1:19">
      <c r="A17" s="15"/>
      <c r="B17" s="25">
        <v>10</v>
      </c>
      <c r="C17" s="871" t="s">
        <v>75</v>
      </c>
      <c r="D17" s="17" t="s">
        <v>59</v>
      </c>
      <c r="E17" s="829"/>
      <c r="F17" s="871"/>
      <c r="G17" s="871"/>
      <c r="H17" s="871"/>
      <c r="I17" s="871"/>
      <c r="J17" s="17"/>
      <c r="K17" s="17"/>
      <c r="L17" s="17"/>
      <c r="M17" s="17"/>
      <c r="N17" s="17"/>
      <c r="O17" s="871" t="s">
        <v>524</v>
      </c>
      <c r="P17" s="871"/>
      <c r="Q17" s="871"/>
      <c r="R17" s="17"/>
      <c r="S17" s="852"/>
    </row>
    <row r="18" spans="1:19">
      <c r="A18" s="15"/>
      <c r="B18" s="25">
        <v>11</v>
      </c>
      <c r="C18" s="871" t="s">
        <v>76</v>
      </c>
      <c r="D18" s="17" t="s">
        <v>59</v>
      </c>
      <c r="E18" s="829"/>
      <c r="F18" s="871"/>
      <c r="G18" s="871"/>
      <c r="H18" s="871"/>
      <c r="I18" s="871"/>
      <c r="J18" s="17"/>
      <c r="K18" s="17"/>
      <c r="L18" s="17"/>
      <c r="M18" s="17"/>
      <c r="N18" s="17"/>
      <c r="O18" s="871" t="s">
        <v>524</v>
      </c>
      <c r="P18" s="871"/>
      <c r="Q18" s="871"/>
      <c r="R18" s="17"/>
      <c r="S18" s="852"/>
    </row>
    <row r="19" spans="1:19">
      <c r="A19" s="15"/>
      <c r="B19" s="25">
        <v>12</v>
      </c>
      <c r="C19" s="871" t="s">
        <v>77</v>
      </c>
      <c r="D19" s="17" t="s">
        <v>59</v>
      </c>
      <c r="E19" s="829"/>
      <c r="F19" s="871"/>
      <c r="G19" s="871"/>
      <c r="H19" s="871"/>
      <c r="I19" s="871"/>
      <c r="J19" s="871"/>
      <c r="K19" s="17"/>
      <c r="L19" s="17"/>
      <c r="M19" s="17"/>
      <c r="N19" s="17"/>
      <c r="O19" s="871" t="s">
        <v>524</v>
      </c>
      <c r="P19" s="871"/>
      <c r="Q19" s="871"/>
      <c r="R19" s="17"/>
      <c r="S19" s="852"/>
    </row>
    <row r="20" spans="1:19">
      <c r="A20" s="15"/>
      <c r="B20" s="25">
        <v>13</v>
      </c>
      <c r="C20" s="871" t="s">
        <v>78</v>
      </c>
      <c r="D20" s="17" t="s">
        <v>59</v>
      </c>
      <c r="E20" s="829"/>
      <c r="F20" s="871"/>
      <c r="G20" s="871"/>
      <c r="H20" s="871"/>
      <c r="I20" s="871"/>
      <c r="J20" s="871"/>
      <c r="K20" s="17"/>
      <c r="L20" s="17"/>
      <c r="M20" s="17"/>
      <c r="N20" s="17"/>
      <c r="O20" s="871" t="s">
        <v>524</v>
      </c>
      <c r="P20" s="871" t="s">
        <v>63</v>
      </c>
      <c r="Q20" s="871"/>
      <c r="R20" s="17"/>
      <c r="S20" s="852"/>
    </row>
    <row r="21" spans="1:19">
      <c r="A21" s="15"/>
      <c r="B21" s="25">
        <v>14</v>
      </c>
      <c r="C21" s="871" t="s">
        <v>79</v>
      </c>
      <c r="D21" s="17" t="s">
        <v>59</v>
      </c>
      <c r="E21" s="829"/>
      <c r="F21" s="871"/>
      <c r="G21" s="871"/>
      <c r="H21" s="871"/>
      <c r="I21" s="871"/>
      <c r="J21" s="17"/>
      <c r="K21" s="17"/>
      <c r="L21" s="17"/>
      <c r="M21" s="17"/>
      <c r="N21" s="17"/>
      <c r="O21" s="871"/>
      <c r="P21" s="871"/>
      <c r="Q21" s="871"/>
      <c r="R21" s="17"/>
      <c r="S21" s="852"/>
    </row>
    <row r="22" spans="1:19">
      <c r="A22" s="15"/>
      <c r="B22" s="25">
        <v>15</v>
      </c>
      <c r="C22" s="871" t="s">
        <v>80</v>
      </c>
      <c r="D22" s="17" t="s">
        <v>59</v>
      </c>
      <c r="E22" s="829"/>
      <c r="F22" s="871"/>
      <c r="G22" s="871"/>
      <c r="H22" s="871"/>
      <c r="I22" s="871"/>
      <c r="J22" s="17"/>
      <c r="K22" s="17"/>
      <c r="L22" s="17"/>
      <c r="M22" s="17"/>
      <c r="N22" s="17"/>
      <c r="O22" s="871" t="s">
        <v>524</v>
      </c>
      <c r="P22" s="871"/>
      <c r="Q22" s="871"/>
      <c r="R22" s="17"/>
      <c r="S22" s="852"/>
    </row>
    <row r="23" spans="1:19">
      <c r="A23" s="15"/>
      <c r="B23" s="25">
        <v>16</v>
      </c>
      <c r="C23" s="871" t="s">
        <v>81</v>
      </c>
      <c r="D23" s="17" t="s">
        <v>59</v>
      </c>
      <c r="E23" s="829"/>
      <c r="F23" s="871"/>
      <c r="G23" s="871"/>
      <c r="H23" s="871"/>
      <c r="I23" s="22"/>
      <c r="J23" s="17"/>
      <c r="K23" s="17"/>
      <c r="L23" s="17"/>
      <c r="M23" s="17"/>
      <c r="N23" s="17"/>
      <c r="O23" s="871" t="s">
        <v>524</v>
      </c>
      <c r="P23" s="871" t="s">
        <v>63</v>
      </c>
      <c r="Q23" s="871" t="s">
        <v>63</v>
      </c>
      <c r="R23" s="17" t="s">
        <v>63</v>
      </c>
      <c r="S23" s="852" t="s">
        <v>960</v>
      </c>
    </row>
    <row r="24" spans="1:19">
      <c r="A24" s="15"/>
      <c r="B24" s="25">
        <v>17</v>
      </c>
      <c r="C24" s="871" t="s">
        <v>82</v>
      </c>
      <c r="D24" s="17" t="s">
        <v>59</v>
      </c>
      <c r="E24" s="829"/>
      <c r="F24" s="871"/>
      <c r="G24" s="871"/>
      <c r="H24" s="871"/>
      <c r="I24" s="871"/>
      <c r="J24" s="17"/>
      <c r="K24" s="17"/>
      <c r="L24" s="17"/>
      <c r="M24" s="17"/>
      <c r="N24" s="17"/>
      <c r="O24" s="871" t="s">
        <v>524</v>
      </c>
      <c r="P24" s="871" t="s">
        <v>63</v>
      </c>
      <c r="Q24" s="871"/>
      <c r="R24" s="17"/>
      <c r="S24" s="852"/>
    </row>
    <row r="25" spans="1:19">
      <c r="A25" s="15"/>
      <c r="B25" s="25">
        <v>18</v>
      </c>
      <c r="C25" s="871" t="s">
        <v>83</v>
      </c>
      <c r="D25" s="17" t="s">
        <v>59</v>
      </c>
      <c r="E25" s="829"/>
      <c r="F25" s="871"/>
      <c r="G25" s="871"/>
      <c r="H25" s="871"/>
      <c r="I25" s="871"/>
      <c r="J25" s="17"/>
      <c r="K25" s="17"/>
      <c r="L25" s="17"/>
      <c r="M25" s="17"/>
      <c r="N25" s="17"/>
      <c r="O25" s="871"/>
      <c r="P25" s="871"/>
      <c r="Q25" s="871"/>
      <c r="R25" s="17"/>
      <c r="S25" s="852"/>
    </row>
    <row r="26" spans="1:19">
      <c r="A26" s="15"/>
      <c r="B26" s="25">
        <v>19</v>
      </c>
      <c r="C26" s="871" t="s">
        <v>84</v>
      </c>
      <c r="D26" s="17" t="s">
        <v>59</v>
      </c>
      <c r="E26" s="829"/>
      <c r="F26" s="871"/>
      <c r="G26" s="871"/>
      <c r="H26" s="871"/>
      <c r="I26" s="871"/>
      <c r="J26" s="17"/>
      <c r="K26" s="17"/>
      <c r="L26" s="17"/>
      <c r="M26" s="17"/>
      <c r="N26" s="17"/>
      <c r="O26" s="871" t="s">
        <v>524</v>
      </c>
      <c r="P26" s="871"/>
      <c r="Q26" s="871"/>
      <c r="R26" s="17"/>
      <c r="S26" s="852"/>
    </row>
    <row r="27" spans="1:19">
      <c r="A27" s="15"/>
      <c r="B27" s="25">
        <v>20</v>
      </c>
      <c r="C27" s="871" t="s">
        <v>85</v>
      </c>
      <c r="D27" s="17" t="s">
        <v>59</v>
      </c>
      <c r="E27" s="829"/>
      <c r="F27" s="871"/>
      <c r="G27" s="871"/>
      <c r="H27" s="871"/>
      <c r="I27" s="871"/>
      <c r="J27" s="17"/>
      <c r="K27" s="17"/>
      <c r="L27" s="17"/>
      <c r="M27" s="17"/>
      <c r="N27" s="17"/>
      <c r="O27" s="871" t="s">
        <v>524</v>
      </c>
      <c r="P27" s="871"/>
      <c r="Q27" s="871"/>
      <c r="R27" s="17"/>
      <c r="S27" s="852"/>
    </row>
    <row r="28" spans="1:19">
      <c r="A28" s="15"/>
      <c r="B28" s="25">
        <v>21</v>
      </c>
      <c r="C28" s="871" t="s">
        <v>86</v>
      </c>
      <c r="D28" s="17" t="s">
        <v>59</v>
      </c>
      <c r="E28" s="829"/>
      <c r="F28" s="871"/>
      <c r="G28" s="871"/>
      <c r="H28" s="871"/>
      <c r="I28" s="871"/>
      <c r="J28" s="17"/>
      <c r="K28" s="17"/>
      <c r="L28" s="17"/>
      <c r="M28" s="17"/>
      <c r="N28" s="17"/>
      <c r="O28" s="871" t="s">
        <v>524</v>
      </c>
      <c r="P28" s="871"/>
      <c r="Q28" s="871"/>
      <c r="R28" s="17"/>
      <c r="S28" s="852"/>
    </row>
    <row r="29" spans="1:19">
      <c r="A29" s="15"/>
      <c r="B29" s="25">
        <v>22</v>
      </c>
      <c r="C29" s="871" t="s">
        <v>87</v>
      </c>
      <c r="D29" s="17" t="s">
        <v>59</v>
      </c>
      <c r="E29" s="829"/>
      <c r="F29" s="871"/>
      <c r="G29" s="871"/>
      <c r="H29" s="871"/>
      <c r="I29" s="871"/>
      <c r="J29" s="871"/>
      <c r="K29" s="871"/>
      <c r="L29" s="871"/>
      <c r="M29" s="871"/>
      <c r="N29" s="871"/>
      <c r="O29" s="871" t="s">
        <v>524</v>
      </c>
      <c r="P29" s="871"/>
      <c r="Q29" s="871"/>
      <c r="R29" s="17"/>
      <c r="S29" s="852"/>
    </row>
    <row r="30" spans="1:19">
      <c r="A30" s="15"/>
      <c r="B30" s="25">
        <v>23</v>
      </c>
      <c r="C30" s="871" t="s">
        <v>88</v>
      </c>
      <c r="D30" s="17" t="s">
        <v>59</v>
      </c>
      <c r="E30" s="829"/>
      <c r="F30" s="871"/>
      <c r="G30" s="871"/>
      <c r="H30" s="871"/>
      <c r="I30" s="871"/>
      <c r="J30" s="871"/>
      <c r="K30" s="17"/>
      <c r="L30" s="871"/>
      <c r="M30" s="871"/>
      <c r="N30" s="871"/>
      <c r="O30" s="871" t="s">
        <v>524</v>
      </c>
      <c r="P30" s="871" t="s">
        <v>63</v>
      </c>
      <c r="Q30" s="871" t="s">
        <v>63</v>
      </c>
      <c r="R30" s="17" t="s">
        <v>63</v>
      </c>
      <c r="S30" s="852" t="s">
        <v>960</v>
      </c>
    </row>
    <row r="31" spans="1:19">
      <c r="A31" s="15"/>
      <c r="B31" s="25">
        <v>24</v>
      </c>
      <c r="C31" s="871" t="s">
        <v>89</v>
      </c>
      <c r="D31" s="17" t="s">
        <v>59</v>
      </c>
      <c r="E31" s="829"/>
      <c r="F31" s="871"/>
      <c r="G31" s="871"/>
      <c r="H31" s="871"/>
      <c r="I31" s="871"/>
      <c r="J31" s="871"/>
      <c r="K31" s="17"/>
      <c r="L31" s="17"/>
      <c r="M31" s="17"/>
      <c r="N31" s="17"/>
      <c r="O31" s="871" t="s">
        <v>524</v>
      </c>
      <c r="P31" s="871"/>
      <c r="Q31" s="871"/>
      <c r="R31" s="17"/>
      <c r="S31" s="852"/>
    </row>
    <row r="32" spans="1:19">
      <c r="A32" s="15"/>
      <c r="B32" s="25">
        <v>25</v>
      </c>
      <c r="C32" s="871" t="s">
        <v>90</v>
      </c>
      <c r="D32" s="17" t="s">
        <v>59</v>
      </c>
      <c r="E32" s="829"/>
      <c r="F32" s="871"/>
      <c r="G32" s="871"/>
      <c r="H32" s="871"/>
      <c r="I32" s="871"/>
      <c r="J32" s="871"/>
      <c r="K32" s="871"/>
      <c r="L32" s="871"/>
      <c r="M32" s="871"/>
      <c r="N32" s="871"/>
      <c r="O32" s="871" t="s">
        <v>524</v>
      </c>
      <c r="P32" s="871"/>
      <c r="Q32" s="871"/>
      <c r="R32" s="17"/>
      <c r="S32" s="852"/>
    </row>
    <row r="33" spans="1:19">
      <c r="A33" s="15"/>
      <c r="B33" s="25">
        <v>26</v>
      </c>
      <c r="C33" s="871" t="s">
        <v>91</v>
      </c>
      <c r="D33" s="17" t="s">
        <v>92</v>
      </c>
      <c r="E33" s="829"/>
      <c r="F33" s="871"/>
      <c r="G33" s="871"/>
      <c r="H33" s="871"/>
      <c r="I33" s="871"/>
      <c r="J33" s="17"/>
      <c r="K33" s="17"/>
      <c r="L33" s="17"/>
      <c r="M33" s="17"/>
      <c r="N33" s="17"/>
      <c r="O33" s="871"/>
      <c r="P33" s="871"/>
      <c r="Q33" s="871"/>
      <c r="R33" s="17"/>
      <c r="S33" s="852"/>
    </row>
    <row r="34" spans="1:19">
      <c r="A34" s="15"/>
      <c r="B34" s="25">
        <v>27</v>
      </c>
      <c r="C34" s="871" t="s">
        <v>93</v>
      </c>
      <c r="D34" s="17" t="s">
        <v>59</v>
      </c>
      <c r="E34" s="829"/>
      <c r="F34" s="871"/>
      <c r="G34" s="871"/>
      <c r="H34" s="871"/>
      <c r="I34" s="871"/>
      <c r="J34" s="17"/>
      <c r="K34" s="17"/>
      <c r="L34" s="17"/>
      <c r="M34" s="17"/>
      <c r="N34" s="17"/>
      <c r="O34" s="871"/>
      <c r="P34" s="871" t="s">
        <v>63</v>
      </c>
      <c r="Q34" s="871"/>
      <c r="R34" s="17"/>
      <c r="S34" s="852"/>
    </row>
    <row r="35" spans="1:19">
      <c r="A35" s="15"/>
      <c r="B35" s="25">
        <v>28</v>
      </c>
      <c r="C35" s="871" t="s">
        <v>94</v>
      </c>
      <c r="D35" s="17" t="s">
        <v>92</v>
      </c>
      <c r="E35" s="829"/>
      <c r="F35" s="871"/>
      <c r="G35" s="871"/>
      <c r="H35" s="871"/>
      <c r="I35" s="871"/>
      <c r="J35" s="17"/>
      <c r="K35" s="17"/>
      <c r="L35" s="871"/>
      <c r="M35" s="17"/>
      <c r="N35" s="17"/>
      <c r="O35" s="871"/>
      <c r="P35" s="871"/>
      <c r="Q35" s="871"/>
      <c r="R35" s="17"/>
      <c r="S35" s="852"/>
    </row>
    <row r="36" spans="1:19">
      <c r="A36" s="15"/>
      <c r="B36" s="25">
        <v>29</v>
      </c>
      <c r="C36" s="871" t="s">
        <v>95</v>
      </c>
      <c r="D36" s="17" t="s">
        <v>59</v>
      </c>
      <c r="E36" s="829"/>
      <c r="F36" s="871"/>
      <c r="G36" s="871"/>
      <c r="H36" s="871"/>
      <c r="I36" s="871"/>
      <c r="J36" s="17"/>
      <c r="K36" s="17"/>
      <c r="L36" s="17"/>
      <c r="M36" s="17"/>
      <c r="N36" s="17"/>
      <c r="O36" s="871"/>
      <c r="P36" s="871"/>
      <c r="Q36" s="871" t="s">
        <v>63</v>
      </c>
      <c r="R36" s="17"/>
      <c r="S36" s="852"/>
    </row>
    <row r="37" spans="1:19">
      <c r="A37" s="15"/>
      <c r="B37" s="25">
        <v>30</v>
      </c>
      <c r="C37" s="871" t="s">
        <v>96</v>
      </c>
      <c r="D37" s="17" t="s">
        <v>59</v>
      </c>
      <c r="E37" s="829"/>
      <c r="F37" s="871"/>
      <c r="G37" s="871"/>
      <c r="H37" s="871"/>
      <c r="I37" s="871"/>
      <c r="J37" s="871"/>
      <c r="K37" s="871"/>
      <c r="L37" s="871"/>
      <c r="M37" s="871"/>
      <c r="N37" s="871"/>
      <c r="O37" s="871" t="s">
        <v>524</v>
      </c>
      <c r="P37" s="871"/>
      <c r="Q37" s="871"/>
      <c r="R37" s="17"/>
      <c r="S37" s="852"/>
    </row>
    <row r="38" spans="1:19">
      <c r="A38" s="15"/>
      <c r="B38" s="25">
        <v>31</v>
      </c>
      <c r="C38" s="871" t="s">
        <v>97</v>
      </c>
      <c r="D38" s="17" t="s">
        <v>59</v>
      </c>
      <c r="E38" s="829"/>
      <c r="F38" s="871"/>
      <c r="G38" s="871"/>
      <c r="H38" s="871"/>
      <c r="I38" s="871"/>
      <c r="J38" s="17"/>
      <c r="K38" s="17"/>
      <c r="L38" s="17"/>
      <c r="M38" s="17"/>
      <c r="N38" s="17"/>
      <c r="O38" s="871" t="s">
        <v>524</v>
      </c>
      <c r="P38" s="871"/>
      <c r="Q38" s="871"/>
      <c r="R38" s="17"/>
      <c r="S38" s="852" t="s">
        <v>960</v>
      </c>
    </row>
    <row r="39" spans="1:19">
      <c r="A39" s="15"/>
      <c r="B39" s="25">
        <v>32</v>
      </c>
      <c r="C39" s="871" t="s">
        <v>98</v>
      </c>
      <c r="D39" s="17" t="s">
        <v>66</v>
      </c>
      <c r="E39" s="829"/>
      <c r="F39" s="871"/>
      <c r="G39" s="871"/>
      <c r="H39" s="871"/>
      <c r="I39" s="871"/>
      <c r="J39" s="871"/>
      <c r="K39" s="17"/>
      <c r="L39" s="17"/>
      <c r="M39" s="17"/>
      <c r="N39" s="17"/>
      <c r="O39" s="871" t="s">
        <v>524</v>
      </c>
      <c r="P39" s="871"/>
      <c r="Q39" s="871"/>
      <c r="R39" s="17"/>
      <c r="S39" s="852"/>
    </row>
    <row r="40" spans="1:19">
      <c r="A40" s="15"/>
      <c r="B40" s="25">
        <v>33</v>
      </c>
      <c r="C40" s="871" t="s">
        <v>99</v>
      </c>
      <c r="D40" s="17" t="s">
        <v>59</v>
      </c>
      <c r="E40" s="829"/>
      <c r="F40" s="871"/>
      <c r="G40" s="871"/>
      <c r="H40" s="369"/>
      <c r="I40" s="871"/>
      <c r="J40" s="17"/>
      <c r="K40" s="17"/>
      <c r="L40" s="17"/>
      <c r="M40" s="17"/>
      <c r="N40" s="17"/>
      <c r="O40" s="871" t="s">
        <v>524</v>
      </c>
      <c r="P40" s="871" t="s">
        <v>63</v>
      </c>
      <c r="Q40" s="871" t="s">
        <v>63</v>
      </c>
      <c r="R40" s="17" t="s">
        <v>63</v>
      </c>
      <c r="S40" s="852" t="s">
        <v>960</v>
      </c>
    </row>
    <row r="41" spans="1:19">
      <c r="A41" s="15"/>
      <c r="B41" s="25">
        <v>34</v>
      </c>
      <c r="C41" s="871" t="s">
        <v>100</v>
      </c>
      <c r="D41" s="17" t="s">
        <v>59</v>
      </c>
      <c r="E41" s="829"/>
      <c r="F41" s="871"/>
      <c r="G41" s="871"/>
      <c r="H41" s="871"/>
      <c r="I41" s="871"/>
      <c r="J41" s="17"/>
      <c r="K41" s="871"/>
      <c r="L41" s="17"/>
      <c r="M41" s="17"/>
      <c r="N41" s="17"/>
      <c r="O41" s="871" t="s">
        <v>524</v>
      </c>
      <c r="P41" s="871"/>
      <c r="Q41" s="871"/>
      <c r="R41" s="17"/>
      <c r="S41" s="852"/>
    </row>
    <row r="42" spans="1:19">
      <c r="A42" s="15"/>
      <c r="B42" s="25">
        <v>35</v>
      </c>
      <c r="C42" s="871" t="s">
        <v>101</v>
      </c>
      <c r="D42" s="17" t="s">
        <v>92</v>
      </c>
      <c r="E42" s="829"/>
      <c r="F42" s="871"/>
      <c r="G42" s="871"/>
      <c r="H42" s="871"/>
      <c r="I42" s="871"/>
      <c r="J42" s="17"/>
      <c r="K42" s="17"/>
      <c r="L42" s="17"/>
      <c r="M42" s="17"/>
      <c r="N42" s="17"/>
      <c r="O42" s="871" t="s">
        <v>524</v>
      </c>
      <c r="P42" s="871"/>
      <c r="Q42" s="871"/>
      <c r="R42" s="17"/>
      <c r="S42" s="852"/>
    </row>
    <row r="43" spans="1:19">
      <c r="A43" s="15"/>
      <c r="B43" s="25">
        <v>36</v>
      </c>
      <c r="C43" s="871" t="s">
        <v>102</v>
      </c>
      <c r="D43" s="17" t="s">
        <v>59</v>
      </c>
      <c r="E43" s="829"/>
      <c r="F43" s="871"/>
      <c r="G43" s="871"/>
      <c r="H43" s="871"/>
      <c r="I43" s="871"/>
      <c r="J43" s="871"/>
      <c r="K43" s="17"/>
      <c r="L43" s="17"/>
      <c r="M43" s="17"/>
      <c r="N43" s="17"/>
      <c r="O43" s="871"/>
      <c r="P43" s="871"/>
      <c r="Q43" s="871"/>
      <c r="R43" s="17"/>
      <c r="S43" s="852"/>
    </row>
    <row r="44" spans="1:19">
      <c r="A44" s="15"/>
      <c r="B44" s="25">
        <v>37</v>
      </c>
      <c r="C44" s="871" t="s">
        <v>103</v>
      </c>
      <c r="D44" s="17" t="s">
        <v>59</v>
      </c>
      <c r="E44" s="829"/>
      <c r="F44" s="871"/>
      <c r="G44" s="871"/>
      <c r="H44" s="871"/>
      <c r="I44" s="871"/>
      <c r="J44" s="871"/>
      <c r="K44" s="17"/>
      <c r="L44" s="17"/>
      <c r="M44" s="17"/>
      <c r="N44" s="17"/>
      <c r="O44" s="871"/>
      <c r="P44" s="871"/>
      <c r="Q44" s="871"/>
      <c r="R44" s="17"/>
      <c r="S44" s="852"/>
    </row>
    <row r="45" spans="1:19">
      <c r="A45" s="15"/>
      <c r="B45" s="25">
        <v>38</v>
      </c>
      <c r="C45" s="871" t="s">
        <v>104</v>
      </c>
      <c r="D45" s="17" t="s">
        <v>59</v>
      </c>
      <c r="E45" s="829"/>
      <c r="F45" s="871"/>
      <c r="G45" s="871"/>
      <c r="H45" s="871"/>
      <c r="I45" s="871"/>
      <c r="J45" s="17"/>
      <c r="K45" s="17"/>
      <c r="L45" s="17"/>
      <c r="M45" s="17"/>
      <c r="N45" s="17"/>
      <c r="O45" s="871"/>
      <c r="P45" s="871"/>
      <c r="Q45" s="871"/>
      <c r="R45" s="17"/>
      <c r="S45" s="852"/>
    </row>
    <row r="46" spans="1:19">
      <c r="A46" s="15"/>
      <c r="B46" s="25">
        <v>39</v>
      </c>
      <c r="C46" s="871" t="s">
        <v>105</v>
      </c>
      <c r="D46" s="17" t="s">
        <v>59</v>
      </c>
      <c r="E46" s="829"/>
      <c r="F46" s="871"/>
      <c r="G46" s="871"/>
      <c r="H46" s="871"/>
      <c r="I46" s="871"/>
      <c r="J46" s="17"/>
      <c r="K46" s="17"/>
      <c r="L46" s="17"/>
      <c r="M46" s="17"/>
      <c r="N46" s="17"/>
      <c r="O46" s="871"/>
      <c r="P46" s="871"/>
      <c r="Q46" s="871"/>
      <c r="R46" s="17"/>
      <c r="S46" s="852"/>
    </row>
    <row r="47" spans="1:19">
      <c r="A47" s="15"/>
      <c r="B47" s="25">
        <v>40</v>
      </c>
      <c r="C47" s="871" t="s">
        <v>106</v>
      </c>
      <c r="D47" s="17" t="s">
        <v>92</v>
      </c>
      <c r="E47" s="829"/>
      <c r="F47" s="871"/>
      <c r="G47" s="871"/>
      <c r="H47" s="871"/>
      <c r="I47" s="871"/>
      <c r="J47" s="17"/>
      <c r="K47" s="17"/>
      <c r="L47" s="17"/>
      <c r="M47" s="17"/>
      <c r="N47" s="17"/>
      <c r="O47" s="871"/>
      <c r="P47" s="871"/>
      <c r="Q47" s="871"/>
      <c r="R47" s="17"/>
      <c r="S47" s="852"/>
    </row>
    <row r="48" spans="1:19">
      <c r="A48" s="15"/>
      <c r="B48" s="25">
        <v>41</v>
      </c>
      <c r="C48" s="871" t="s">
        <v>107</v>
      </c>
      <c r="D48" s="17" t="s">
        <v>59</v>
      </c>
      <c r="E48" s="829"/>
      <c r="F48" s="871"/>
      <c r="G48" s="871"/>
      <c r="H48" s="871"/>
      <c r="I48" s="871"/>
      <c r="J48" s="17"/>
      <c r="K48" s="871"/>
      <c r="L48" s="17"/>
      <c r="M48" s="17"/>
      <c r="N48" s="17"/>
      <c r="O48" s="871" t="s">
        <v>524</v>
      </c>
      <c r="P48" s="871" t="s">
        <v>63</v>
      </c>
      <c r="Q48" s="871" t="s">
        <v>63</v>
      </c>
      <c r="R48" s="17" t="s">
        <v>63</v>
      </c>
      <c r="S48" s="852" t="s">
        <v>960</v>
      </c>
    </row>
    <row r="49" spans="1:22">
      <c r="A49" s="15"/>
      <c r="B49" s="25">
        <v>42</v>
      </c>
      <c r="C49" s="871" t="s">
        <v>108</v>
      </c>
      <c r="D49" s="17" t="s">
        <v>59</v>
      </c>
      <c r="E49" s="829"/>
      <c r="F49" s="871"/>
      <c r="G49" s="871"/>
      <c r="H49" s="871"/>
      <c r="I49" s="871"/>
      <c r="J49" s="17"/>
      <c r="K49" s="17"/>
      <c r="L49" s="17"/>
      <c r="M49" s="17"/>
      <c r="N49" s="17"/>
      <c r="O49" s="871"/>
      <c r="P49" s="871"/>
      <c r="Q49" s="871"/>
      <c r="R49" s="17"/>
      <c r="S49" s="852"/>
    </row>
    <row r="50" spans="1:22">
      <c r="A50" s="15"/>
      <c r="B50" s="25">
        <v>43</v>
      </c>
      <c r="C50" s="871" t="s">
        <v>109</v>
      </c>
      <c r="D50" s="17" t="s">
        <v>59</v>
      </c>
      <c r="E50" s="829"/>
      <c r="F50" s="871"/>
      <c r="G50" s="871"/>
      <c r="H50" s="871"/>
      <c r="I50" s="871"/>
      <c r="J50" s="17"/>
      <c r="K50" s="17"/>
      <c r="L50" s="17"/>
      <c r="M50" s="17"/>
      <c r="N50" s="17"/>
      <c r="O50" s="871" t="s">
        <v>63</v>
      </c>
      <c r="P50" s="871"/>
      <c r="Q50" s="871"/>
      <c r="R50" s="17"/>
      <c r="S50" s="852"/>
    </row>
    <row r="51" spans="1:22">
      <c r="A51" s="15"/>
      <c r="B51" s="25">
        <v>44</v>
      </c>
      <c r="C51" s="871" t="s">
        <v>110</v>
      </c>
      <c r="D51" s="17" t="s">
        <v>59</v>
      </c>
      <c r="E51" s="829"/>
      <c r="F51" s="871"/>
      <c r="G51" s="871"/>
      <c r="H51" s="871"/>
      <c r="I51" s="871"/>
      <c r="J51" s="871"/>
      <c r="K51" s="17"/>
      <c r="L51" s="17"/>
      <c r="M51" s="17"/>
      <c r="N51" s="17"/>
      <c r="O51" s="871" t="s">
        <v>63</v>
      </c>
      <c r="P51" s="871" t="s">
        <v>63</v>
      </c>
      <c r="Q51" s="871" t="s">
        <v>63</v>
      </c>
      <c r="R51" s="17" t="s">
        <v>63</v>
      </c>
      <c r="S51" s="852" t="s">
        <v>960</v>
      </c>
    </row>
    <row r="52" spans="1:22">
      <c r="A52" s="15"/>
      <c r="B52" s="25">
        <v>45</v>
      </c>
      <c r="C52" s="871" t="s">
        <v>111</v>
      </c>
      <c r="D52" s="17" t="s">
        <v>59</v>
      </c>
      <c r="E52" s="829"/>
      <c r="F52" s="871"/>
      <c r="G52" s="871"/>
      <c r="H52" s="871"/>
      <c r="I52" s="871"/>
      <c r="J52" s="17"/>
      <c r="K52" s="17"/>
      <c r="L52" s="17"/>
      <c r="M52" s="17"/>
      <c r="N52" s="17"/>
      <c r="O52" s="871" t="s">
        <v>63</v>
      </c>
      <c r="P52" s="871"/>
      <c r="Q52" s="871"/>
      <c r="R52" s="17"/>
      <c r="S52" s="852"/>
    </row>
    <row r="53" spans="1:22">
      <c r="A53" s="15"/>
      <c r="B53" s="25">
        <v>46</v>
      </c>
      <c r="C53" s="871" t="s">
        <v>112</v>
      </c>
      <c r="D53" s="17" t="s">
        <v>92</v>
      </c>
      <c r="E53" s="829"/>
      <c r="F53" s="871"/>
      <c r="G53" s="871"/>
      <c r="H53" s="871"/>
      <c r="I53" s="871"/>
      <c r="J53" s="17"/>
      <c r="K53" s="17"/>
      <c r="L53" s="17"/>
      <c r="M53" s="17"/>
      <c r="N53" s="17"/>
      <c r="O53" s="871"/>
      <c r="P53" s="871"/>
      <c r="Q53" s="871"/>
      <c r="R53" s="17"/>
      <c r="S53" s="852"/>
    </row>
    <row r="54" spans="1:22" ht="11.5" thickBot="1">
      <c r="A54" s="15"/>
      <c r="B54" s="26">
        <v>47</v>
      </c>
      <c r="C54" s="873" t="s">
        <v>113</v>
      </c>
      <c r="D54" s="27" t="s">
        <v>59</v>
      </c>
      <c r="E54" s="827"/>
      <c r="F54" s="873"/>
      <c r="G54" s="873"/>
      <c r="H54" s="873"/>
      <c r="I54" s="873"/>
      <c r="J54" s="871"/>
      <c r="K54" s="27"/>
      <c r="L54" s="27"/>
      <c r="M54" s="27"/>
      <c r="N54" s="27"/>
      <c r="O54" s="873" t="s">
        <v>63</v>
      </c>
      <c r="P54" s="873"/>
      <c r="Q54" s="873"/>
      <c r="R54" s="27"/>
      <c r="S54" s="945"/>
    </row>
    <row r="55" spans="1:22" ht="11.5" hidden="1" thickBot="1">
      <c r="B55" s="1364" t="s">
        <v>524</v>
      </c>
      <c r="C55" s="1365"/>
      <c r="D55" s="1366"/>
      <c r="E55" s="23">
        <f t="shared" ref="E55:S55" si="0">COUNTIF(E8:E54,"○")</f>
        <v>0</v>
      </c>
      <c r="F55" s="18">
        <f t="shared" si="0"/>
        <v>0</v>
      </c>
      <c r="G55" s="18">
        <f t="shared" si="0"/>
        <v>0</v>
      </c>
      <c r="H55" s="18">
        <f t="shared" si="0"/>
        <v>0</v>
      </c>
      <c r="I55" s="18">
        <f t="shared" si="0"/>
        <v>0</v>
      </c>
      <c r="J55" s="778">
        <f t="shared" si="0"/>
        <v>0</v>
      </c>
      <c r="K55" s="778">
        <f t="shared" si="0"/>
        <v>0</v>
      </c>
      <c r="L55" s="778">
        <f t="shared" si="0"/>
        <v>0</v>
      </c>
      <c r="M55" s="778">
        <f t="shared" si="0"/>
        <v>0</v>
      </c>
      <c r="N55" s="778">
        <f t="shared" si="0"/>
        <v>0</v>
      </c>
      <c r="O55" s="18">
        <f t="shared" si="0"/>
        <v>32</v>
      </c>
      <c r="P55" s="18">
        <f t="shared" ref="P55:R55" si="1">COUNTIF(P8:P54,"○")</f>
        <v>10</v>
      </c>
      <c r="Q55" s="1080">
        <f t="shared" si="1"/>
        <v>8</v>
      </c>
      <c r="R55" s="1182">
        <f t="shared" si="1"/>
        <v>6</v>
      </c>
      <c r="S55" s="946">
        <f t="shared" si="0"/>
        <v>0</v>
      </c>
    </row>
    <row r="56" spans="1:22" hidden="1">
      <c r="B56" s="1385" t="s">
        <v>61</v>
      </c>
      <c r="C56" s="1415"/>
      <c r="D56" s="1386"/>
      <c r="E56" s="24">
        <f t="shared" ref="E56:S56" si="2">COUNTIF(E8:E54,"●")</f>
        <v>0</v>
      </c>
      <c r="F56" s="21">
        <f t="shared" si="2"/>
        <v>0</v>
      </c>
      <c r="G56" s="21">
        <f t="shared" si="2"/>
        <v>0</v>
      </c>
      <c r="H56" s="21">
        <f t="shared" si="2"/>
        <v>0</v>
      </c>
      <c r="I56" s="21">
        <f t="shared" si="2"/>
        <v>0</v>
      </c>
      <c r="J56" s="779">
        <f t="shared" si="2"/>
        <v>0</v>
      </c>
      <c r="K56" s="779">
        <f t="shared" si="2"/>
        <v>0</v>
      </c>
      <c r="L56" s="779">
        <f t="shared" si="2"/>
        <v>0</v>
      </c>
      <c r="M56" s="779">
        <f t="shared" si="2"/>
        <v>0</v>
      </c>
      <c r="N56" s="779">
        <f t="shared" si="2"/>
        <v>0</v>
      </c>
      <c r="O56" s="21">
        <f t="shared" si="2"/>
        <v>0</v>
      </c>
      <c r="P56" s="21">
        <f t="shared" ref="P56:R56" si="3">COUNTIF(P8:P54,"●")</f>
        <v>0</v>
      </c>
      <c r="Q56" s="18">
        <f t="shared" si="3"/>
        <v>0</v>
      </c>
      <c r="R56" s="778">
        <f t="shared" si="3"/>
        <v>0</v>
      </c>
      <c r="S56" s="853">
        <f t="shared" si="2"/>
        <v>6</v>
      </c>
    </row>
    <row r="57" spans="1:22" ht="11.5" thickBot="1">
      <c r="B57" s="1377" t="s">
        <v>115</v>
      </c>
      <c r="C57" s="1412"/>
      <c r="D57" s="1378"/>
      <c r="E57" s="832">
        <f t="shared" ref="E57:O57" si="4">E55+E56</f>
        <v>0</v>
      </c>
      <c r="F57" s="19">
        <f t="shared" si="4"/>
        <v>0</v>
      </c>
      <c r="G57" s="19">
        <f t="shared" si="4"/>
        <v>0</v>
      </c>
      <c r="H57" s="19">
        <f t="shared" si="4"/>
        <v>0</v>
      </c>
      <c r="I57" s="19">
        <f t="shared" si="4"/>
        <v>0</v>
      </c>
      <c r="J57" s="780">
        <f t="shared" si="4"/>
        <v>0</v>
      </c>
      <c r="K57" s="780">
        <f t="shared" si="4"/>
        <v>0</v>
      </c>
      <c r="L57" s="780">
        <f t="shared" si="4"/>
        <v>0</v>
      </c>
      <c r="M57" s="780">
        <f t="shared" si="4"/>
        <v>0</v>
      </c>
      <c r="N57" s="780">
        <f t="shared" si="4"/>
        <v>0</v>
      </c>
      <c r="O57" s="19">
        <f t="shared" si="4"/>
        <v>32</v>
      </c>
      <c r="P57" s="19">
        <f t="shared" ref="P57:R57" si="5">P55+P56</f>
        <v>10</v>
      </c>
      <c r="Q57" s="19">
        <f t="shared" si="5"/>
        <v>8</v>
      </c>
      <c r="R57" s="780">
        <f t="shared" si="5"/>
        <v>6</v>
      </c>
      <c r="S57" s="855">
        <f>S55+S56</f>
        <v>6</v>
      </c>
    </row>
    <row r="58" spans="1:22">
      <c r="B58" s="370" t="s">
        <v>525</v>
      </c>
      <c r="C58" s="371" t="s">
        <v>526</v>
      </c>
      <c r="V58" s="371"/>
    </row>
  </sheetData>
  <mergeCells count="6">
    <mergeCell ref="O6:S6"/>
    <mergeCell ref="B57:D57"/>
    <mergeCell ref="B6:C7"/>
    <mergeCell ref="D6:D7"/>
    <mergeCell ref="B55:D55"/>
    <mergeCell ref="B56:D56"/>
  </mergeCells>
  <phoneticPr fontId="17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64CF-8EDE-4BB6-838C-E7630F5D6DEC}">
  <sheetPr>
    <tabColor theme="1"/>
    <pageSetUpPr fitToPage="1"/>
  </sheetPr>
  <dimension ref="B3:AO188"/>
  <sheetViews>
    <sheetView showGridLines="0" showZeros="0" zoomScale="80" zoomScaleNormal="80" zoomScaleSheetLayoutView="100" workbookViewId="0">
      <selection activeCell="J9" sqref="J9:J10"/>
    </sheetView>
  </sheetViews>
  <sheetFormatPr defaultColWidth="10.6328125" defaultRowHeight="11"/>
  <cols>
    <col min="1" max="1" width="1.6328125" style="372" customWidth="1"/>
    <col min="2" max="2" width="7.6328125" style="372" customWidth="1"/>
    <col min="3" max="3" width="2.6328125" style="372" hidden="1" customWidth="1"/>
    <col min="4" max="4" width="22.6328125" style="372" customWidth="1"/>
    <col min="5" max="5" width="5.90625" style="372" customWidth="1"/>
    <col min="6" max="13" width="10.453125" style="372" customWidth="1"/>
    <col min="14" max="14" width="2.36328125" style="372" customWidth="1"/>
    <col min="15" max="41" width="10.6328125" style="372"/>
    <col min="42" max="42" width="1.453125" style="372" customWidth="1"/>
    <col min="43" max="236" width="10.6328125" style="372"/>
    <col min="237" max="237" width="1.6328125" style="372" customWidth="1"/>
    <col min="238" max="238" width="7.6328125" style="372" customWidth="1"/>
    <col min="239" max="239" width="2.6328125" style="372" customWidth="1"/>
    <col min="240" max="240" width="22.6328125" style="372" customWidth="1"/>
    <col min="241" max="241" width="5.90625" style="372" customWidth="1"/>
    <col min="242" max="262" width="9.6328125" style="372" customWidth="1"/>
    <col min="263" max="263" width="9.36328125" style="372" customWidth="1"/>
    <col min="264" max="264" width="10.36328125" style="372" customWidth="1"/>
    <col min="265" max="265" width="1.6328125" style="372" customWidth="1"/>
    <col min="266" max="492" width="10.6328125" style="372"/>
    <col min="493" max="493" width="1.6328125" style="372" customWidth="1"/>
    <col min="494" max="494" width="7.6328125" style="372" customWidth="1"/>
    <col min="495" max="495" width="2.6328125" style="372" customWidth="1"/>
    <col min="496" max="496" width="22.6328125" style="372" customWidth="1"/>
    <col min="497" max="497" width="5.90625" style="372" customWidth="1"/>
    <col min="498" max="518" width="9.6328125" style="372" customWidth="1"/>
    <col min="519" max="519" width="9.36328125" style="372" customWidth="1"/>
    <col min="520" max="520" width="10.36328125" style="372" customWidth="1"/>
    <col min="521" max="521" width="1.6328125" style="372" customWidth="1"/>
    <col min="522" max="748" width="10.6328125" style="372"/>
    <col min="749" max="749" width="1.6328125" style="372" customWidth="1"/>
    <col min="750" max="750" width="7.6328125" style="372" customWidth="1"/>
    <col min="751" max="751" width="2.6328125" style="372" customWidth="1"/>
    <col min="752" max="752" width="22.6328125" style="372" customWidth="1"/>
    <col min="753" max="753" width="5.90625" style="372" customWidth="1"/>
    <col min="754" max="774" width="9.6328125" style="372" customWidth="1"/>
    <col min="775" max="775" width="9.36328125" style="372" customWidth="1"/>
    <col min="776" max="776" width="10.36328125" style="372" customWidth="1"/>
    <col min="777" max="777" width="1.6328125" style="372" customWidth="1"/>
    <col min="778" max="1004" width="10.6328125" style="372"/>
    <col min="1005" max="1005" width="1.6328125" style="372" customWidth="1"/>
    <col min="1006" max="1006" width="7.6328125" style="372" customWidth="1"/>
    <col min="1007" max="1007" width="2.6328125" style="372" customWidth="1"/>
    <col min="1008" max="1008" width="22.6328125" style="372" customWidth="1"/>
    <col min="1009" max="1009" width="5.90625" style="372" customWidth="1"/>
    <col min="1010" max="1030" width="9.6328125" style="372" customWidth="1"/>
    <col min="1031" max="1031" width="9.36328125" style="372" customWidth="1"/>
    <col min="1032" max="1032" width="10.36328125" style="372" customWidth="1"/>
    <col min="1033" max="1033" width="1.6328125" style="372" customWidth="1"/>
    <col min="1034" max="1260" width="10.6328125" style="372"/>
    <col min="1261" max="1261" width="1.6328125" style="372" customWidth="1"/>
    <col min="1262" max="1262" width="7.6328125" style="372" customWidth="1"/>
    <col min="1263" max="1263" width="2.6328125" style="372" customWidth="1"/>
    <col min="1264" max="1264" width="22.6328125" style="372" customWidth="1"/>
    <col min="1265" max="1265" width="5.90625" style="372" customWidth="1"/>
    <col min="1266" max="1286" width="9.6328125" style="372" customWidth="1"/>
    <col min="1287" max="1287" width="9.36328125" style="372" customWidth="1"/>
    <col min="1288" max="1288" width="10.36328125" style="372" customWidth="1"/>
    <col min="1289" max="1289" width="1.6328125" style="372" customWidth="1"/>
    <col min="1290" max="1516" width="10.6328125" style="372"/>
    <col min="1517" max="1517" width="1.6328125" style="372" customWidth="1"/>
    <col min="1518" max="1518" width="7.6328125" style="372" customWidth="1"/>
    <col min="1519" max="1519" width="2.6328125" style="372" customWidth="1"/>
    <col min="1520" max="1520" width="22.6328125" style="372" customWidth="1"/>
    <col min="1521" max="1521" width="5.90625" style="372" customWidth="1"/>
    <col min="1522" max="1542" width="9.6328125" style="372" customWidth="1"/>
    <col min="1543" max="1543" width="9.36328125" style="372" customWidth="1"/>
    <col min="1544" max="1544" width="10.36328125" style="372" customWidth="1"/>
    <col min="1545" max="1545" width="1.6328125" style="372" customWidth="1"/>
    <col min="1546" max="1772" width="10.6328125" style="372"/>
    <col min="1773" max="1773" width="1.6328125" style="372" customWidth="1"/>
    <col min="1774" max="1774" width="7.6328125" style="372" customWidth="1"/>
    <col min="1775" max="1775" width="2.6328125" style="372" customWidth="1"/>
    <col min="1776" max="1776" width="22.6328125" style="372" customWidth="1"/>
    <col min="1777" max="1777" width="5.90625" style="372" customWidth="1"/>
    <col min="1778" max="1798" width="9.6328125" style="372" customWidth="1"/>
    <col min="1799" max="1799" width="9.36328125" style="372" customWidth="1"/>
    <col min="1800" max="1800" width="10.36328125" style="372" customWidth="1"/>
    <col min="1801" max="1801" width="1.6328125" style="372" customWidth="1"/>
    <col min="1802" max="2028" width="10.6328125" style="372"/>
    <col min="2029" max="2029" width="1.6328125" style="372" customWidth="1"/>
    <col min="2030" max="2030" width="7.6328125" style="372" customWidth="1"/>
    <col min="2031" max="2031" width="2.6328125" style="372" customWidth="1"/>
    <col min="2032" max="2032" width="22.6328125" style="372" customWidth="1"/>
    <col min="2033" max="2033" width="5.90625" style="372" customWidth="1"/>
    <col min="2034" max="2054" width="9.6328125" style="372" customWidth="1"/>
    <col min="2055" max="2055" width="9.36328125" style="372" customWidth="1"/>
    <col min="2056" max="2056" width="10.36328125" style="372" customWidth="1"/>
    <col min="2057" max="2057" width="1.6328125" style="372" customWidth="1"/>
    <col min="2058" max="2284" width="10.6328125" style="372"/>
    <col min="2285" max="2285" width="1.6328125" style="372" customWidth="1"/>
    <col min="2286" max="2286" width="7.6328125" style="372" customWidth="1"/>
    <col min="2287" max="2287" width="2.6328125" style="372" customWidth="1"/>
    <col min="2288" max="2288" width="22.6328125" style="372" customWidth="1"/>
    <col min="2289" max="2289" width="5.90625" style="372" customWidth="1"/>
    <col min="2290" max="2310" width="9.6328125" style="372" customWidth="1"/>
    <col min="2311" max="2311" width="9.36328125" style="372" customWidth="1"/>
    <col min="2312" max="2312" width="10.36328125" style="372" customWidth="1"/>
    <col min="2313" max="2313" width="1.6328125" style="372" customWidth="1"/>
    <col min="2314" max="2540" width="10.6328125" style="372"/>
    <col min="2541" max="2541" width="1.6328125" style="372" customWidth="1"/>
    <col min="2542" max="2542" width="7.6328125" style="372" customWidth="1"/>
    <col min="2543" max="2543" width="2.6328125" style="372" customWidth="1"/>
    <col min="2544" max="2544" width="22.6328125" style="372" customWidth="1"/>
    <col min="2545" max="2545" width="5.90625" style="372" customWidth="1"/>
    <col min="2546" max="2566" width="9.6328125" style="372" customWidth="1"/>
    <col min="2567" max="2567" width="9.36328125" style="372" customWidth="1"/>
    <col min="2568" max="2568" width="10.36328125" style="372" customWidth="1"/>
    <col min="2569" max="2569" width="1.6328125" style="372" customWidth="1"/>
    <col min="2570" max="2796" width="10.6328125" style="372"/>
    <col min="2797" max="2797" width="1.6328125" style="372" customWidth="1"/>
    <col min="2798" max="2798" width="7.6328125" style="372" customWidth="1"/>
    <col min="2799" max="2799" width="2.6328125" style="372" customWidth="1"/>
    <col min="2800" max="2800" width="22.6328125" style="372" customWidth="1"/>
    <col min="2801" max="2801" width="5.90625" style="372" customWidth="1"/>
    <col min="2802" max="2822" width="9.6328125" style="372" customWidth="1"/>
    <col min="2823" max="2823" width="9.36328125" style="372" customWidth="1"/>
    <col min="2824" max="2824" width="10.36328125" style="372" customWidth="1"/>
    <col min="2825" max="2825" width="1.6328125" style="372" customWidth="1"/>
    <col min="2826" max="3052" width="10.6328125" style="372"/>
    <col min="3053" max="3053" width="1.6328125" style="372" customWidth="1"/>
    <col min="3054" max="3054" width="7.6328125" style="372" customWidth="1"/>
    <col min="3055" max="3055" width="2.6328125" style="372" customWidth="1"/>
    <col min="3056" max="3056" width="22.6328125" style="372" customWidth="1"/>
    <col min="3057" max="3057" width="5.90625" style="372" customWidth="1"/>
    <col min="3058" max="3078" width="9.6328125" style="372" customWidth="1"/>
    <col min="3079" max="3079" width="9.36328125" style="372" customWidth="1"/>
    <col min="3080" max="3080" width="10.36328125" style="372" customWidth="1"/>
    <col min="3081" max="3081" width="1.6328125" style="372" customWidth="1"/>
    <col min="3082" max="3308" width="10.6328125" style="372"/>
    <col min="3309" max="3309" width="1.6328125" style="372" customWidth="1"/>
    <col min="3310" max="3310" width="7.6328125" style="372" customWidth="1"/>
    <col min="3311" max="3311" width="2.6328125" style="372" customWidth="1"/>
    <col min="3312" max="3312" width="22.6328125" style="372" customWidth="1"/>
    <col min="3313" max="3313" width="5.90625" style="372" customWidth="1"/>
    <col min="3314" max="3334" width="9.6328125" style="372" customWidth="1"/>
    <col min="3335" max="3335" width="9.36328125" style="372" customWidth="1"/>
    <col min="3336" max="3336" width="10.36328125" style="372" customWidth="1"/>
    <col min="3337" max="3337" width="1.6328125" style="372" customWidth="1"/>
    <col min="3338" max="3564" width="10.6328125" style="372"/>
    <col min="3565" max="3565" width="1.6328125" style="372" customWidth="1"/>
    <col min="3566" max="3566" width="7.6328125" style="372" customWidth="1"/>
    <col min="3567" max="3567" width="2.6328125" style="372" customWidth="1"/>
    <col min="3568" max="3568" width="22.6328125" style="372" customWidth="1"/>
    <col min="3569" max="3569" width="5.90625" style="372" customWidth="1"/>
    <col min="3570" max="3590" width="9.6328125" style="372" customWidth="1"/>
    <col min="3591" max="3591" width="9.36328125" style="372" customWidth="1"/>
    <col min="3592" max="3592" width="10.36328125" style="372" customWidth="1"/>
    <col min="3593" max="3593" width="1.6328125" style="372" customWidth="1"/>
    <col min="3594" max="3820" width="10.6328125" style="372"/>
    <col min="3821" max="3821" width="1.6328125" style="372" customWidth="1"/>
    <col min="3822" max="3822" width="7.6328125" style="372" customWidth="1"/>
    <col min="3823" max="3823" width="2.6328125" style="372" customWidth="1"/>
    <col min="3824" max="3824" width="22.6328125" style="372" customWidth="1"/>
    <col min="3825" max="3825" width="5.90625" style="372" customWidth="1"/>
    <col min="3826" max="3846" width="9.6328125" style="372" customWidth="1"/>
    <col min="3847" max="3847" width="9.36328125" style="372" customWidth="1"/>
    <col min="3848" max="3848" width="10.36328125" style="372" customWidth="1"/>
    <col min="3849" max="3849" width="1.6328125" style="372" customWidth="1"/>
    <col min="3850" max="4076" width="10.6328125" style="372"/>
    <col min="4077" max="4077" width="1.6328125" style="372" customWidth="1"/>
    <col min="4078" max="4078" width="7.6328125" style="372" customWidth="1"/>
    <col min="4079" max="4079" width="2.6328125" style="372" customWidth="1"/>
    <col min="4080" max="4080" width="22.6328125" style="372" customWidth="1"/>
    <col min="4081" max="4081" width="5.90625" style="372" customWidth="1"/>
    <col min="4082" max="4102" width="9.6328125" style="372" customWidth="1"/>
    <col min="4103" max="4103" width="9.36328125" style="372" customWidth="1"/>
    <col min="4104" max="4104" width="10.36328125" style="372" customWidth="1"/>
    <col min="4105" max="4105" width="1.6328125" style="372" customWidth="1"/>
    <col min="4106" max="4332" width="10.6328125" style="372"/>
    <col min="4333" max="4333" width="1.6328125" style="372" customWidth="1"/>
    <col min="4334" max="4334" width="7.6328125" style="372" customWidth="1"/>
    <col min="4335" max="4335" width="2.6328125" style="372" customWidth="1"/>
    <col min="4336" max="4336" width="22.6328125" style="372" customWidth="1"/>
    <col min="4337" max="4337" width="5.90625" style="372" customWidth="1"/>
    <col min="4338" max="4358" width="9.6328125" style="372" customWidth="1"/>
    <col min="4359" max="4359" width="9.36328125" style="372" customWidth="1"/>
    <col min="4360" max="4360" width="10.36328125" style="372" customWidth="1"/>
    <col min="4361" max="4361" width="1.6328125" style="372" customWidth="1"/>
    <col min="4362" max="4588" width="10.6328125" style="372"/>
    <col min="4589" max="4589" width="1.6328125" style="372" customWidth="1"/>
    <col min="4590" max="4590" width="7.6328125" style="372" customWidth="1"/>
    <col min="4591" max="4591" width="2.6328125" style="372" customWidth="1"/>
    <col min="4592" max="4592" width="22.6328125" style="372" customWidth="1"/>
    <col min="4593" max="4593" width="5.90625" style="372" customWidth="1"/>
    <col min="4594" max="4614" width="9.6328125" style="372" customWidth="1"/>
    <col min="4615" max="4615" width="9.36328125" style="372" customWidth="1"/>
    <col min="4616" max="4616" width="10.36328125" style="372" customWidth="1"/>
    <col min="4617" max="4617" width="1.6328125" style="372" customWidth="1"/>
    <col min="4618" max="4844" width="10.6328125" style="372"/>
    <col min="4845" max="4845" width="1.6328125" style="372" customWidth="1"/>
    <col min="4846" max="4846" width="7.6328125" style="372" customWidth="1"/>
    <col min="4847" max="4847" width="2.6328125" style="372" customWidth="1"/>
    <col min="4848" max="4848" width="22.6328125" style="372" customWidth="1"/>
    <col min="4849" max="4849" width="5.90625" style="372" customWidth="1"/>
    <col min="4850" max="4870" width="9.6328125" style="372" customWidth="1"/>
    <col min="4871" max="4871" width="9.36328125" style="372" customWidth="1"/>
    <col min="4872" max="4872" width="10.36328125" style="372" customWidth="1"/>
    <col min="4873" max="4873" width="1.6328125" style="372" customWidth="1"/>
    <col min="4874" max="5100" width="10.6328125" style="372"/>
    <col min="5101" max="5101" width="1.6328125" style="372" customWidth="1"/>
    <col min="5102" max="5102" width="7.6328125" style="372" customWidth="1"/>
    <col min="5103" max="5103" width="2.6328125" style="372" customWidth="1"/>
    <col min="5104" max="5104" width="22.6328125" style="372" customWidth="1"/>
    <col min="5105" max="5105" width="5.90625" style="372" customWidth="1"/>
    <col min="5106" max="5126" width="9.6328125" style="372" customWidth="1"/>
    <col min="5127" max="5127" width="9.36328125" style="372" customWidth="1"/>
    <col min="5128" max="5128" width="10.36328125" style="372" customWidth="1"/>
    <col min="5129" max="5129" width="1.6328125" style="372" customWidth="1"/>
    <col min="5130" max="5356" width="10.6328125" style="372"/>
    <col min="5357" max="5357" width="1.6328125" style="372" customWidth="1"/>
    <col min="5358" max="5358" width="7.6328125" style="372" customWidth="1"/>
    <col min="5359" max="5359" width="2.6328125" style="372" customWidth="1"/>
    <col min="5360" max="5360" width="22.6328125" style="372" customWidth="1"/>
    <col min="5361" max="5361" width="5.90625" style="372" customWidth="1"/>
    <col min="5362" max="5382" width="9.6328125" style="372" customWidth="1"/>
    <col min="5383" max="5383" width="9.36328125" style="372" customWidth="1"/>
    <col min="5384" max="5384" width="10.36328125" style="372" customWidth="1"/>
    <col min="5385" max="5385" width="1.6328125" style="372" customWidth="1"/>
    <col min="5386" max="5612" width="10.6328125" style="372"/>
    <col min="5613" max="5613" width="1.6328125" style="372" customWidth="1"/>
    <col min="5614" max="5614" width="7.6328125" style="372" customWidth="1"/>
    <col min="5615" max="5615" width="2.6328125" style="372" customWidth="1"/>
    <col min="5616" max="5616" width="22.6328125" style="372" customWidth="1"/>
    <col min="5617" max="5617" width="5.90625" style="372" customWidth="1"/>
    <col min="5618" max="5638" width="9.6328125" style="372" customWidth="1"/>
    <col min="5639" max="5639" width="9.36328125" style="372" customWidth="1"/>
    <col min="5640" max="5640" width="10.36328125" style="372" customWidth="1"/>
    <col min="5641" max="5641" width="1.6328125" style="372" customWidth="1"/>
    <col min="5642" max="5868" width="10.6328125" style="372"/>
    <col min="5869" max="5869" width="1.6328125" style="372" customWidth="1"/>
    <col min="5870" max="5870" width="7.6328125" style="372" customWidth="1"/>
    <col min="5871" max="5871" width="2.6328125" style="372" customWidth="1"/>
    <col min="5872" max="5872" width="22.6328125" style="372" customWidth="1"/>
    <col min="5873" max="5873" width="5.90625" style="372" customWidth="1"/>
    <col min="5874" max="5894" width="9.6328125" style="372" customWidth="1"/>
    <col min="5895" max="5895" width="9.36328125" style="372" customWidth="1"/>
    <col min="5896" max="5896" width="10.36328125" style="372" customWidth="1"/>
    <col min="5897" max="5897" width="1.6328125" style="372" customWidth="1"/>
    <col min="5898" max="6124" width="10.6328125" style="372"/>
    <col min="6125" max="6125" width="1.6328125" style="372" customWidth="1"/>
    <col min="6126" max="6126" width="7.6328125" style="372" customWidth="1"/>
    <col min="6127" max="6127" width="2.6328125" style="372" customWidth="1"/>
    <col min="6128" max="6128" width="22.6328125" style="372" customWidth="1"/>
    <col min="6129" max="6129" width="5.90625" style="372" customWidth="1"/>
    <col min="6130" max="6150" width="9.6328125" style="372" customWidth="1"/>
    <col min="6151" max="6151" width="9.36328125" style="372" customWidth="1"/>
    <col min="6152" max="6152" width="10.36328125" style="372" customWidth="1"/>
    <col min="6153" max="6153" width="1.6328125" style="372" customWidth="1"/>
    <col min="6154" max="6380" width="10.6328125" style="372"/>
    <col min="6381" max="6381" width="1.6328125" style="372" customWidth="1"/>
    <col min="6382" max="6382" width="7.6328125" style="372" customWidth="1"/>
    <col min="6383" max="6383" width="2.6328125" style="372" customWidth="1"/>
    <col min="6384" max="6384" width="22.6328125" style="372" customWidth="1"/>
    <col min="6385" max="6385" width="5.90625" style="372" customWidth="1"/>
    <col min="6386" max="6406" width="9.6328125" style="372" customWidth="1"/>
    <col min="6407" max="6407" width="9.36328125" style="372" customWidth="1"/>
    <col min="6408" max="6408" width="10.36328125" style="372" customWidth="1"/>
    <col min="6409" max="6409" width="1.6328125" style="372" customWidth="1"/>
    <col min="6410" max="6636" width="10.6328125" style="372"/>
    <col min="6637" max="6637" width="1.6328125" style="372" customWidth="1"/>
    <col min="6638" max="6638" width="7.6328125" style="372" customWidth="1"/>
    <col min="6639" max="6639" width="2.6328125" style="372" customWidth="1"/>
    <col min="6640" max="6640" width="22.6328125" style="372" customWidth="1"/>
    <col min="6641" max="6641" width="5.90625" style="372" customWidth="1"/>
    <col min="6642" max="6662" width="9.6328125" style="372" customWidth="1"/>
    <col min="6663" max="6663" width="9.36328125" style="372" customWidth="1"/>
    <col min="6664" max="6664" width="10.36328125" style="372" customWidth="1"/>
    <col min="6665" max="6665" width="1.6328125" style="372" customWidth="1"/>
    <col min="6666" max="6892" width="10.6328125" style="372"/>
    <col min="6893" max="6893" width="1.6328125" style="372" customWidth="1"/>
    <col min="6894" max="6894" width="7.6328125" style="372" customWidth="1"/>
    <col min="6895" max="6895" width="2.6328125" style="372" customWidth="1"/>
    <col min="6896" max="6896" width="22.6328125" style="372" customWidth="1"/>
    <col min="6897" max="6897" width="5.90625" style="372" customWidth="1"/>
    <col min="6898" max="6918" width="9.6328125" style="372" customWidth="1"/>
    <col min="6919" max="6919" width="9.36328125" style="372" customWidth="1"/>
    <col min="6920" max="6920" width="10.36328125" style="372" customWidth="1"/>
    <col min="6921" max="6921" width="1.6328125" style="372" customWidth="1"/>
    <col min="6922" max="7148" width="10.6328125" style="372"/>
    <col min="7149" max="7149" width="1.6328125" style="372" customWidth="1"/>
    <col min="7150" max="7150" width="7.6328125" style="372" customWidth="1"/>
    <col min="7151" max="7151" width="2.6328125" style="372" customWidth="1"/>
    <col min="7152" max="7152" width="22.6328125" style="372" customWidth="1"/>
    <col min="7153" max="7153" width="5.90625" style="372" customWidth="1"/>
    <col min="7154" max="7174" width="9.6328125" style="372" customWidth="1"/>
    <col min="7175" max="7175" width="9.36328125" style="372" customWidth="1"/>
    <col min="7176" max="7176" width="10.36328125" style="372" customWidth="1"/>
    <col min="7177" max="7177" width="1.6328125" style="372" customWidth="1"/>
    <col min="7178" max="7404" width="10.6328125" style="372"/>
    <col min="7405" max="7405" width="1.6328125" style="372" customWidth="1"/>
    <col min="7406" max="7406" width="7.6328125" style="372" customWidth="1"/>
    <col min="7407" max="7407" width="2.6328125" style="372" customWidth="1"/>
    <col min="7408" max="7408" width="22.6328125" style="372" customWidth="1"/>
    <col min="7409" max="7409" width="5.90625" style="372" customWidth="1"/>
    <col min="7410" max="7430" width="9.6328125" style="372" customWidth="1"/>
    <col min="7431" max="7431" width="9.36328125" style="372" customWidth="1"/>
    <col min="7432" max="7432" width="10.36328125" style="372" customWidth="1"/>
    <col min="7433" max="7433" width="1.6328125" style="372" customWidth="1"/>
    <col min="7434" max="7660" width="10.6328125" style="372"/>
    <col min="7661" max="7661" width="1.6328125" style="372" customWidth="1"/>
    <col min="7662" max="7662" width="7.6328125" style="372" customWidth="1"/>
    <col min="7663" max="7663" width="2.6328125" style="372" customWidth="1"/>
    <col min="7664" max="7664" width="22.6328125" style="372" customWidth="1"/>
    <col min="7665" max="7665" width="5.90625" style="372" customWidth="1"/>
    <col min="7666" max="7686" width="9.6328125" style="372" customWidth="1"/>
    <col min="7687" max="7687" width="9.36328125" style="372" customWidth="1"/>
    <col min="7688" max="7688" width="10.36328125" style="372" customWidth="1"/>
    <col min="7689" max="7689" width="1.6328125" style="372" customWidth="1"/>
    <col min="7690" max="7916" width="10.6328125" style="372"/>
    <col min="7917" max="7917" width="1.6328125" style="372" customWidth="1"/>
    <col min="7918" max="7918" width="7.6328125" style="372" customWidth="1"/>
    <col min="7919" max="7919" width="2.6328125" style="372" customWidth="1"/>
    <col min="7920" max="7920" width="22.6328125" style="372" customWidth="1"/>
    <col min="7921" max="7921" width="5.90625" style="372" customWidth="1"/>
    <col min="7922" max="7942" width="9.6328125" style="372" customWidth="1"/>
    <col min="7943" max="7943" width="9.36328125" style="372" customWidth="1"/>
    <col min="7944" max="7944" width="10.36328125" style="372" customWidth="1"/>
    <col min="7945" max="7945" width="1.6328125" style="372" customWidth="1"/>
    <col min="7946" max="8172" width="10.6328125" style="372"/>
    <col min="8173" max="8173" width="1.6328125" style="372" customWidth="1"/>
    <col min="8174" max="8174" width="7.6328125" style="372" customWidth="1"/>
    <col min="8175" max="8175" width="2.6328125" style="372" customWidth="1"/>
    <col min="8176" max="8176" width="22.6328125" style="372" customWidth="1"/>
    <col min="8177" max="8177" width="5.90625" style="372" customWidth="1"/>
    <col min="8178" max="8198" width="9.6328125" style="372" customWidth="1"/>
    <col min="8199" max="8199" width="9.36328125" style="372" customWidth="1"/>
    <col min="8200" max="8200" width="10.36328125" style="372" customWidth="1"/>
    <col min="8201" max="8201" width="1.6328125" style="372" customWidth="1"/>
    <col min="8202" max="8428" width="10.6328125" style="372"/>
    <col min="8429" max="8429" width="1.6328125" style="372" customWidth="1"/>
    <col min="8430" max="8430" width="7.6328125" style="372" customWidth="1"/>
    <col min="8431" max="8431" width="2.6328125" style="372" customWidth="1"/>
    <col min="8432" max="8432" width="22.6328125" style="372" customWidth="1"/>
    <col min="8433" max="8433" width="5.90625" style="372" customWidth="1"/>
    <col min="8434" max="8454" width="9.6328125" style="372" customWidth="1"/>
    <col min="8455" max="8455" width="9.36328125" style="372" customWidth="1"/>
    <col min="8456" max="8456" width="10.36328125" style="372" customWidth="1"/>
    <col min="8457" max="8457" width="1.6328125" style="372" customWidth="1"/>
    <col min="8458" max="8684" width="10.6328125" style="372"/>
    <col min="8685" max="8685" width="1.6328125" style="372" customWidth="1"/>
    <col min="8686" max="8686" width="7.6328125" style="372" customWidth="1"/>
    <col min="8687" max="8687" width="2.6328125" style="372" customWidth="1"/>
    <col min="8688" max="8688" width="22.6328125" style="372" customWidth="1"/>
    <col min="8689" max="8689" width="5.90625" style="372" customWidth="1"/>
    <col min="8690" max="8710" width="9.6328125" style="372" customWidth="1"/>
    <col min="8711" max="8711" width="9.36328125" style="372" customWidth="1"/>
    <col min="8712" max="8712" width="10.36328125" style="372" customWidth="1"/>
    <col min="8713" max="8713" width="1.6328125" style="372" customWidth="1"/>
    <col min="8714" max="8940" width="10.6328125" style="372"/>
    <col min="8941" max="8941" width="1.6328125" style="372" customWidth="1"/>
    <col min="8942" max="8942" width="7.6328125" style="372" customWidth="1"/>
    <col min="8943" max="8943" width="2.6328125" style="372" customWidth="1"/>
    <col min="8944" max="8944" width="22.6328125" style="372" customWidth="1"/>
    <col min="8945" max="8945" width="5.90625" style="372" customWidth="1"/>
    <col min="8946" max="8966" width="9.6328125" style="372" customWidth="1"/>
    <col min="8967" max="8967" width="9.36328125" style="372" customWidth="1"/>
    <col min="8968" max="8968" width="10.36328125" style="372" customWidth="1"/>
    <col min="8969" max="8969" width="1.6328125" style="372" customWidth="1"/>
    <col min="8970" max="9196" width="10.6328125" style="372"/>
    <col min="9197" max="9197" width="1.6328125" style="372" customWidth="1"/>
    <col min="9198" max="9198" width="7.6328125" style="372" customWidth="1"/>
    <col min="9199" max="9199" width="2.6328125" style="372" customWidth="1"/>
    <col min="9200" max="9200" width="22.6328125" style="372" customWidth="1"/>
    <col min="9201" max="9201" width="5.90625" style="372" customWidth="1"/>
    <col min="9202" max="9222" width="9.6328125" style="372" customWidth="1"/>
    <col min="9223" max="9223" width="9.36328125" style="372" customWidth="1"/>
    <col min="9224" max="9224" width="10.36328125" style="372" customWidth="1"/>
    <col min="9225" max="9225" width="1.6328125" style="372" customWidth="1"/>
    <col min="9226" max="9452" width="10.6328125" style="372"/>
    <col min="9453" max="9453" width="1.6328125" style="372" customWidth="1"/>
    <col min="9454" max="9454" width="7.6328125" style="372" customWidth="1"/>
    <col min="9455" max="9455" width="2.6328125" style="372" customWidth="1"/>
    <col min="9456" max="9456" width="22.6328125" style="372" customWidth="1"/>
    <col min="9457" max="9457" width="5.90625" style="372" customWidth="1"/>
    <col min="9458" max="9478" width="9.6328125" style="372" customWidth="1"/>
    <col min="9479" max="9479" width="9.36328125" style="372" customWidth="1"/>
    <col min="9480" max="9480" width="10.36328125" style="372" customWidth="1"/>
    <col min="9481" max="9481" width="1.6328125" style="372" customWidth="1"/>
    <col min="9482" max="9708" width="10.6328125" style="372"/>
    <col min="9709" max="9709" width="1.6328125" style="372" customWidth="1"/>
    <col min="9710" max="9710" width="7.6328125" style="372" customWidth="1"/>
    <col min="9711" max="9711" width="2.6328125" style="372" customWidth="1"/>
    <col min="9712" max="9712" width="22.6328125" style="372" customWidth="1"/>
    <col min="9713" max="9713" width="5.90625" style="372" customWidth="1"/>
    <col min="9714" max="9734" width="9.6328125" style="372" customWidth="1"/>
    <col min="9735" max="9735" width="9.36328125" style="372" customWidth="1"/>
    <col min="9736" max="9736" width="10.36328125" style="372" customWidth="1"/>
    <col min="9737" max="9737" width="1.6328125" style="372" customWidth="1"/>
    <col min="9738" max="9964" width="10.6328125" style="372"/>
    <col min="9965" max="9965" width="1.6328125" style="372" customWidth="1"/>
    <col min="9966" max="9966" width="7.6328125" style="372" customWidth="1"/>
    <col min="9967" max="9967" width="2.6328125" style="372" customWidth="1"/>
    <col min="9968" max="9968" width="22.6328125" style="372" customWidth="1"/>
    <col min="9969" max="9969" width="5.90625" style="372" customWidth="1"/>
    <col min="9970" max="9990" width="9.6328125" style="372" customWidth="1"/>
    <col min="9991" max="9991" width="9.36328125" style="372" customWidth="1"/>
    <col min="9992" max="9992" width="10.36328125" style="372" customWidth="1"/>
    <col min="9993" max="9993" width="1.6328125" style="372" customWidth="1"/>
    <col min="9994" max="10220" width="10.6328125" style="372"/>
    <col min="10221" max="10221" width="1.6328125" style="372" customWidth="1"/>
    <col min="10222" max="10222" width="7.6328125" style="372" customWidth="1"/>
    <col min="10223" max="10223" width="2.6328125" style="372" customWidth="1"/>
    <col min="10224" max="10224" width="22.6328125" style="372" customWidth="1"/>
    <col min="10225" max="10225" width="5.90625" style="372" customWidth="1"/>
    <col min="10226" max="10246" width="9.6328125" style="372" customWidth="1"/>
    <col min="10247" max="10247" width="9.36328125" style="372" customWidth="1"/>
    <col min="10248" max="10248" width="10.36328125" style="372" customWidth="1"/>
    <col min="10249" max="10249" width="1.6328125" style="372" customWidth="1"/>
    <col min="10250" max="10476" width="10.6328125" style="372"/>
    <col min="10477" max="10477" width="1.6328125" style="372" customWidth="1"/>
    <col min="10478" max="10478" width="7.6328125" style="372" customWidth="1"/>
    <col min="10479" max="10479" width="2.6328125" style="372" customWidth="1"/>
    <col min="10480" max="10480" width="22.6328125" style="372" customWidth="1"/>
    <col min="10481" max="10481" width="5.90625" style="372" customWidth="1"/>
    <col min="10482" max="10502" width="9.6328125" style="372" customWidth="1"/>
    <col min="10503" max="10503" width="9.36328125" style="372" customWidth="1"/>
    <col min="10504" max="10504" width="10.36328125" style="372" customWidth="1"/>
    <col min="10505" max="10505" width="1.6328125" style="372" customWidth="1"/>
    <col min="10506" max="10732" width="10.6328125" style="372"/>
    <col min="10733" max="10733" width="1.6328125" style="372" customWidth="1"/>
    <col min="10734" max="10734" width="7.6328125" style="372" customWidth="1"/>
    <col min="10735" max="10735" width="2.6328125" style="372" customWidth="1"/>
    <col min="10736" max="10736" width="22.6328125" style="372" customWidth="1"/>
    <col min="10737" max="10737" width="5.90625" style="372" customWidth="1"/>
    <col min="10738" max="10758" width="9.6328125" style="372" customWidth="1"/>
    <col min="10759" max="10759" width="9.36328125" style="372" customWidth="1"/>
    <col min="10760" max="10760" width="10.36328125" style="372" customWidth="1"/>
    <col min="10761" max="10761" width="1.6328125" style="372" customWidth="1"/>
    <col min="10762" max="10988" width="10.6328125" style="372"/>
    <col min="10989" max="10989" width="1.6328125" style="372" customWidth="1"/>
    <col min="10990" max="10990" width="7.6328125" style="372" customWidth="1"/>
    <col min="10991" max="10991" width="2.6328125" style="372" customWidth="1"/>
    <col min="10992" max="10992" width="22.6328125" style="372" customWidth="1"/>
    <col min="10993" max="10993" width="5.90625" style="372" customWidth="1"/>
    <col min="10994" max="11014" width="9.6328125" style="372" customWidth="1"/>
    <col min="11015" max="11015" width="9.36328125" style="372" customWidth="1"/>
    <col min="11016" max="11016" width="10.36328125" style="372" customWidth="1"/>
    <col min="11017" max="11017" width="1.6328125" style="372" customWidth="1"/>
    <col min="11018" max="11244" width="10.6328125" style="372"/>
    <col min="11245" max="11245" width="1.6328125" style="372" customWidth="1"/>
    <col min="11246" max="11246" width="7.6328125" style="372" customWidth="1"/>
    <col min="11247" max="11247" width="2.6328125" style="372" customWidth="1"/>
    <col min="11248" max="11248" width="22.6328125" style="372" customWidth="1"/>
    <col min="11249" max="11249" width="5.90625" style="372" customWidth="1"/>
    <col min="11250" max="11270" width="9.6328125" style="372" customWidth="1"/>
    <col min="11271" max="11271" width="9.36328125" style="372" customWidth="1"/>
    <col min="11272" max="11272" width="10.36328125" style="372" customWidth="1"/>
    <col min="11273" max="11273" width="1.6328125" style="372" customWidth="1"/>
    <col min="11274" max="11500" width="10.6328125" style="372"/>
    <col min="11501" max="11501" width="1.6328125" style="372" customWidth="1"/>
    <col min="11502" max="11502" width="7.6328125" style="372" customWidth="1"/>
    <col min="11503" max="11503" width="2.6328125" style="372" customWidth="1"/>
    <col min="11504" max="11504" width="22.6328125" style="372" customWidth="1"/>
    <col min="11505" max="11505" width="5.90625" style="372" customWidth="1"/>
    <col min="11506" max="11526" width="9.6328125" style="372" customWidth="1"/>
    <col min="11527" max="11527" width="9.36328125" style="372" customWidth="1"/>
    <col min="11528" max="11528" width="10.36328125" style="372" customWidth="1"/>
    <col min="11529" max="11529" width="1.6328125" style="372" customWidth="1"/>
    <col min="11530" max="11756" width="10.6328125" style="372"/>
    <col min="11757" max="11757" width="1.6328125" style="372" customWidth="1"/>
    <col min="11758" max="11758" width="7.6328125" style="372" customWidth="1"/>
    <col min="11759" max="11759" width="2.6328125" style="372" customWidth="1"/>
    <col min="11760" max="11760" width="22.6328125" style="372" customWidth="1"/>
    <col min="11761" max="11761" width="5.90625" style="372" customWidth="1"/>
    <col min="11762" max="11782" width="9.6328125" style="372" customWidth="1"/>
    <col min="11783" max="11783" width="9.36328125" style="372" customWidth="1"/>
    <col min="11784" max="11784" width="10.36328125" style="372" customWidth="1"/>
    <col min="11785" max="11785" width="1.6328125" style="372" customWidth="1"/>
    <col min="11786" max="12012" width="10.6328125" style="372"/>
    <col min="12013" max="12013" width="1.6328125" style="372" customWidth="1"/>
    <col min="12014" max="12014" width="7.6328125" style="372" customWidth="1"/>
    <col min="12015" max="12015" width="2.6328125" style="372" customWidth="1"/>
    <col min="12016" max="12016" width="22.6328125" style="372" customWidth="1"/>
    <col min="12017" max="12017" width="5.90625" style="372" customWidth="1"/>
    <col min="12018" max="12038" width="9.6328125" style="372" customWidth="1"/>
    <col min="12039" max="12039" width="9.36328125" style="372" customWidth="1"/>
    <col min="12040" max="12040" width="10.36328125" style="372" customWidth="1"/>
    <col min="12041" max="12041" width="1.6328125" style="372" customWidth="1"/>
    <col min="12042" max="12268" width="10.6328125" style="372"/>
    <col min="12269" max="12269" width="1.6328125" style="372" customWidth="1"/>
    <col min="12270" max="12270" width="7.6328125" style="372" customWidth="1"/>
    <col min="12271" max="12271" width="2.6328125" style="372" customWidth="1"/>
    <col min="12272" max="12272" width="22.6328125" style="372" customWidth="1"/>
    <col min="12273" max="12273" width="5.90625" style="372" customWidth="1"/>
    <col min="12274" max="12294" width="9.6328125" style="372" customWidth="1"/>
    <col min="12295" max="12295" width="9.36328125" style="372" customWidth="1"/>
    <col min="12296" max="12296" width="10.36328125" style="372" customWidth="1"/>
    <col min="12297" max="12297" width="1.6328125" style="372" customWidth="1"/>
    <col min="12298" max="12524" width="10.6328125" style="372"/>
    <col min="12525" max="12525" width="1.6328125" style="372" customWidth="1"/>
    <col min="12526" max="12526" width="7.6328125" style="372" customWidth="1"/>
    <col min="12527" max="12527" width="2.6328125" style="372" customWidth="1"/>
    <col min="12528" max="12528" width="22.6328125" style="372" customWidth="1"/>
    <col min="12529" max="12529" width="5.90625" style="372" customWidth="1"/>
    <col min="12530" max="12550" width="9.6328125" style="372" customWidth="1"/>
    <col min="12551" max="12551" width="9.36328125" style="372" customWidth="1"/>
    <col min="12552" max="12552" width="10.36328125" style="372" customWidth="1"/>
    <col min="12553" max="12553" width="1.6328125" style="372" customWidth="1"/>
    <col min="12554" max="12780" width="10.6328125" style="372"/>
    <col min="12781" max="12781" width="1.6328125" style="372" customWidth="1"/>
    <col min="12782" max="12782" width="7.6328125" style="372" customWidth="1"/>
    <col min="12783" max="12783" width="2.6328125" style="372" customWidth="1"/>
    <col min="12784" max="12784" width="22.6328125" style="372" customWidth="1"/>
    <col min="12785" max="12785" width="5.90625" style="372" customWidth="1"/>
    <col min="12786" max="12806" width="9.6328125" style="372" customWidth="1"/>
    <col min="12807" max="12807" width="9.36328125" style="372" customWidth="1"/>
    <col min="12808" max="12808" width="10.36328125" style="372" customWidth="1"/>
    <col min="12809" max="12809" width="1.6328125" style="372" customWidth="1"/>
    <col min="12810" max="13036" width="10.6328125" style="372"/>
    <col min="13037" max="13037" width="1.6328125" style="372" customWidth="1"/>
    <col min="13038" max="13038" width="7.6328125" style="372" customWidth="1"/>
    <col min="13039" max="13039" width="2.6328125" style="372" customWidth="1"/>
    <col min="13040" max="13040" width="22.6328125" style="372" customWidth="1"/>
    <col min="13041" max="13041" width="5.90625" style="372" customWidth="1"/>
    <col min="13042" max="13062" width="9.6328125" style="372" customWidth="1"/>
    <col min="13063" max="13063" width="9.36328125" style="372" customWidth="1"/>
    <col min="13064" max="13064" width="10.36328125" style="372" customWidth="1"/>
    <col min="13065" max="13065" width="1.6328125" style="372" customWidth="1"/>
    <col min="13066" max="13292" width="10.6328125" style="372"/>
    <col min="13293" max="13293" width="1.6328125" style="372" customWidth="1"/>
    <col min="13294" max="13294" width="7.6328125" style="372" customWidth="1"/>
    <col min="13295" max="13295" width="2.6328125" style="372" customWidth="1"/>
    <col min="13296" max="13296" width="22.6328125" style="372" customWidth="1"/>
    <col min="13297" max="13297" width="5.90625" style="372" customWidth="1"/>
    <col min="13298" max="13318" width="9.6328125" style="372" customWidth="1"/>
    <col min="13319" max="13319" width="9.36328125" style="372" customWidth="1"/>
    <col min="13320" max="13320" width="10.36328125" style="372" customWidth="1"/>
    <col min="13321" max="13321" width="1.6328125" style="372" customWidth="1"/>
    <col min="13322" max="13548" width="10.6328125" style="372"/>
    <col min="13549" max="13549" width="1.6328125" style="372" customWidth="1"/>
    <col min="13550" max="13550" width="7.6328125" style="372" customWidth="1"/>
    <col min="13551" max="13551" width="2.6328125" style="372" customWidth="1"/>
    <col min="13552" max="13552" width="22.6328125" style="372" customWidth="1"/>
    <col min="13553" max="13553" width="5.90625" style="372" customWidth="1"/>
    <col min="13554" max="13574" width="9.6328125" style="372" customWidth="1"/>
    <col min="13575" max="13575" width="9.36328125" style="372" customWidth="1"/>
    <col min="13576" max="13576" width="10.36328125" style="372" customWidth="1"/>
    <col min="13577" max="13577" width="1.6328125" style="372" customWidth="1"/>
    <col min="13578" max="13804" width="10.6328125" style="372"/>
    <col min="13805" max="13805" width="1.6328125" style="372" customWidth="1"/>
    <col min="13806" max="13806" width="7.6328125" style="372" customWidth="1"/>
    <col min="13807" max="13807" width="2.6328125" style="372" customWidth="1"/>
    <col min="13808" max="13808" width="22.6328125" style="372" customWidth="1"/>
    <col min="13809" max="13809" width="5.90625" style="372" customWidth="1"/>
    <col min="13810" max="13830" width="9.6328125" style="372" customWidth="1"/>
    <col min="13831" max="13831" width="9.36328125" style="372" customWidth="1"/>
    <col min="13832" max="13832" width="10.36328125" style="372" customWidth="1"/>
    <col min="13833" max="13833" width="1.6328125" style="372" customWidth="1"/>
    <col min="13834" max="14060" width="10.6328125" style="372"/>
    <col min="14061" max="14061" width="1.6328125" style="372" customWidth="1"/>
    <col min="14062" max="14062" width="7.6328125" style="372" customWidth="1"/>
    <col min="14063" max="14063" width="2.6328125" style="372" customWidth="1"/>
    <col min="14064" max="14064" width="22.6328125" style="372" customWidth="1"/>
    <col min="14065" max="14065" width="5.90625" style="372" customWidth="1"/>
    <col min="14066" max="14086" width="9.6328125" style="372" customWidth="1"/>
    <col min="14087" max="14087" width="9.36328125" style="372" customWidth="1"/>
    <col min="14088" max="14088" width="10.36328125" style="372" customWidth="1"/>
    <col min="14089" max="14089" width="1.6328125" style="372" customWidth="1"/>
    <col min="14090" max="14316" width="10.6328125" style="372"/>
    <col min="14317" max="14317" width="1.6328125" style="372" customWidth="1"/>
    <col min="14318" max="14318" width="7.6328125" style="372" customWidth="1"/>
    <col min="14319" max="14319" width="2.6328125" style="372" customWidth="1"/>
    <col min="14320" max="14320" width="22.6328125" style="372" customWidth="1"/>
    <col min="14321" max="14321" width="5.90625" style="372" customWidth="1"/>
    <col min="14322" max="14342" width="9.6328125" style="372" customWidth="1"/>
    <col min="14343" max="14343" width="9.36328125" style="372" customWidth="1"/>
    <col min="14344" max="14344" width="10.36328125" style="372" customWidth="1"/>
    <col min="14345" max="14345" width="1.6328125" style="372" customWidth="1"/>
    <col min="14346" max="14572" width="10.6328125" style="372"/>
    <col min="14573" max="14573" width="1.6328125" style="372" customWidth="1"/>
    <col min="14574" max="14574" width="7.6328125" style="372" customWidth="1"/>
    <col min="14575" max="14575" width="2.6328125" style="372" customWidth="1"/>
    <col min="14576" max="14576" width="22.6328125" style="372" customWidth="1"/>
    <col min="14577" max="14577" width="5.90625" style="372" customWidth="1"/>
    <col min="14578" max="14598" width="9.6328125" style="372" customWidth="1"/>
    <col min="14599" max="14599" width="9.36328125" style="372" customWidth="1"/>
    <col min="14600" max="14600" width="10.36328125" style="372" customWidth="1"/>
    <col min="14601" max="14601" width="1.6328125" style="372" customWidth="1"/>
    <col min="14602" max="14828" width="10.6328125" style="372"/>
    <col min="14829" max="14829" width="1.6328125" style="372" customWidth="1"/>
    <col min="14830" max="14830" width="7.6328125" style="372" customWidth="1"/>
    <col min="14831" max="14831" width="2.6328125" style="372" customWidth="1"/>
    <col min="14832" max="14832" width="22.6328125" style="372" customWidth="1"/>
    <col min="14833" max="14833" width="5.90625" style="372" customWidth="1"/>
    <col min="14834" max="14854" width="9.6328125" style="372" customWidth="1"/>
    <col min="14855" max="14855" width="9.36328125" style="372" customWidth="1"/>
    <col min="14856" max="14856" width="10.36328125" style="372" customWidth="1"/>
    <col min="14857" max="14857" width="1.6328125" style="372" customWidth="1"/>
    <col min="14858" max="15084" width="10.6328125" style="372"/>
    <col min="15085" max="15085" width="1.6328125" style="372" customWidth="1"/>
    <col min="15086" max="15086" width="7.6328125" style="372" customWidth="1"/>
    <col min="15087" max="15087" width="2.6328125" style="372" customWidth="1"/>
    <col min="15088" max="15088" width="22.6328125" style="372" customWidth="1"/>
    <col min="15089" max="15089" width="5.90625" style="372" customWidth="1"/>
    <col min="15090" max="15110" width="9.6328125" style="372" customWidth="1"/>
    <col min="15111" max="15111" width="9.36328125" style="372" customWidth="1"/>
    <col min="15112" max="15112" width="10.36328125" style="372" customWidth="1"/>
    <col min="15113" max="15113" width="1.6328125" style="372" customWidth="1"/>
    <col min="15114" max="15340" width="10.6328125" style="372"/>
    <col min="15341" max="15341" width="1.6328125" style="372" customWidth="1"/>
    <col min="15342" max="15342" width="7.6328125" style="372" customWidth="1"/>
    <col min="15343" max="15343" width="2.6328125" style="372" customWidth="1"/>
    <col min="15344" max="15344" width="22.6328125" style="372" customWidth="1"/>
    <col min="15345" max="15345" width="5.90625" style="372" customWidth="1"/>
    <col min="15346" max="15366" width="9.6328125" style="372" customWidth="1"/>
    <col min="15367" max="15367" width="9.36328125" style="372" customWidth="1"/>
    <col min="15368" max="15368" width="10.36328125" style="372" customWidth="1"/>
    <col min="15369" max="15369" width="1.6328125" style="372" customWidth="1"/>
    <col min="15370" max="15596" width="10.6328125" style="372"/>
    <col min="15597" max="15597" width="1.6328125" style="372" customWidth="1"/>
    <col min="15598" max="15598" width="7.6328125" style="372" customWidth="1"/>
    <col min="15599" max="15599" width="2.6328125" style="372" customWidth="1"/>
    <col min="15600" max="15600" width="22.6328125" style="372" customWidth="1"/>
    <col min="15601" max="15601" width="5.90625" style="372" customWidth="1"/>
    <col min="15602" max="15622" width="9.6328125" style="372" customWidth="1"/>
    <col min="15623" max="15623" width="9.36328125" style="372" customWidth="1"/>
    <col min="15624" max="15624" width="10.36328125" style="372" customWidth="1"/>
    <col min="15625" max="15625" width="1.6328125" style="372" customWidth="1"/>
    <col min="15626" max="15852" width="10.6328125" style="372"/>
    <col min="15853" max="15853" width="1.6328125" style="372" customWidth="1"/>
    <col min="15854" max="15854" width="7.6328125" style="372" customWidth="1"/>
    <col min="15855" max="15855" width="2.6328125" style="372" customWidth="1"/>
    <col min="15856" max="15856" width="22.6328125" style="372" customWidth="1"/>
    <col min="15857" max="15857" width="5.90625" style="372" customWidth="1"/>
    <col min="15858" max="15878" width="9.6328125" style="372" customWidth="1"/>
    <col min="15879" max="15879" width="9.36328125" style="372" customWidth="1"/>
    <col min="15880" max="15880" width="10.36328125" style="372" customWidth="1"/>
    <col min="15881" max="15881" width="1.6328125" style="372" customWidth="1"/>
    <col min="15882" max="16108" width="10.6328125" style="372"/>
    <col min="16109" max="16109" width="1.6328125" style="372" customWidth="1"/>
    <col min="16110" max="16110" width="7.6328125" style="372" customWidth="1"/>
    <col min="16111" max="16111" width="2.6328125" style="372" customWidth="1"/>
    <col min="16112" max="16112" width="22.6328125" style="372" customWidth="1"/>
    <col min="16113" max="16113" width="5.90625" style="372" customWidth="1"/>
    <col min="16114" max="16134" width="9.6328125" style="372" customWidth="1"/>
    <col min="16135" max="16135" width="9.36328125" style="372" customWidth="1"/>
    <col min="16136" max="16136" width="10.36328125" style="372" customWidth="1"/>
    <col min="16137" max="16137" width="1.6328125" style="372" customWidth="1"/>
    <col min="16138" max="16384" width="10.6328125" style="372"/>
  </cols>
  <sheetData>
    <row r="3" spans="2:15">
      <c r="B3" s="14" t="s">
        <v>527</v>
      </c>
    </row>
    <row r="4" spans="2:15">
      <c r="B4" s="372" t="s">
        <v>916</v>
      </c>
    </row>
    <row r="8" spans="2:15" ht="20.149999999999999" customHeight="1" thickBot="1">
      <c r="B8" s="373"/>
      <c r="C8" s="373"/>
      <c r="D8" s="374"/>
      <c r="E8" s="375"/>
      <c r="F8" s="373"/>
      <c r="G8" s="373"/>
      <c r="H8" s="373"/>
      <c r="I8" s="373"/>
      <c r="J8" s="373"/>
      <c r="K8" s="373"/>
      <c r="L8" s="373"/>
      <c r="M8" s="484" t="s">
        <v>607</v>
      </c>
    </row>
    <row r="9" spans="2:15" ht="26.25" customHeight="1">
      <c r="B9" s="377" t="s">
        <v>282</v>
      </c>
      <c r="C9" s="378" t="s">
        <v>529</v>
      </c>
      <c r="D9" s="379" t="s">
        <v>284</v>
      </c>
      <c r="E9" s="380" t="s">
        <v>285</v>
      </c>
      <c r="F9" s="1420" t="s">
        <v>884</v>
      </c>
      <c r="G9" s="1422" t="s">
        <v>885</v>
      </c>
      <c r="H9" s="1424" t="s">
        <v>886</v>
      </c>
      <c r="I9" s="1422" t="s">
        <v>885</v>
      </c>
      <c r="J9" s="1424" t="s">
        <v>887</v>
      </c>
      <c r="K9" s="1422" t="s">
        <v>885</v>
      </c>
      <c r="L9" s="1416" t="s">
        <v>888</v>
      </c>
      <c r="M9" s="1418" t="s">
        <v>885</v>
      </c>
      <c r="O9" s="893" t="s">
        <v>889</v>
      </c>
    </row>
    <row r="10" spans="2:15" ht="26.25" customHeight="1" thickBot="1">
      <c r="B10" s="387"/>
      <c r="C10" s="388" t="s">
        <v>534</v>
      </c>
      <c r="D10" s="389"/>
      <c r="E10" s="390"/>
      <c r="F10" s="1421"/>
      <c r="G10" s="1423"/>
      <c r="H10" s="1425"/>
      <c r="I10" s="1423"/>
      <c r="J10" s="1425"/>
      <c r="K10" s="1423"/>
      <c r="L10" s="1417"/>
      <c r="M10" s="1419"/>
    </row>
    <row r="11" spans="2:15" ht="12.65" customHeight="1">
      <c r="B11" s="399"/>
      <c r="C11" s="400"/>
      <c r="D11" s="401" t="s">
        <v>393</v>
      </c>
      <c r="E11" s="402" t="s">
        <v>541</v>
      </c>
      <c r="F11" s="874">
        <v>0</v>
      </c>
      <c r="G11" s="874">
        <v>2</v>
      </c>
      <c r="H11" s="874">
        <v>0</v>
      </c>
      <c r="I11" s="874">
        <v>2</v>
      </c>
      <c r="J11" s="874">
        <v>0</v>
      </c>
      <c r="K11" s="874">
        <v>2</v>
      </c>
      <c r="L11" s="874">
        <v>0</v>
      </c>
      <c r="M11" s="877">
        <v>2</v>
      </c>
    </row>
    <row r="12" spans="2:15" ht="12" customHeight="1">
      <c r="B12" s="412"/>
      <c r="C12" s="413">
        <v>1</v>
      </c>
      <c r="D12" s="414" t="s">
        <v>6</v>
      </c>
      <c r="E12" s="415" t="s">
        <v>294</v>
      </c>
      <c r="F12" s="880">
        <v>0</v>
      </c>
      <c r="G12" s="880">
        <v>0</v>
      </c>
      <c r="H12" s="880">
        <v>0</v>
      </c>
      <c r="I12" s="880">
        <v>0</v>
      </c>
      <c r="J12" s="880">
        <v>0</v>
      </c>
      <c r="K12" s="880">
        <v>0</v>
      </c>
      <c r="L12" s="880">
        <v>0</v>
      </c>
      <c r="M12" s="881">
        <v>0</v>
      </c>
    </row>
    <row r="13" spans="2:15" ht="12" customHeight="1">
      <c r="B13" s="412" t="s">
        <v>542</v>
      </c>
      <c r="C13" s="413">
        <v>2</v>
      </c>
      <c r="D13" s="414" t="s">
        <v>9</v>
      </c>
      <c r="E13" s="415" t="s">
        <v>295</v>
      </c>
      <c r="F13" s="880">
        <v>0</v>
      </c>
      <c r="G13" s="880">
        <v>0</v>
      </c>
      <c r="H13" s="880">
        <v>0</v>
      </c>
      <c r="I13" s="880">
        <v>0</v>
      </c>
      <c r="J13" s="880">
        <v>0</v>
      </c>
      <c r="K13" s="880">
        <v>0</v>
      </c>
      <c r="L13" s="880">
        <v>0</v>
      </c>
      <c r="M13" s="881">
        <v>0</v>
      </c>
    </row>
    <row r="14" spans="2:15" ht="12" customHeight="1">
      <c r="B14" s="412"/>
      <c r="C14" s="413">
        <v>3</v>
      </c>
      <c r="D14" s="414" t="s">
        <v>543</v>
      </c>
      <c r="E14" s="415" t="s">
        <v>544</v>
      </c>
      <c r="F14" s="880">
        <v>0</v>
      </c>
      <c r="G14" s="880">
        <v>0</v>
      </c>
      <c r="H14" s="880">
        <v>0</v>
      </c>
      <c r="I14" s="880">
        <v>0</v>
      </c>
      <c r="J14" s="880">
        <v>0</v>
      </c>
      <c r="K14" s="880">
        <v>0</v>
      </c>
      <c r="L14" s="880">
        <v>0</v>
      </c>
      <c r="M14" s="881">
        <v>0</v>
      </c>
    </row>
    <row r="15" spans="2:15" ht="12" customHeight="1">
      <c r="B15" s="426"/>
      <c r="C15" s="413">
        <v>4</v>
      </c>
      <c r="D15" s="414" t="s">
        <v>399</v>
      </c>
      <c r="E15" s="415"/>
      <c r="F15" s="880">
        <v>0</v>
      </c>
      <c r="G15" s="880">
        <v>0</v>
      </c>
      <c r="H15" s="880">
        <v>0</v>
      </c>
      <c r="I15" s="880">
        <v>0</v>
      </c>
      <c r="J15" s="880">
        <v>0</v>
      </c>
      <c r="K15" s="880">
        <v>0</v>
      </c>
      <c r="L15" s="880">
        <v>0</v>
      </c>
      <c r="M15" s="881">
        <v>0</v>
      </c>
    </row>
    <row r="16" spans="2:15" ht="12" customHeight="1">
      <c r="B16" s="427"/>
      <c r="C16" s="428"/>
      <c r="D16" s="429" t="s">
        <v>297</v>
      </c>
      <c r="E16" s="430" t="s">
        <v>545</v>
      </c>
      <c r="F16" s="874">
        <v>0</v>
      </c>
      <c r="G16" s="874">
        <v>2</v>
      </c>
      <c r="H16" s="874">
        <v>0</v>
      </c>
      <c r="I16" s="874">
        <v>2</v>
      </c>
      <c r="J16" s="874">
        <v>0</v>
      </c>
      <c r="K16" s="874">
        <v>2</v>
      </c>
      <c r="L16" s="874">
        <v>0</v>
      </c>
      <c r="M16" s="877">
        <v>2</v>
      </c>
    </row>
    <row r="17" spans="2:13" ht="12" customHeight="1">
      <c r="B17" s="439" t="s">
        <v>546</v>
      </c>
      <c r="C17" s="413">
        <v>5</v>
      </c>
      <c r="D17" s="414" t="s">
        <v>547</v>
      </c>
      <c r="E17" s="415" t="s">
        <v>548</v>
      </c>
      <c r="F17" s="880">
        <v>0</v>
      </c>
      <c r="G17" s="880">
        <v>0</v>
      </c>
      <c r="H17" s="880">
        <v>0</v>
      </c>
      <c r="I17" s="880">
        <v>0</v>
      </c>
      <c r="J17" s="880">
        <v>0</v>
      </c>
      <c r="K17" s="880">
        <v>0</v>
      </c>
      <c r="L17" s="880">
        <v>0</v>
      </c>
      <c r="M17" s="881">
        <v>0</v>
      </c>
    </row>
    <row r="18" spans="2:13" ht="12" customHeight="1">
      <c r="B18" s="440"/>
      <c r="C18" s="413">
        <v>6</v>
      </c>
      <c r="D18" s="414" t="s">
        <v>127</v>
      </c>
      <c r="E18" s="415" t="s">
        <v>549</v>
      </c>
      <c r="F18" s="880">
        <v>0</v>
      </c>
      <c r="G18" s="880">
        <v>0</v>
      </c>
      <c r="H18" s="880">
        <v>0</v>
      </c>
      <c r="I18" s="880">
        <v>0</v>
      </c>
      <c r="J18" s="880">
        <v>0</v>
      </c>
      <c r="K18" s="880">
        <v>0</v>
      </c>
      <c r="L18" s="880">
        <v>0</v>
      </c>
      <c r="M18" s="881">
        <v>0</v>
      </c>
    </row>
    <row r="19" spans="2:13" ht="12" customHeight="1">
      <c r="B19" s="441" t="s">
        <v>128</v>
      </c>
      <c r="C19" s="428">
        <v>7</v>
      </c>
      <c r="D19" s="429" t="s">
        <v>401</v>
      </c>
      <c r="E19" s="882" t="s">
        <v>550</v>
      </c>
      <c r="F19" s="891">
        <v>0</v>
      </c>
      <c r="G19" s="875">
        <v>2</v>
      </c>
      <c r="H19" s="875">
        <v>0</v>
      </c>
      <c r="I19" s="875">
        <v>2</v>
      </c>
      <c r="J19" s="875">
        <v>0</v>
      </c>
      <c r="K19" s="875">
        <v>2</v>
      </c>
      <c r="L19" s="875">
        <v>0</v>
      </c>
      <c r="M19" s="878">
        <v>2</v>
      </c>
    </row>
    <row r="20" spans="2:13" ht="12" customHeight="1">
      <c r="B20" s="441" t="s">
        <v>14</v>
      </c>
      <c r="C20" s="428">
        <v>8</v>
      </c>
      <c r="D20" s="429" t="s">
        <v>551</v>
      </c>
      <c r="E20" s="882" t="s">
        <v>552</v>
      </c>
      <c r="F20" s="891">
        <v>13.418429999999999</v>
      </c>
      <c r="G20" s="875">
        <v>2</v>
      </c>
      <c r="H20" s="875">
        <v>22</v>
      </c>
      <c r="I20" s="875">
        <v>2</v>
      </c>
      <c r="J20" s="875">
        <v>2803.002</v>
      </c>
      <c r="K20" s="875">
        <v>3</v>
      </c>
      <c r="L20" s="875">
        <v>40.129999999999995</v>
      </c>
      <c r="M20" s="878">
        <v>3</v>
      </c>
    </row>
    <row r="21" spans="2:13" ht="12" customHeight="1">
      <c r="B21" s="441"/>
      <c r="C21" s="428"/>
      <c r="D21" s="429" t="s">
        <v>402</v>
      </c>
      <c r="E21" s="882" t="s">
        <v>553</v>
      </c>
      <c r="F21" s="891">
        <v>227.1519433993015</v>
      </c>
      <c r="G21" s="875">
        <v>0</v>
      </c>
      <c r="H21" s="875">
        <v>0</v>
      </c>
      <c r="I21" s="875">
        <v>0</v>
      </c>
      <c r="J21" s="875">
        <v>0</v>
      </c>
      <c r="K21" s="875">
        <v>0</v>
      </c>
      <c r="L21" s="875">
        <v>197.27942000000002</v>
      </c>
      <c r="M21" s="878">
        <v>0</v>
      </c>
    </row>
    <row r="22" spans="2:13" ht="12" customHeight="1">
      <c r="B22" s="443"/>
      <c r="C22" s="413">
        <v>9</v>
      </c>
      <c r="D22" s="414" t="s">
        <v>129</v>
      </c>
      <c r="E22" s="886" t="s">
        <v>403</v>
      </c>
      <c r="F22" s="890">
        <v>0.77</v>
      </c>
      <c r="G22" s="880">
        <v>2</v>
      </c>
      <c r="H22" s="880">
        <v>0</v>
      </c>
      <c r="I22" s="880">
        <v>2</v>
      </c>
      <c r="J22" s="880">
        <v>0</v>
      </c>
      <c r="K22" s="880">
        <v>2</v>
      </c>
      <c r="L22" s="880">
        <v>195.85340000000002</v>
      </c>
      <c r="M22" s="881">
        <v>2</v>
      </c>
    </row>
    <row r="23" spans="2:13" ht="12" customHeight="1">
      <c r="B23" s="443"/>
      <c r="C23" s="413">
        <v>10</v>
      </c>
      <c r="D23" s="414" t="s">
        <v>130</v>
      </c>
      <c r="E23" s="886" t="s">
        <v>307</v>
      </c>
      <c r="F23" s="890">
        <v>0</v>
      </c>
      <c r="G23" s="880">
        <v>2</v>
      </c>
      <c r="H23" s="880">
        <v>0</v>
      </c>
      <c r="I23" s="880">
        <v>2</v>
      </c>
      <c r="J23" s="880">
        <v>0</v>
      </c>
      <c r="K23" s="880">
        <v>2</v>
      </c>
      <c r="L23" s="880">
        <v>0</v>
      </c>
      <c r="M23" s="881">
        <v>2</v>
      </c>
    </row>
    <row r="24" spans="2:13" ht="12" customHeight="1">
      <c r="B24" s="443"/>
      <c r="C24" s="413">
        <v>11</v>
      </c>
      <c r="D24" s="414" t="s">
        <v>131</v>
      </c>
      <c r="E24" s="886" t="s">
        <v>308</v>
      </c>
      <c r="F24" s="890">
        <v>0</v>
      </c>
      <c r="G24" s="880">
        <v>2</v>
      </c>
      <c r="H24" s="880">
        <v>0</v>
      </c>
      <c r="I24" s="880">
        <v>2</v>
      </c>
      <c r="J24" s="880">
        <v>0</v>
      </c>
      <c r="K24" s="880">
        <v>2</v>
      </c>
      <c r="L24" s="880">
        <v>0</v>
      </c>
      <c r="M24" s="881">
        <v>2</v>
      </c>
    </row>
    <row r="25" spans="2:13" ht="12" customHeight="1">
      <c r="B25" s="443"/>
      <c r="C25" s="413">
        <v>12</v>
      </c>
      <c r="D25" s="414" t="s">
        <v>554</v>
      </c>
      <c r="E25" s="886" t="s">
        <v>309</v>
      </c>
      <c r="F25" s="890">
        <v>0</v>
      </c>
      <c r="G25" s="880">
        <v>2</v>
      </c>
      <c r="H25" s="880">
        <v>0</v>
      </c>
      <c r="I25" s="880">
        <v>2</v>
      </c>
      <c r="J25" s="880">
        <v>0</v>
      </c>
      <c r="K25" s="880">
        <v>2</v>
      </c>
      <c r="L25" s="880">
        <v>0</v>
      </c>
      <c r="M25" s="881">
        <v>2</v>
      </c>
    </row>
    <row r="26" spans="2:13" ht="12" customHeight="1">
      <c r="B26" s="443"/>
      <c r="C26" s="413">
        <v>13</v>
      </c>
      <c r="D26" s="414" t="s">
        <v>133</v>
      </c>
      <c r="E26" s="886" t="s">
        <v>310</v>
      </c>
      <c r="F26" s="890">
        <v>0</v>
      </c>
      <c r="G26" s="880">
        <v>2</v>
      </c>
      <c r="H26" s="880">
        <v>0</v>
      </c>
      <c r="I26" s="880">
        <v>2</v>
      </c>
      <c r="J26" s="880">
        <v>0</v>
      </c>
      <c r="K26" s="880">
        <v>2</v>
      </c>
      <c r="L26" s="880">
        <v>0</v>
      </c>
      <c r="M26" s="881">
        <v>2</v>
      </c>
    </row>
    <row r="27" spans="2:13" ht="12" customHeight="1">
      <c r="B27" s="443"/>
      <c r="C27" s="413">
        <v>14</v>
      </c>
      <c r="D27" s="414" t="s">
        <v>134</v>
      </c>
      <c r="E27" s="886" t="s">
        <v>311</v>
      </c>
      <c r="F27" s="890">
        <v>225.43889999999999</v>
      </c>
      <c r="G27" s="880">
        <v>2</v>
      </c>
      <c r="H27" s="880">
        <v>0</v>
      </c>
      <c r="I27" s="880">
        <v>2</v>
      </c>
      <c r="J27" s="880">
        <v>0</v>
      </c>
      <c r="K27" s="880">
        <v>2</v>
      </c>
      <c r="L27" s="880">
        <v>0</v>
      </c>
      <c r="M27" s="881">
        <v>2</v>
      </c>
    </row>
    <row r="28" spans="2:13" ht="12" customHeight="1">
      <c r="B28" s="443"/>
      <c r="C28" s="413">
        <v>15</v>
      </c>
      <c r="D28" s="414" t="s">
        <v>135</v>
      </c>
      <c r="E28" s="886" t="s">
        <v>312</v>
      </c>
      <c r="F28" s="890">
        <v>0</v>
      </c>
      <c r="G28" s="880">
        <v>2</v>
      </c>
      <c r="H28" s="880">
        <v>0</v>
      </c>
      <c r="I28" s="880">
        <v>2</v>
      </c>
      <c r="J28" s="880">
        <v>0</v>
      </c>
      <c r="K28" s="880">
        <v>2</v>
      </c>
      <c r="L28" s="880">
        <v>0</v>
      </c>
      <c r="M28" s="881">
        <v>2</v>
      </c>
    </row>
    <row r="29" spans="2:13" ht="12" customHeight="1">
      <c r="B29" s="443"/>
      <c r="C29" s="413">
        <v>16</v>
      </c>
      <c r="D29" s="414" t="s">
        <v>136</v>
      </c>
      <c r="E29" s="886" t="s">
        <v>313</v>
      </c>
      <c r="F29" s="890">
        <v>6.3920000000000005E-2</v>
      </c>
      <c r="G29" s="880">
        <v>2</v>
      </c>
      <c r="H29" s="880">
        <v>0</v>
      </c>
      <c r="I29" s="880">
        <v>2</v>
      </c>
      <c r="J29" s="880">
        <v>0</v>
      </c>
      <c r="K29" s="880">
        <v>2</v>
      </c>
      <c r="L29" s="880">
        <v>0</v>
      </c>
      <c r="M29" s="881">
        <v>2</v>
      </c>
    </row>
    <row r="30" spans="2:13" ht="12" customHeight="1">
      <c r="B30" s="443"/>
      <c r="C30" s="413">
        <v>17</v>
      </c>
      <c r="D30" s="414" t="s">
        <v>137</v>
      </c>
      <c r="E30" s="886" t="s">
        <v>314</v>
      </c>
      <c r="F30" s="890">
        <v>0</v>
      </c>
      <c r="G30" s="880">
        <v>2</v>
      </c>
      <c r="H30" s="880">
        <v>0</v>
      </c>
      <c r="I30" s="880">
        <v>2</v>
      </c>
      <c r="J30" s="880">
        <v>0</v>
      </c>
      <c r="K30" s="880">
        <v>2</v>
      </c>
      <c r="L30" s="880">
        <v>0</v>
      </c>
      <c r="M30" s="881">
        <v>2</v>
      </c>
    </row>
    <row r="31" spans="2:13" ht="12" customHeight="1">
      <c r="B31" s="443" t="s">
        <v>18</v>
      </c>
      <c r="C31" s="413">
        <v>18</v>
      </c>
      <c r="D31" s="414" t="s">
        <v>555</v>
      </c>
      <c r="E31" s="886" t="s">
        <v>315</v>
      </c>
      <c r="F31" s="890">
        <v>0.49</v>
      </c>
      <c r="G31" s="880">
        <v>2</v>
      </c>
      <c r="H31" s="880">
        <v>0</v>
      </c>
      <c r="I31" s="880">
        <v>2</v>
      </c>
      <c r="J31" s="880">
        <v>0</v>
      </c>
      <c r="K31" s="880">
        <v>2</v>
      </c>
      <c r="L31" s="880">
        <v>0</v>
      </c>
      <c r="M31" s="881">
        <v>2</v>
      </c>
    </row>
    <row r="32" spans="2:13" ht="12" customHeight="1">
      <c r="B32" s="443"/>
      <c r="C32" s="413">
        <v>19</v>
      </c>
      <c r="D32" s="414" t="s">
        <v>139</v>
      </c>
      <c r="E32" s="886" t="s">
        <v>316</v>
      </c>
      <c r="F32" s="890">
        <v>0</v>
      </c>
      <c r="G32" s="880">
        <v>2</v>
      </c>
      <c r="H32" s="880">
        <v>0</v>
      </c>
      <c r="I32" s="880">
        <v>2</v>
      </c>
      <c r="J32" s="880">
        <v>0</v>
      </c>
      <c r="K32" s="880">
        <v>2</v>
      </c>
      <c r="L32" s="880">
        <v>1.1290200000000001</v>
      </c>
      <c r="M32" s="881">
        <v>2</v>
      </c>
    </row>
    <row r="33" spans="2:13" ht="12" customHeight="1">
      <c r="B33" s="443"/>
      <c r="C33" s="413">
        <v>20</v>
      </c>
      <c r="D33" s="414" t="s">
        <v>140</v>
      </c>
      <c r="E33" s="886" t="s">
        <v>317</v>
      </c>
      <c r="F33" s="890">
        <v>0</v>
      </c>
      <c r="G33" s="880">
        <v>2</v>
      </c>
      <c r="H33" s="880">
        <v>0</v>
      </c>
      <c r="I33" s="880">
        <v>2</v>
      </c>
      <c r="J33" s="880">
        <v>0</v>
      </c>
      <c r="K33" s="880">
        <v>2</v>
      </c>
      <c r="L33" s="880">
        <v>0</v>
      </c>
      <c r="M33" s="881">
        <v>2</v>
      </c>
    </row>
    <row r="34" spans="2:13" ht="12" customHeight="1">
      <c r="B34" s="443"/>
      <c r="C34" s="413">
        <v>21</v>
      </c>
      <c r="D34" s="414" t="s">
        <v>141</v>
      </c>
      <c r="E34" s="886" t="s">
        <v>318</v>
      </c>
      <c r="F34" s="890">
        <v>0.36012339930151338</v>
      </c>
      <c r="G34" s="880">
        <v>2</v>
      </c>
      <c r="H34" s="880">
        <v>0</v>
      </c>
      <c r="I34" s="880">
        <v>2</v>
      </c>
      <c r="J34" s="880">
        <v>0</v>
      </c>
      <c r="K34" s="880">
        <v>2</v>
      </c>
      <c r="L34" s="880">
        <v>0.29699999999999999</v>
      </c>
      <c r="M34" s="881">
        <v>2</v>
      </c>
    </row>
    <row r="35" spans="2:13" ht="12" customHeight="1">
      <c r="B35" s="443"/>
      <c r="C35" s="413">
        <v>22</v>
      </c>
      <c r="D35" s="414" t="s">
        <v>142</v>
      </c>
      <c r="E35" s="886" t="s">
        <v>319</v>
      </c>
      <c r="F35" s="890">
        <v>0</v>
      </c>
      <c r="G35" s="880">
        <v>2</v>
      </c>
      <c r="H35" s="880">
        <v>0</v>
      </c>
      <c r="I35" s="880">
        <v>2</v>
      </c>
      <c r="J35" s="880">
        <v>0</v>
      </c>
      <c r="K35" s="880">
        <v>2</v>
      </c>
      <c r="L35" s="880">
        <v>0</v>
      </c>
      <c r="M35" s="881">
        <v>2</v>
      </c>
    </row>
    <row r="36" spans="2:13" ht="12" customHeight="1">
      <c r="B36" s="443"/>
      <c r="C36" s="413">
        <v>23</v>
      </c>
      <c r="D36" s="414" t="s">
        <v>143</v>
      </c>
      <c r="E36" s="886" t="s">
        <v>320</v>
      </c>
      <c r="F36" s="890">
        <v>0</v>
      </c>
      <c r="G36" s="880">
        <v>2</v>
      </c>
      <c r="H36" s="880">
        <v>0</v>
      </c>
      <c r="I36" s="880">
        <v>2</v>
      </c>
      <c r="J36" s="880">
        <v>0</v>
      </c>
      <c r="K36" s="880">
        <v>2</v>
      </c>
      <c r="L36" s="880">
        <v>0</v>
      </c>
      <c r="M36" s="881">
        <v>2</v>
      </c>
    </row>
    <row r="37" spans="2:13" ht="12" customHeight="1">
      <c r="B37" s="443"/>
      <c r="C37" s="413">
        <v>24</v>
      </c>
      <c r="D37" s="414" t="s">
        <v>144</v>
      </c>
      <c r="E37" s="886" t="s">
        <v>321</v>
      </c>
      <c r="F37" s="890">
        <v>0</v>
      </c>
      <c r="G37" s="880">
        <v>2</v>
      </c>
      <c r="H37" s="880">
        <v>0</v>
      </c>
      <c r="I37" s="880">
        <v>2</v>
      </c>
      <c r="J37" s="880">
        <v>0</v>
      </c>
      <c r="K37" s="880">
        <v>2</v>
      </c>
      <c r="L37" s="880">
        <v>0</v>
      </c>
      <c r="M37" s="881">
        <v>2</v>
      </c>
    </row>
    <row r="38" spans="2:13" ht="12" customHeight="1">
      <c r="B38" s="443"/>
      <c r="C38" s="413">
        <v>25</v>
      </c>
      <c r="D38" s="414" t="s">
        <v>145</v>
      </c>
      <c r="E38" s="886" t="s">
        <v>322</v>
      </c>
      <c r="F38" s="890">
        <v>0</v>
      </c>
      <c r="G38" s="880">
        <v>2</v>
      </c>
      <c r="H38" s="880">
        <v>0</v>
      </c>
      <c r="I38" s="880">
        <v>2</v>
      </c>
      <c r="J38" s="880">
        <v>0</v>
      </c>
      <c r="K38" s="880">
        <v>2</v>
      </c>
      <c r="L38" s="880">
        <v>0</v>
      </c>
      <c r="M38" s="881">
        <v>2</v>
      </c>
    </row>
    <row r="39" spans="2:13" ht="12" customHeight="1">
      <c r="B39" s="443"/>
      <c r="C39" s="413">
        <v>26</v>
      </c>
      <c r="D39" s="414" t="s">
        <v>146</v>
      </c>
      <c r="E39" s="886" t="s">
        <v>323</v>
      </c>
      <c r="F39" s="890">
        <v>0</v>
      </c>
      <c r="G39" s="880">
        <v>2</v>
      </c>
      <c r="H39" s="880">
        <v>0</v>
      </c>
      <c r="I39" s="880">
        <v>2</v>
      </c>
      <c r="J39" s="880">
        <v>0</v>
      </c>
      <c r="K39" s="880">
        <v>2</v>
      </c>
      <c r="L39" s="880">
        <v>0</v>
      </c>
      <c r="M39" s="881">
        <v>2</v>
      </c>
    </row>
    <row r="40" spans="2:13" ht="12" customHeight="1">
      <c r="B40" s="443"/>
      <c r="C40" s="413">
        <v>27</v>
      </c>
      <c r="D40" s="414" t="s">
        <v>147</v>
      </c>
      <c r="E40" s="886" t="s">
        <v>324</v>
      </c>
      <c r="F40" s="890">
        <v>0</v>
      </c>
      <c r="G40" s="880">
        <v>2</v>
      </c>
      <c r="H40" s="880">
        <v>0</v>
      </c>
      <c r="I40" s="880">
        <v>2</v>
      </c>
      <c r="J40" s="880">
        <v>0</v>
      </c>
      <c r="K40" s="880">
        <v>2</v>
      </c>
      <c r="L40" s="880">
        <v>0</v>
      </c>
      <c r="M40" s="881">
        <v>2</v>
      </c>
    </row>
    <row r="41" spans="2:13" ht="12" customHeight="1">
      <c r="B41" s="443"/>
      <c r="C41" s="413">
        <v>28</v>
      </c>
      <c r="D41" s="414" t="s">
        <v>148</v>
      </c>
      <c r="E41" s="886" t="s">
        <v>325</v>
      </c>
      <c r="F41" s="890">
        <v>0</v>
      </c>
      <c r="G41" s="880">
        <v>2</v>
      </c>
      <c r="H41" s="880">
        <v>0</v>
      </c>
      <c r="I41" s="880">
        <v>2</v>
      </c>
      <c r="J41" s="880">
        <v>0</v>
      </c>
      <c r="K41" s="880">
        <v>2</v>
      </c>
      <c r="L41" s="880">
        <v>0</v>
      </c>
      <c r="M41" s="881">
        <v>2</v>
      </c>
    </row>
    <row r="42" spans="2:13" ht="12" customHeight="1">
      <c r="B42" s="443"/>
      <c r="C42" s="413">
        <v>29</v>
      </c>
      <c r="D42" s="414" t="s">
        <v>149</v>
      </c>
      <c r="E42" s="886" t="s">
        <v>326</v>
      </c>
      <c r="F42" s="890">
        <v>2.8999999999999998E-2</v>
      </c>
      <c r="G42" s="880">
        <v>2</v>
      </c>
      <c r="H42" s="880">
        <v>0</v>
      </c>
      <c r="I42" s="880">
        <v>2</v>
      </c>
      <c r="J42" s="880">
        <v>0</v>
      </c>
      <c r="K42" s="880">
        <v>2</v>
      </c>
      <c r="L42" s="880">
        <v>0</v>
      </c>
      <c r="M42" s="881">
        <v>2</v>
      </c>
    </row>
    <row r="43" spans="2:13" ht="12" customHeight="1">
      <c r="B43" s="443"/>
      <c r="C43" s="413">
        <v>30</v>
      </c>
      <c r="D43" s="414" t="s">
        <v>150</v>
      </c>
      <c r="E43" s="886" t="s">
        <v>327</v>
      </c>
      <c r="F43" s="890">
        <v>0</v>
      </c>
      <c r="G43" s="880">
        <v>2</v>
      </c>
      <c r="H43" s="880">
        <v>0</v>
      </c>
      <c r="I43" s="880">
        <v>2</v>
      </c>
      <c r="J43" s="880">
        <v>0</v>
      </c>
      <c r="K43" s="880">
        <v>2</v>
      </c>
      <c r="L43" s="880">
        <v>0</v>
      </c>
      <c r="M43" s="881">
        <v>2</v>
      </c>
    </row>
    <row r="44" spans="2:13" ht="12" customHeight="1">
      <c r="B44" s="443"/>
      <c r="C44" s="413">
        <v>31</v>
      </c>
      <c r="D44" s="414" t="s">
        <v>151</v>
      </c>
      <c r="E44" s="886" t="s">
        <v>328</v>
      </c>
      <c r="F44" s="890">
        <v>0</v>
      </c>
      <c r="G44" s="880">
        <v>2</v>
      </c>
      <c r="H44" s="880">
        <v>0</v>
      </c>
      <c r="I44" s="880">
        <v>2</v>
      </c>
      <c r="J44" s="880">
        <v>0</v>
      </c>
      <c r="K44" s="880">
        <v>2</v>
      </c>
      <c r="L44" s="880">
        <v>0</v>
      </c>
      <c r="M44" s="881">
        <v>2</v>
      </c>
    </row>
    <row r="45" spans="2:13" ht="12" customHeight="1">
      <c r="B45" s="443"/>
      <c r="C45" s="413">
        <v>32</v>
      </c>
      <c r="D45" s="414" t="s">
        <v>152</v>
      </c>
      <c r="E45" s="886" t="s">
        <v>329</v>
      </c>
      <c r="F45" s="890">
        <v>0</v>
      </c>
      <c r="G45" s="880">
        <v>2</v>
      </c>
      <c r="H45" s="880">
        <v>0</v>
      </c>
      <c r="I45" s="880">
        <v>2</v>
      </c>
      <c r="J45" s="880">
        <v>0</v>
      </c>
      <c r="K45" s="880">
        <v>2</v>
      </c>
      <c r="L45" s="880">
        <v>0</v>
      </c>
      <c r="M45" s="881">
        <v>2</v>
      </c>
    </row>
    <row r="46" spans="2:13" ht="12" customHeight="1">
      <c r="B46" s="441"/>
      <c r="C46" s="428"/>
      <c r="D46" s="451" t="s">
        <v>404</v>
      </c>
      <c r="E46" s="882" t="s">
        <v>556</v>
      </c>
      <c r="F46" s="889">
        <v>0</v>
      </c>
      <c r="G46" s="874">
        <v>2</v>
      </c>
      <c r="H46" s="874">
        <v>0</v>
      </c>
      <c r="I46" s="874">
        <v>2</v>
      </c>
      <c r="J46" s="874">
        <v>0</v>
      </c>
      <c r="K46" s="874">
        <v>2</v>
      </c>
      <c r="L46" s="874">
        <v>0.26200000000000001</v>
      </c>
      <c r="M46" s="877">
        <v>2</v>
      </c>
    </row>
    <row r="47" spans="2:13" ht="12" customHeight="1">
      <c r="B47" s="443" t="s">
        <v>330</v>
      </c>
      <c r="C47" s="413">
        <v>33</v>
      </c>
      <c r="D47" s="414" t="s">
        <v>557</v>
      </c>
      <c r="E47" s="886" t="s">
        <v>334</v>
      </c>
      <c r="F47" s="890">
        <v>0</v>
      </c>
      <c r="G47" s="880">
        <v>0</v>
      </c>
      <c r="H47" s="880">
        <v>0</v>
      </c>
      <c r="I47" s="880">
        <v>0</v>
      </c>
      <c r="J47" s="880">
        <v>0</v>
      </c>
      <c r="K47" s="880">
        <v>0</v>
      </c>
      <c r="L47" s="880">
        <v>0</v>
      </c>
      <c r="M47" s="881">
        <v>0</v>
      </c>
    </row>
    <row r="48" spans="2:13" ht="12" customHeight="1">
      <c r="B48" s="443" t="s">
        <v>333</v>
      </c>
      <c r="C48" s="413">
        <v>34</v>
      </c>
      <c r="D48" s="414" t="s">
        <v>558</v>
      </c>
      <c r="E48" s="886" t="s">
        <v>336</v>
      </c>
      <c r="F48" s="890">
        <v>0</v>
      </c>
      <c r="G48" s="880">
        <v>0</v>
      </c>
      <c r="H48" s="880">
        <v>0</v>
      </c>
      <c r="I48" s="880">
        <v>0</v>
      </c>
      <c r="J48" s="880">
        <v>0</v>
      </c>
      <c r="K48" s="880">
        <v>0</v>
      </c>
      <c r="L48" s="880">
        <v>0</v>
      </c>
      <c r="M48" s="881">
        <v>0</v>
      </c>
    </row>
    <row r="49" spans="2:13" ht="12" customHeight="1">
      <c r="B49" s="443" t="s">
        <v>335</v>
      </c>
      <c r="C49" s="413">
        <v>35</v>
      </c>
      <c r="D49" s="414" t="s">
        <v>559</v>
      </c>
      <c r="E49" s="886" t="s">
        <v>337</v>
      </c>
      <c r="F49" s="890">
        <v>0</v>
      </c>
      <c r="G49" s="880">
        <v>0</v>
      </c>
      <c r="H49" s="880">
        <v>0</v>
      </c>
      <c r="I49" s="880">
        <v>0</v>
      </c>
      <c r="J49" s="880">
        <v>0</v>
      </c>
      <c r="K49" s="880">
        <v>0</v>
      </c>
      <c r="L49" s="880">
        <v>0</v>
      </c>
      <c r="M49" s="881">
        <v>0</v>
      </c>
    </row>
    <row r="50" spans="2:13" ht="12" customHeight="1">
      <c r="B50" s="443"/>
      <c r="C50" s="413">
        <v>36</v>
      </c>
      <c r="D50" s="414" t="s">
        <v>22</v>
      </c>
      <c r="E50" s="886" t="s">
        <v>560</v>
      </c>
      <c r="F50" s="890">
        <v>0</v>
      </c>
      <c r="G50" s="880">
        <v>0</v>
      </c>
      <c r="H50" s="880">
        <v>0</v>
      </c>
      <c r="I50" s="880">
        <v>0</v>
      </c>
      <c r="J50" s="880">
        <v>0</v>
      </c>
      <c r="K50" s="880">
        <v>0</v>
      </c>
      <c r="L50" s="880">
        <v>0</v>
      </c>
      <c r="M50" s="881">
        <v>0</v>
      </c>
    </row>
    <row r="51" spans="2:13" ht="12" customHeight="1">
      <c r="B51" s="443"/>
      <c r="C51" s="413">
        <v>37</v>
      </c>
      <c r="D51" s="414" t="s">
        <v>157</v>
      </c>
      <c r="E51" s="886" t="s">
        <v>561</v>
      </c>
      <c r="F51" s="890">
        <v>0</v>
      </c>
      <c r="G51" s="880">
        <v>0</v>
      </c>
      <c r="H51" s="880">
        <v>0</v>
      </c>
      <c r="I51" s="880">
        <v>0</v>
      </c>
      <c r="J51" s="880">
        <v>0</v>
      </c>
      <c r="K51" s="880">
        <v>0</v>
      </c>
      <c r="L51" s="880">
        <v>0</v>
      </c>
      <c r="M51" s="881">
        <v>0</v>
      </c>
    </row>
    <row r="52" spans="2:13" ht="12" customHeight="1">
      <c r="B52" s="452"/>
      <c r="C52" s="428"/>
      <c r="D52" s="429" t="s">
        <v>405</v>
      </c>
      <c r="E52" s="882" t="s">
        <v>562</v>
      </c>
      <c r="F52" s="889">
        <v>0</v>
      </c>
      <c r="G52" s="874">
        <v>2</v>
      </c>
      <c r="H52" s="874">
        <v>0</v>
      </c>
      <c r="I52" s="874">
        <v>2</v>
      </c>
      <c r="J52" s="874">
        <v>0</v>
      </c>
      <c r="K52" s="874">
        <v>2</v>
      </c>
      <c r="L52" s="874">
        <v>0</v>
      </c>
      <c r="M52" s="877">
        <v>2</v>
      </c>
    </row>
    <row r="53" spans="2:13" ht="12" customHeight="1">
      <c r="B53" s="443"/>
      <c r="C53" s="413">
        <v>38</v>
      </c>
      <c r="D53" s="414" t="s">
        <v>406</v>
      </c>
      <c r="E53" s="886" t="s">
        <v>342</v>
      </c>
      <c r="F53" s="890">
        <v>0</v>
      </c>
      <c r="G53" s="880">
        <v>0</v>
      </c>
      <c r="H53" s="880">
        <v>0</v>
      </c>
      <c r="I53" s="880">
        <v>0</v>
      </c>
      <c r="J53" s="880">
        <v>0</v>
      </c>
      <c r="K53" s="880">
        <v>0</v>
      </c>
      <c r="L53" s="880">
        <v>0</v>
      </c>
      <c r="M53" s="881">
        <v>0</v>
      </c>
    </row>
    <row r="54" spans="2:13" ht="12" customHeight="1">
      <c r="B54" s="443" t="s">
        <v>563</v>
      </c>
      <c r="C54" s="413">
        <v>39</v>
      </c>
      <c r="D54" s="414" t="s">
        <v>407</v>
      </c>
      <c r="E54" s="886" t="s">
        <v>343</v>
      </c>
      <c r="F54" s="890">
        <v>0</v>
      </c>
      <c r="G54" s="880">
        <v>0</v>
      </c>
      <c r="H54" s="880">
        <v>0</v>
      </c>
      <c r="I54" s="880">
        <v>0</v>
      </c>
      <c r="J54" s="880">
        <v>0</v>
      </c>
      <c r="K54" s="880">
        <v>0</v>
      </c>
      <c r="L54" s="880">
        <v>0</v>
      </c>
      <c r="M54" s="881">
        <v>0</v>
      </c>
    </row>
    <row r="55" spans="2:13" ht="12" customHeight="1">
      <c r="B55" s="443"/>
      <c r="C55" s="413">
        <v>40</v>
      </c>
      <c r="D55" s="414" t="s">
        <v>408</v>
      </c>
      <c r="E55" s="886" t="s">
        <v>344</v>
      </c>
      <c r="F55" s="890">
        <v>0</v>
      </c>
      <c r="G55" s="880">
        <v>0</v>
      </c>
      <c r="H55" s="880">
        <v>0</v>
      </c>
      <c r="I55" s="880">
        <v>0</v>
      </c>
      <c r="J55" s="880">
        <v>0</v>
      </c>
      <c r="K55" s="880">
        <v>0</v>
      </c>
      <c r="L55" s="880">
        <v>0</v>
      </c>
      <c r="M55" s="881">
        <v>0</v>
      </c>
    </row>
    <row r="56" spans="2:13" ht="12" customHeight="1">
      <c r="B56" s="443"/>
      <c r="C56" s="413">
        <v>41</v>
      </c>
      <c r="D56" s="414" t="s">
        <v>409</v>
      </c>
      <c r="E56" s="886" t="s">
        <v>345</v>
      </c>
      <c r="F56" s="890">
        <v>0</v>
      </c>
      <c r="G56" s="880">
        <v>0</v>
      </c>
      <c r="H56" s="880">
        <v>0</v>
      </c>
      <c r="I56" s="880">
        <v>0</v>
      </c>
      <c r="J56" s="880">
        <v>0</v>
      </c>
      <c r="K56" s="880">
        <v>0</v>
      </c>
      <c r="L56" s="880">
        <v>0</v>
      </c>
      <c r="M56" s="881">
        <v>0</v>
      </c>
    </row>
    <row r="57" spans="2:13" ht="12" customHeight="1">
      <c r="B57" s="443"/>
      <c r="C57" s="413">
        <v>42</v>
      </c>
      <c r="D57" s="414" t="s">
        <v>410</v>
      </c>
      <c r="E57" s="886" t="s">
        <v>346</v>
      </c>
      <c r="F57" s="890">
        <v>0</v>
      </c>
      <c r="G57" s="880">
        <v>0</v>
      </c>
      <c r="H57" s="880">
        <v>0</v>
      </c>
      <c r="I57" s="880">
        <v>0</v>
      </c>
      <c r="J57" s="880">
        <v>0</v>
      </c>
      <c r="K57" s="880">
        <v>0</v>
      </c>
      <c r="L57" s="880">
        <v>0</v>
      </c>
      <c r="M57" s="881">
        <v>0</v>
      </c>
    </row>
    <row r="58" spans="2:13" ht="12" customHeight="1">
      <c r="B58" s="441"/>
      <c r="C58" s="428"/>
      <c r="D58" s="429" t="s">
        <v>411</v>
      </c>
      <c r="E58" s="882" t="s">
        <v>564</v>
      </c>
      <c r="F58" s="889">
        <v>0.24</v>
      </c>
      <c r="G58" s="874">
        <v>2</v>
      </c>
      <c r="H58" s="874">
        <v>0</v>
      </c>
      <c r="I58" s="874">
        <v>2</v>
      </c>
      <c r="J58" s="874">
        <v>0</v>
      </c>
      <c r="K58" s="874">
        <v>2</v>
      </c>
      <c r="L58" s="874">
        <v>0</v>
      </c>
      <c r="M58" s="877">
        <v>2</v>
      </c>
    </row>
    <row r="59" spans="2:13" ht="12" customHeight="1">
      <c r="B59" s="443" t="s">
        <v>565</v>
      </c>
      <c r="C59" s="413">
        <v>43</v>
      </c>
      <c r="D59" s="414" t="s">
        <v>165</v>
      </c>
      <c r="E59" s="886" t="s">
        <v>349</v>
      </c>
      <c r="F59" s="890">
        <v>0</v>
      </c>
      <c r="G59" s="880">
        <v>0</v>
      </c>
      <c r="H59" s="880">
        <v>0</v>
      </c>
      <c r="I59" s="880">
        <v>0</v>
      </c>
      <c r="J59" s="880">
        <v>0</v>
      </c>
      <c r="K59" s="880">
        <v>0</v>
      </c>
      <c r="L59" s="880">
        <v>0</v>
      </c>
      <c r="M59" s="881">
        <v>0</v>
      </c>
    </row>
    <row r="60" spans="2:13" ht="12" customHeight="1">
      <c r="B60" s="443" t="s">
        <v>413</v>
      </c>
      <c r="C60" s="413">
        <v>44</v>
      </c>
      <c r="D60" s="414" t="s">
        <v>166</v>
      </c>
      <c r="E60" s="886" t="s">
        <v>350</v>
      </c>
      <c r="F60" s="890">
        <v>0</v>
      </c>
      <c r="G60" s="880">
        <v>0</v>
      </c>
      <c r="H60" s="880">
        <v>0</v>
      </c>
      <c r="I60" s="880">
        <v>0</v>
      </c>
      <c r="J60" s="880">
        <v>0</v>
      </c>
      <c r="K60" s="880">
        <v>0</v>
      </c>
      <c r="L60" s="880">
        <v>0</v>
      </c>
      <c r="M60" s="881">
        <v>0</v>
      </c>
    </row>
    <row r="61" spans="2:13" ht="12" customHeight="1">
      <c r="B61" s="443"/>
      <c r="C61" s="413">
        <v>45</v>
      </c>
      <c r="D61" s="414" t="s">
        <v>167</v>
      </c>
      <c r="E61" s="886" t="s">
        <v>351</v>
      </c>
      <c r="F61" s="890">
        <v>0</v>
      </c>
      <c r="G61" s="880">
        <v>0</v>
      </c>
      <c r="H61" s="880">
        <v>0</v>
      </c>
      <c r="I61" s="880">
        <v>0</v>
      </c>
      <c r="J61" s="880">
        <v>0</v>
      </c>
      <c r="K61" s="880">
        <v>0</v>
      </c>
      <c r="L61" s="880">
        <v>0</v>
      </c>
      <c r="M61" s="881">
        <v>0</v>
      </c>
    </row>
    <row r="62" spans="2:13" ht="12" customHeight="1">
      <c r="B62" s="443"/>
      <c r="C62" s="413">
        <v>46</v>
      </c>
      <c r="D62" s="414" t="s">
        <v>414</v>
      </c>
      <c r="E62" s="886"/>
      <c r="F62" s="890">
        <v>0</v>
      </c>
      <c r="G62" s="880">
        <v>0</v>
      </c>
      <c r="H62" s="880">
        <v>0</v>
      </c>
      <c r="I62" s="880">
        <v>0</v>
      </c>
      <c r="J62" s="880">
        <v>0</v>
      </c>
      <c r="K62" s="880">
        <v>0</v>
      </c>
      <c r="L62" s="880">
        <v>0</v>
      </c>
      <c r="M62" s="881">
        <v>0</v>
      </c>
    </row>
    <row r="63" spans="2:13" ht="12" customHeight="1">
      <c r="B63" s="441"/>
      <c r="C63" s="428"/>
      <c r="D63" s="429" t="s">
        <v>415</v>
      </c>
      <c r="E63" s="882" t="s">
        <v>566</v>
      </c>
      <c r="F63" s="889">
        <v>9.176999999999999E-2</v>
      </c>
      <c r="G63" s="874">
        <v>2</v>
      </c>
      <c r="H63" s="874">
        <v>0</v>
      </c>
      <c r="I63" s="874">
        <v>2</v>
      </c>
      <c r="J63" s="874">
        <v>0</v>
      </c>
      <c r="K63" s="874">
        <v>2</v>
      </c>
      <c r="L63" s="874">
        <v>0</v>
      </c>
      <c r="M63" s="877">
        <v>2</v>
      </c>
    </row>
    <row r="64" spans="2:13" ht="12" customHeight="1">
      <c r="B64" s="443"/>
      <c r="C64" s="453">
        <v>47</v>
      </c>
      <c r="D64" s="454" t="s">
        <v>170</v>
      </c>
      <c r="E64" s="886" t="s">
        <v>567</v>
      </c>
      <c r="F64" s="890">
        <v>0</v>
      </c>
      <c r="G64" s="880">
        <v>0</v>
      </c>
      <c r="H64" s="880">
        <v>0</v>
      </c>
      <c r="I64" s="880">
        <v>0</v>
      </c>
      <c r="J64" s="880">
        <v>0</v>
      </c>
      <c r="K64" s="880">
        <v>0</v>
      </c>
      <c r="L64" s="880">
        <v>0</v>
      </c>
      <c r="M64" s="881">
        <v>0</v>
      </c>
    </row>
    <row r="65" spans="2:13" ht="12" customHeight="1">
      <c r="B65" s="443"/>
      <c r="C65" s="455">
        <v>48</v>
      </c>
      <c r="D65" s="261" t="s">
        <v>568</v>
      </c>
      <c r="E65" s="886" t="s">
        <v>569</v>
      </c>
      <c r="F65" s="890">
        <v>0</v>
      </c>
      <c r="G65" s="880">
        <v>0</v>
      </c>
      <c r="H65" s="880">
        <v>0</v>
      </c>
      <c r="I65" s="880">
        <v>0</v>
      </c>
      <c r="J65" s="880">
        <v>0</v>
      </c>
      <c r="K65" s="880">
        <v>0</v>
      </c>
      <c r="L65" s="880">
        <v>0</v>
      </c>
      <c r="M65" s="881">
        <v>0</v>
      </c>
    </row>
    <row r="66" spans="2:13" ht="12" customHeight="1">
      <c r="B66" s="412"/>
      <c r="C66" s="453">
        <v>49</v>
      </c>
      <c r="D66" s="456" t="s">
        <v>172</v>
      </c>
      <c r="E66" s="886" t="s">
        <v>570</v>
      </c>
      <c r="F66" s="890">
        <v>0</v>
      </c>
      <c r="G66" s="880">
        <v>0</v>
      </c>
      <c r="H66" s="880">
        <v>0</v>
      </c>
      <c r="I66" s="880">
        <v>0</v>
      </c>
      <c r="J66" s="880">
        <v>0</v>
      </c>
      <c r="K66" s="880">
        <v>0</v>
      </c>
      <c r="L66" s="880">
        <v>0</v>
      </c>
      <c r="M66" s="881">
        <v>0</v>
      </c>
    </row>
    <row r="67" spans="2:13" ht="12" customHeight="1">
      <c r="B67" s="412" t="s">
        <v>417</v>
      </c>
      <c r="C67" s="455">
        <v>50</v>
      </c>
      <c r="D67" s="414" t="s">
        <v>173</v>
      </c>
      <c r="E67" s="886" t="s">
        <v>571</v>
      </c>
      <c r="F67" s="890">
        <v>0</v>
      </c>
      <c r="G67" s="880">
        <v>0</v>
      </c>
      <c r="H67" s="880">
        <v>0</v>
      </c>
      <c r="I67" s="880">
        <v>0</v>
      </c>
      <c r="J67" s="880">
        <v>0</v>
      </c>
      <c r="K67" s="880">
        <v>0</v>
      </c>
      <c r="L67" s="880">
        <v>0</v>
      </c>
      <c r="M67" s="881">
        <v>0</v>
      </c>
    </row>
    <row r="68" spans="2:13" ht="12" customHeight="1">
      <c r="B68" s="443" t="s">
        <v>572</v>
      </c>
      <c r="C68" s="453">
        <v>51</v>
      </c>
      <c r="D68" s="414" t="s">
        <v>573</v>
      </c>
      <c r="E68" s="886" t="s">
        <v>574</v>
      </c>
      <c r="F68" s="890">
        <v>0</v>
      </c>
      <c r="G68" s="880">
        <v>0</v>
      </c>
      <c r="H68" s="880">
        <v>0</v>
      </c>
      <c r="I68" s="880">
        <v>0</v>
      </c>
      <c r="J68" s="880">
        <v>0</v>
      </c>
      <c r="K68" s="880">
        <v>0</v>
      </c>
      <c r="L68" s="880">
        <v>0</v>
      </c>
      <c r="M68" s="881">
        <v>0</v>
      </c>
    </row>
    <row r="69" spans="2:13" ht="12" customHeight="1">
      <c r="B69" s="443"/>
      <c r="C69" s="455">
        <v>52</v>
      </c>
      <c r="D69" s="414" t="s">
        <v>575</v>
      </c>
      <c r="E69" s="886" t="s">
        <v>576</v>
      </c>
      <c r="F69" s="890">
        <v>0</v>
      </c>
      <c r="G69" s="880">
        <v>0</v>
      </c>
      <c r="H69" s="880">
        <v>0</v>
      </c>
      <c r="I69" s="880">
        <v>0</v>
      </c>
      <c r="J69" s="880">
        <v>0</v>
      </c>
      <c r="K69" s="880">
        <v>0</v>
      </c>
      <c r="L69" s="880">
        <v>0</v>
      </c>
      <c r="M69" s="881">
        <v>0</v>
      </c>
    </row>
    <row r="70" spans="2:13" ht="12" customHeight="1">
      <c r="B70" s="443"/>
      <c r="C70" s="453">
        <v>53</v>
      </c>
      <c r="D70" s="414" t="s">
        <v>577</v>
      </c>
      <c r="E70" s="886" t="s">
        <v>578</v>
      </c>
      <c r="F70" s="890">
        <v>0</v>
      </c>
      <c r="G70" s="880">
        <v>0</v>
      </c>
      <c r="H70" s="880">
        <v>0</v>
      </c>
      <c r="I70" s="880">
        <v>0</v>
      </c>
      <c r="J70" s="880">
        <v>0</v>
      </c>
      <c r="K70" s="880">
        <v>0</v>
      </c>
      <c r="L70" s="880">
        <v>0</v>
      </c>
      <c r="M70" s="881">
        <v>0</v>
      </c>
    </row>
    <row r="71" spans="2:13" ht="12" customHeight="1">
      <c r="B71" s="443"/>
      <c r="C71" s="455">
        <v>54</v>
      </c>
      <c r="D71" s="414" t="s">
        <v>177</v>
      </c>
      <c r="E71" s="886" t="s">
        <v>579</v>
      </c>
      <c r="F71" s="890">
        <v>0</v>
      </c>
      <c r="G71" s="880">
        <v>0</v>
      </c>
      <c r="H71" s="880">
        <v>0</v>
      </c>
      <c r="I71" s="880">
        <v>0</v>
      </c>
      <c r="J71" s="880">
        <v>0</v>
      </c>
      <c r="K71" s="880">
        <v>0</v>
      </c>
      <c r="L71" s="880">
        <v>0</v>
      </c>
      <c r="M71" s="881">
        <v>0</v>
      </c>
    </row>
    <row r="72" spans="2:13" ht="12" customHeight="1">
      <c r="B72" s="457"/>
      <c r="C72" s="453">
        <v>55</v>
      </c>
      <c r="D72" s="414" t="s">
        <v>420</v>
      </c>
      <c r="E72" s="886"/>
      <c r="F72" s="890">
        <v>0</v>
      </c>
      <c r="G72" s="880">
        <v>0</v>
      </c>
      <c r="H72" s="880">
        <v>0</v>
      </c>
      <c r="I72" s="880">
        <v>0</v>
      </c>
      <c r="J72" s="880">
        <v>0</v>
      </c>
      <c r="K72" s="880">
        <v>0</v>
      </c>
      <c r="L72" s="880">
        <v>0</v>
      </c>
      <c r="M72" s="881">
        <v>0</v>
      </c>
    </row>
    <row r="73" spans="2:13" ht="12" customHeight="1">
      <c r="B73" s="443" t="s">
        <v>580</v>
      </c>
      <c r="C73" s="428"/>
      <c r="D73" s="429" t="s">
        <v>422</v>
      </c>
      <c r="E73" s="882" t="s">
        <v>581</v>
      </c>
      <c r="F73" s="891">
        <v>0</v>
      </c>
      <c r="G73" s="875">
        <v>2</v>
      </c>
      <c r="H73" s="875">
        <v>0</v>
      </c>
      <c r="I73" s="875">
        <v>2</v>
      </c>
      <c r="J73" s="875">
        <v>0</v>
      </c>
      <c r="K73" s="875">
        <v>2</v>
      </c>
      <c r="L73" s="875">
        <v>0</v>
      </c>
      <c r="M73" s="878">
        <v>2</v>
      </c>
    </row>
    <row r="74" spans="2:13" ht="12" customHeight="1">
      <c r="B74" s="458" t="s">
        <v>582</v>
      </c>
      <c r="C74" s="413">
        <v>56</v>
      </c>
      <c r="D74" s="414" t="s">
        <v>582</v>
      </c>
      <c r="E74" s="886" t="s">
        <v>584</v>
      </c>
      <c r="F74" s="890">
        <v>0</v>
      </c>
      <c r="G74" s="880">
        <v>0</v>
      </c>
      <c r="H74" s="880">
        <v>0</v>
      </c>
      <c r="I74" s="880">
        <v>0</v>
      </c>
      <c r="J74" s="880">
        <v>0</v>
      </c>
      <c r="K74" s="880">
        <v>0</v>
      </c>
      <c r="L74" s="880">
        <v>0</v>
      </c>
      <c r="M74" s="881">
        <v>0</v>
      </c>
    </row>
    <row r="75" spans="2:13" ht="12" customHeight="1">
      <c r="B75" s="443" t="s">
        <v>424</v>
      </c>
      <c r="C75" s="459"/>
      <c r="D75" s="460" t="s">
        <v>425</v>
      </c>
      <c r="E75" s="887" t="s">
        <v>585</v>
      </c>
      <c r="F75" s="891">
        <v>0</v>
      </c>
      <c r="G75" s="875">
        <v>2</v>
      </c>
      <c r="H75" s="875">
        <v>0</v>
      </c>
      <c r="I75" s="875">
        <v>2</v>
      </c>
      <c r="J75" s="875">
        <v>0</v>
      </c>
      <c r="K75" s="875">
        <v>2</v>
      </c>
      <c r="L75" s="875">
        <v>4</v>
      </c>
      <c r="M75" s="878">
        <v>2</v>
      </c>
    </row>
    <row r="76" spans="2:13" ht="12" customHeight="1">
      <c r="B76" s="443" t="s">
        <v>426</v>
      </c>
      <c r="C76" s="413">
        <v>57</v>
      </c>
      <c r="D76" s="414" t="s">
        <v>427</v>
      </c>
      <c r="E76" s="886" t="s">
        <v>586</v>
      </c>
      <c r="F76" s="890">
        <v>0</v>
      </c>
      <c r="G76" s="880">
        <v>0</v>
      </c>
      <c r="H76" s="880">
        <v>0</v>
      </c>
      <c r="I76" s="880">
        <v>0</v>
      </c>
      <c r="J76" s="880">
        <v>0</v>
      </c>
      <c r="K76" s="880">
        <v>0</v>
      </c>
      <c r="L76" s="880">
        <v>0</v>
      </c>
      <c r="M76" s="881">
        <v>0</v>
      </c>
    </row>
    <row r="77" spans="2:13" ht="12" customHeight="1">
      <c r="B77" s="443"/>
      <c r="C77" s="413">
        <v>58</v>
      </c>
      <c r="D77" s="414" t="s">
        <v>183</v>
      </c>
      <c r="E77" s="886" t="s">
        <v>587</v>
      </c>
      <c r="F77" s="890">
        <v>0</v>
      </c>
      <c r="G77" s="880">
        <v>0</v>
      </c>
      <c r="H77" s="880">
        <v>0</v>
      </c>
      <c r="I77" s="880">
        <v>0</v>
      </c>
      <c r="J77" s="880">
        <v>0</v>
      </c>
      <c r="K77" s="880">
        <v>0</v>
      </c>
      <c r="L77" s="880">
        <v>0</v>
      </c>
      <c r="M77" s="881">
        <v>0</v>
      </c>
    </row>
    <row r="78" spans="2:13" ht="12" customHeight="1">
      <c r="B78" s="462" t="s">
        <v>428</v>
      </c>
      <c r="C78" s="428"/>
      <c r="D78" s="429" t="s">
        <v>429</v>
      </c>
      <c r="E78" s="882" t="s">
        <v>588</v>
      </c>
      <c r="F78" s="891">
        <v>0</v>
      </c>
      <c r="G78" s="875">
        <v>2</v>
      </c>
      <c r="H78" s="875">
        <v>0</v>
      </c>
      <c r="I78" s="875">
        <v>2</v>
      </c>
      <c r="J78" s="875">
        <v>0</v>
      </c>
      <c r="K78" s="875">
        <v>2</v>
      </c>
      <c r="L78" s="875">
        <v>27</v>
      </c>
      <c r="M78" s="878">
        <v>2</v>
      </c>
    </row>
    <row r="79" spans="2:13" ht="12" customHeight="1">
      <c r="B79" s="465" t="s">
        <v>589</v>
      </c>
      <c r="C79" s="413">
        <v>59</v>
      </c>
      <c r="D79" s="414" t="s">
        <v>590</v>
      </c>
      <c r="E79" s="886" t="s">
        <v>591</v>
      </c>
      <c r="F79" s="890">
        <v>0</v>
      </c>
      <c r="G79" s="880">
        <v>0</v>
      </c>
      <c r="H79" s="880">
        <v>0</v>
      </c>
      <c r="I79" s="880">
        <v>0</v>
      </c>
      <c r="J79" s="880">
        <v>0</v>
      </c>
      <c r="K79" s="880">
        <v>0</v>
      </c>
      <c r="L79" s="880">
        <v>0</v>
      </c>
      <c r="M79" s="881">
        <v>0</v>
      </c>
    </row>
    <row r="80" spans="2:13" ht="12" customHeight="1">
      <c r="B80" s="457"/>
      <c r="C80" s="413">
        <v>60</v>
      </c>
      <c r="D80" s="414" t="s">
        <v>592</v>
      </c>
      <c r="E80" s="886"/>
      <c r="F80" s="890">
        <v>0</v>
      </c>
      <c r="G80" s="880">
        <v>0</v>
      </c>
      <c r="H80" s="880">
        <v>0</v>
      </c>
      <c r="I80" s="880">
        <v>0</v>
      </c>
      <c r="J80" s="880">
        <v>0</v>
      </c>
      <c r="K80" s="880">
        <v>0</v>
      </c>
      <c r="L80" s="880">
        <v>0</v>
      </c>
      <c r="M80" s="881">
        <v>0</v>
      </c>
    </row>
    <row r="81" spans="2:15" ht="12" customHeight="1">
      <c r="B81" s="465" t="s">
        <v>593</v>
      </c>
      <c r="C81" s="428"/>
      <c r="D81" s="429" t="s">
        <v>434</v>
      </c>
      <c r="E81" s="882" t="s">
        <v>594</v>
      </c>
      <c r="F81" s="891">
        <v>0</v>
      </c>
      <c r="G81" s="875">
        <v>2</v>
      </c>
      <c r="H81" s="875">
        <v>0</v>
      </c>
      <c r="I81" s="875">
        <v>2</v>
      </c>
      <c r="J81" s="875">
        <v>0</v>
      </c>
      <c r="K81" s="875">
        <v>2</v>
      </c>
      <c r="L81" s="875">
        <v>0</v>
      </c>
      <c r="M81" s="878">
        <v>2</v>
      </c>
    </row>
    <row r="82" spans="2:15" ht="12" customHeight="1">
      <c r="B82" s="466" t="s">
        <v>595</v>
      </c>
      <c r="C82" s="413">
        <v>61</v>
      </c>
      <c r="D82" s="414" t="s">
        <v>188</v>
      </c>
      <c r="E82" s="886" t="s">
        <v>596</v>
      </c>
      <c r="F82" s="890">
        <v>0</v>
      </c>
      <c r="G82" s="880">
        <v>0</v>
      </c>
      <c r="H82" s="880">
        <v>0</v>
      </c>
      <c r="I82" s="880">
        <v>0</v>
      </c>
      <c r="J82" s="880">
        <v>0</v>
      </c>
      <c r="K82" s="880">
        <v>0</v>
      </c>
      <c r="L82" s="880">
        <v>0</v>
      </c>
      <c r="M82" s="881">
        <v>0</v>
      </c>
    </row>
    <row r="83" spans="2:15" ht="12" customHeight="1">
      <c r="B83" s="467" t="s">
        <v>436</v>
      </c>
      <c r="C83" s="428">
        <v>62</v>
      </c>
      <c r="D83" s="429" t="s">
        <v>436</v>
      </c>
      <c r="E83" s="882" t="s">
        <v>597</v>
      </c>
      <c r="F83" s="891">
        <v>0</v>
      </c>
      <c r="G83" s="875">
        <v>1</v>
      </c>
      <c r="H83" s="875">
        <v>0</v>
      </c>
      <c r="I83" s="875">
        <v>1</v>
      </c>
      <c r="J83" s="875">
        <v>0</v>
      </c>
      <c r="K83" s="875">
        <v>1</v>
      </c>
      <c r="L83" s="875">
        <v>0</v>
      </c>
      <c r="M83" s="878">
        <v>1</v>
      </c>
    </row>
    <row r="84" spans="2:15" ht="12" customHeight="1">
      <c r="B84" s="452"/>
      <c r="C84" s="428"/>
      <c r="D84" s="429" t="s">
        <v>437</v>
      </c>
      <c r="E84" s="882" t="s">
        <v>598</v>
      </c>
      <c r="F84" s="891">
        <v>0</v>
      </c>
      <c r="G84" s="875">
        <v>2</v>
      </c>
      <c r="H84" s="875">
        <v>0.34607500000000002</v>
      </c>
      <c r="I84" s="875">
        <v>2</v>
      </c>
      <c r="J84" s="875">
        <v>6</v>
      </c>
      <c r="K84" s="875">
        <v>2</v>
      </c>
      <c r="L84" s="875">
        <v>0.10200000000000001</v>
      </c>
      <c r="M84" s="878">
        <v>2</v>
      </c>
    </row>
    <row r="85" spans="2:15" ht="12" customHeight="1">
      <c r="B85" s="443" t="s">
        <v>599</v>
      </c>
      <c r="C85" s="413">
        <v>63</v>
      </c>
      <c r="D85" s="414" t="s">
        <v>190</v>
      </c>
      <c r="E85" s="886" t="s">
        <v>600</v>
      </c>
      <c r="F85" s="890">
        <v>0</v>
      </c>
      <c r="G85" s="880">
        <v>0</v>
      </c>
      <c r="H85" s="880">
        <v>0</v>
      </c>
      <c r="I85" s="880">
        <v>0</v>
      </c>
      <c r="J85" s="880">
        <v>0</v>
      </c>
      <c r="K85" s="880">
        <v>0</v>
      </c>
      <c r="L85" s="880">
        <v>0</v>
      </c>
      <c r="M85" s="881">
        <v>0</v>
      </c>
    </row>
    <row r="86" spans="2:15" ht="12" customHeight="1">
      <c r="B86" s="443"/>
      <c r="C86" s="413">
        <v>64</v>
      </c>
      <c r="D86" s="414" t="s">
        <v>440</v>
      </c>
      <c r="E86" s="886"/>
      <c r="F86" s="890">
        <v>0</v>
      </c>
      <c r="G86" s="880">
        <v>0</v>
      </c>
      <c r="H86" s="880">
        <v>0</v>
      </c>
      <c r="I86" s="880">
        <v>0</v>
      </c>
      <c r="J86" s="880">
        <v>0</v>
      </c>
      <c r="K86" s="880">
        <v>0</v>
      </c>
      <c r="L86" s="880">
        <v>0</v>
      </c>
      <c r="M86" s="881">
        <v>0</v>
      </c>
    </row>
    <row r="87" spans="2:15">
      <c r="B87" s="467" t="s">
        <v>441</v>
      </c>
      <c r="C87" s="428">
        <v>65</v>
      </c>
      <c r="D87" s="429" t="s">
        <v>442</v>
      </c>
      <c r="E87" s="882" t="s">
        <v>601</v>
      </c>
      <c r="F87" s="891">
        <v>0</v>
      </c>
      <c r="G87" s="875">
        <v>2</v>
      </c>
      <c r="H87" s="875">
        <v>0</v>
      </c>
      <c r="I87" s="875">
        <v>2</v>
      </c>
      <c r="J87" s="875">
        <v>18</v>
      </c>
      <c r="K87" s="875">
        <v>2</v>
      </c>
      <c r="L87" s="875">
        <v>6</v>
      </c>
      <c r="M87" s="878">
        <v>2</v>
      </c>
    </row>
    <row r="88" spans="2:15" ht="12" customHeight="1">
      <c r="B88" s="452"/>
      <c r="C88" s="428"/>
      <c r="D88" s="429" t="s">
        <v>443</v>
      </c>
      <c r="E88" s="882" t="s">
        <v>602</v>
      </c>
      <c r="F88" s="891">
        <v>8.6658000000000008</v>
      </c>
      <c r="G88" s="875">
        <v>2</v>
      </c>
      <c r="H88" s="875">
        <v>0</v>
      </c>
      <c r="I88" s="875">
        <v>2</v>
      </c>
      <c r="J88" s="875">
        <v>0</v>
      </c>
      <c r="K88" s="875">
        <v>2</v>
      </c>
      <c r="L88" s="875">
        <v>0</v>
      </c>
      <c r="M88" s="878">
        <v>2</v>
      </c>
    </row>
    <row r="89" spans="2:15" ht="12" customHeight="1">
      <c r="B89" s="443" t="s">
        <v>589</v>
      </c>
      <c r="C89" s="413">
        <v>66</v>
      </c>
      <c r="D89" s="414" t="s">
        <v>194</v>
      </c>
      <c r="E89" s="886" t="s">
        <v>603</v>
      </c>
      <c r="F89" s="890">
        <v>0</v>
      </c>
      <c r="G89" s="880">
        <v>0</v>
      </c>
      <c r="H89" s="880">
        <v>0</v>
      </c>
      <c r="I89" s="880">
        <v>0</v>
      </c>
      <c r="J89" s="880">
        <v>0</v>
      </c>
      <c r="K89" s="880">
        <v>0</v>
      </c>
      <c r="L89" s="880">
        <v>0</v>
      </c>
      <c r="M89" s="881">
        <v>0</v>
      </c>
    </row>
    <row r="90" spans="2:15" ht="12" customHeight="1">
      <c r="B90" s="443"/>
      <c r="C90" s="469">
        <v>67</v>
      </c>
      <c r="D90" s="414" t="s">
        <v>604</v>
      </c>
      <c r="E90" s="886" t="s">
        <v>605</v>
      </c>
      <c r="F90" s="890">
        <v>0</v>
      </c>
      <c r="G90" s="880">
        <v>0</v>
      </c>
      <c r="H90" s="880">
        <v>0</v>
      </c>
      <c r="I90" s="880">
        <v>0</v>
      </c>
      <c r="J90" s="880">
        <v>0</v>
      </c>
      <c r="K90" s="880">
        <v>0</v>
      </c>
      <c r="L90" s="880">
        <v>0</v>
      </c>
      <c r="M90" s="881">
        <v>0</v>
      </c>
    </row>
    <row r="91" spans="2:15" ht="12" customHeight="1">
      <c r="B91" s="443"/>
      <c r="C91" s="469">
        <v>68</v>
      </c>
      <c r="D91" s="414" t="s">
        <v>196</v>
      </c>
      <c r="E91" s="886"/>
      <c r="F91" s="890">
        <v>0</v>
      </c>
      <c r="G91" s="880">
        <v>0</v>
      </c>
      <c r="H91" s="880">
        <v>0</v>
      </c>
      <c r="I91" s="880">
        <v>0</v>
      </c>
      <c r="J91" s="880">
        <v>0</v>
      </c>
      <c r="K91" s="880">
        <v>0</v>
      </c>
      <c r="L91" s="880">
        <v>0</v>
      </c>
      <c r="M91" s="881">
        <v>0</v>
      </c>
    </row>
    <row r="92" spans="2:15" ht="12" customHeight="1" thickBot="1">
      <c r="B92" s="470" t="s">
        <v>445</v>
      </c>
      <c r="C92" s="428">
        <v>69</v>
      </c>
      <c r="D92" s="429" t="s">
        <v>445</v>
      </c>
      <c r="E92" s="882" t="s">
        <v>606</v>
      </c>
      <c r="F92" s="891">
        <v>0</v>
      </c>
      <c r="G92" s="875">
        <v>2</v>
      </c>
      <c r="H92" s="875">
        <v>0</v>
      </c>
      <c r="I92" s="875">
        <v>2</v>
      </c>
      <c r="J92" s="875">
        <v>0</v>
      </c>
      <c r="K92" s="875">
        <v>2</v>
      </c>
      <c r="L92" s="875">
        <v>0</v>
      </c>
      <c r="M92" s="878">
        <v>2</v>
      </c>
    </row>
    <row r="93" spans="2:15" ht="12" customHeight="1" thickTop="1" thickBot="1">
      <c r="B93" s="472"/>
      <c r="C93" s="473"/>
      <c r="D93" s="473" t="s">
        <v>447</v>
      </c>
      <c r="E93" s="888"/>
      <c r="F93" s="892">
        <f>SUM(F11,F16,F19:F21,F46,F52,F58,F63,F73,F75,F78,F81,F83:F84,F87:F88,F92)</f>
        <v>249.5679433993015</v>
      </c>
      <c r="G93" s="876">
        <v>0</v>
      </c>
      <c r="H93" s="876">
        <f>SUM(H11,H16,H19:H21,H46,H52,H58,H63,H73,H75,H78,H81,H83:H84,H87:H88,H92)</f>
        <v>22.346074999999999</v>
      </c>
      <c r="I93" s="876">
        <v>0</v>
      </c>
      <c r="J93" s="876">
        <f>SUM(J11,J16,J19:J21,J46,J52,J58,J63,J73,J75,J78,J81,J83:J84,J87:J88,J92)</f>
        <v>2827.002</v>
      </c>
      <c r="K93" s="876">
        <v>0</v>
      </c>
      <c r="L93" s="876">
        <f>SUM(L11,L16,L19:L21,L46,L52,L58,L63,L73,L75,L78,L81,L83:L84,L87:L88,L92)</f>
        <v>274.77341999999999</v>
      </c>
      <c r="M93" s="879">
        <v>0</v>
      </c>
    </row>
    <row r="94" spans="2:15">
      <c r="G94" s="859">
        <f>G93/1000</f>
        <v>0</v>
      </c>
      <c r="K94" s="859">
        <f>K93/1000</f>
        <v>0</v>
      </c>
    </row>
    <row r="96" spans="2:15" ht="16.5">
      <c r="B96" s="893" t="s">
        <v>890</v>
      </c>
      <c r="O96" s="902" t="s">
        <v>900</v>
      </c>
    </row>
    <row r="98" spans="2:41" ht="13.5" thickBot="1">
      <c r="G98" s="484" t="s">
        <v>607</v>
      </c>
      <c r="AO98" s="484" t="s">
        <v>607</v>
      </c>
    </row>
    <row r="99" spans="2:41">
      <c r="B99" s="377" t="s">
        <v>282</v>
      </c>
      <c r="C99" s="378" t="s">
        <v>529</v>
      </c>
      <c r="D99" s="379" t="s">
        <v>284</v>
      </c>
      <c r="E99" s="883" t="s">
        <v>285</v>
      </c>
      <c r="F99" s="1420" t="s">
        <v>891</v>
      </c>
      <c r="G99" s="1418" t="s">
        <v>885</v>
      </c>
      <c r="O99" s="377" t="s">
        <v>282</v>
      </c>
      <c r="P99" s="379" t="s">
        <v>284</v>
      </c>
      <c r="Q99" s="883" t="s">
        <v>285</v>
      </c>
      <c r="R99" s="894" t="s">
        <v>892</v>
      </c>
      <c r="S99" s="938"/>
      <c r="T99" s="938"/>
      <c r="U99" s="940"/>
      <c r="V99" s="894" t="s">
        <v>897</v>
      </c>
      <c r="W99" s="938"/>
      <c r="X99" s="938"/>
      <c r="Y99" s="940"/>
      <c r="Z99" s="894" t="s">
        <v>898</v>
      </c>
      <c r="AA99" s="938"/>
      <c r="AB99" s="938"/>
      <c r="AC99" s="940"/>
      <c r="AD99" s="894" t="s">
        <v>899</v>
      </c>
      <c r="AE99" s="938"/>
      <c r="AF99" s="938"/>
      <c r="AG99" s="940"/>
      <c r="AH99" s="894" t="s">
        <v>893</v>
      </c>
      <c r="AI99" s="938"/>
      <c r="AJ99" s="938"/>
      <c r="AK99" s="940"/>
      <c r="AL99" s="894" t="s">
        <v>894</v>
      </c>
      <c r="AM99" s="938"/>
      <c r="AN99" s="938"/>
      <c r="AO99" s="939"/>
    </row>
    <row r="100" spans="2:41" ht="11.5" thickBot="1">
      <c r="B100" s="387"/>
      <c r="C100" s="388" t="s">
        <v>534</v>
      </c>
      <c r="D100" s="389"/>
      <c r="E100" s="884"/>
      <c r="F100" s="1421"/>
      <c r="G100" s="1419"/>
      <c r="O100" s="387"/>
      <c r="P100" s="389"/>
      <c r="Q100" s="884"/>
      <c r="R100" s="895"/>
      <c r="S100" s="943" t="s">
        <v>895</v>
      </c>
      <c r="T100" s="943" t="s">
        <v>896</v>
      </c>
      <c r="U100" s="944" t="s">
        <v>540</v>
      </c>
      <c r="V100" s="895"/>
      <c r="W100" s="943" t="s">
        <v>895</v>
      </c>
      <c r="X100" s="943" t="s">
        <v>896</v>
      </c>
      <c r="Y100" s="944" t="s">
        <v>540</v>
      </c>
      <c r="Z100" s="895"/>
      <c r="AA100" s="943" t="s">
        <v>895</v>
      </c>
      <c r="AB100" s="943" t="s">
        <v>896</v>
      </c>
      <c r="AC100" s="944" t="s">
        <v>540</v>
      </c>
      <c r="AD100" s="895"/>
      <c r="AE100" s="943" t="s">
        <v>895</v>
      </c>
      <c r="AF100" s="943" t="s">
        <v>896</v>
      </c>
      <c r="AG100" s="944" t="s">
        <v>540</v>
      </c>
      <c r="AH100" s="895"/>
      <c r="AI100" s="943" t="s">
        <v>895</v>
      </c>
      <c r="AJ100" s="943" t="s">
        <v>896</v>
      </c>
      <c r="AK100" s="944" t="s">
        <v>540</v>
      </c>
      <c r="AL100" s="895"/>
      <c r="AM100" s="941" t="s">
        <v>895</v>
      </c>
      <c r="AN100" s="941" t="s">
        <v>896</v>
      </c>
      <c r="AO100" s="942" t="s">
        <v>540</v>
      </c>
    </row>
    <row r="101" spans="2:41">
      <c r="B101" s="399"/>
      <c r="C101" s="400"/>
      <c r="D101" s="401" t="s">
        <v>393</v>
      </c>
      <c r="E101" s="885" t="s">
        <v>541</v>
      </c>
      <c r="F101" s="889">
        <v>5.25</v>
      </c>
      <c r="G101" s="877">
        <v>6</v>
      </c>
      <c r="O101" s="399"/>
      <c r="P101" s="401" t="s">
        <v>393</v>
      </c>
      <c r="Q101" s="885" t="s">
        <v>541</v>
      </c>
      <c r="R101" s="896">
        <v>0</v>
      </c>
      <c r="S101" s="935">
        <v>0</v>
      </c>
      <c r="T101" s="935">
        <v>2</v>
      </c>
      <c r="U101" s="929" t="s">
        <v>396</v>
      </c>
      <c r="V101" s="896">
        <v>22564</v>
      </c>
      <c r="W101" s="935">
        <v>0</v>
      </c>
      <c r="X101" s="935">
        <v>2</v>
      </c>
      <c r="Y101" s="929">
        <v>0</v>
      </c>
      <c r="Z101" s="896">
        <v>0</v>
      </c>
      <c r="AA101" s="935">
        <v>0</v>
      </c>
      <c r="AB101" s="935">
        <v>2</v>
      </c>
      <c r="AC101" s="929" t="s">
        <v>396</v>
      </c>
      <c r="AD101" s="896">
        <v>0</v>
      </c>
      <c r="AE101" s="935">
        <v>0</v>
      </c>
      <c r="AF101" s="935">
        <v>2</v>
      </c>
      <c r="AG101" s="929" t="s">
        <v>396</v>
      </c>
      <c r="AH101" s="896">
        <v>0</v>
      </c>
      <c r="AI101" s="935">
        <v>0</v>
      </c>
      <c r="AJ101" s="935">
        <v>2</v>
      </c>
      <c r="AK101" s="929" t="s">
        <v>396</v>
      </c>
      <c r="AL101" s="896">
        <v>0</v>
      </c>
      <c r="AM101" s="916">
        <v>0</v>
      </c>
      <c r="AN101" s="916">
        <v>2</v>
      </c>
      <c r="AO101" s="922" t="s">
        <v>396</v>
      </c>
    </row>
    <row r="102" spans="2:41">
      <c r="B102" s="412"/>
      <c r="C102" s="413">
        <v>1</v>
      </c>
      <c r="D102" s="414" t="s">
        <v>6</v>
      </c>
      <c r="E102" s="886" t="s">
        <v>294</v>
      </c>
      <c r="F102" s="890">
        <v>0</v>
      </c>
      <c r="G102" s="881">
        <v>0</v>
      </c>
      <c r="O102" s="412"/>
      <c r="P102" s="414" t="s">
        <v>6</v>
      </c>
      <c r="Q102" s="886" t="s">
        <v>294</v>
      </c>
      <c r="R102" s="900">
        <v>0</v>
      </c>
      <c r="S102" s="880">
        <v>0</v>
      </c>
      <c r="T102" s="880">
        <v>0</v>
      </c>
      <c r="U102" s="930" t="s">
        <v>396</v>
      </c>
      <c r="V102" s="900">
        <v>0</v>
      </c>
      <c r="W102" s="880">
        <v>0</v>
      </c>
      <c r="X102" s="880">
        <v>0</v>
      </c>
      <c r="Y102" s="930" t="s">
        <v>396</v>
      </c>
      <c r="Z102" s="900">
        <v>0</v>
      </c>
      <c r="AA102" s="880">
        <v>0</v>
      </c>
      <c r="AB102" s="880">
        <v>0</v>
      </c>
      <c r="AC102" s="930" t="s">
        <v>396</v>
      </c>
      <c r="AD102" s="900">
        <v>0</v>
      </c>
      <c r="AE102" s="880">
        <v>0</v>
      </c>
      <c r="AF102" s="880">
        <v>0</v>
      </c>
      <c r="AG102" s="930" t="s">
        <v>396</v>
      </c>
      <c r="AH102" s="900">
        <v>0</v>
      </c>
      <c r="AI102" s="880">
        <v>0</v>
      </c>
      <c r="AJ102" s="880">
        <v>0</v>
      </c>
      <c r="AK102" s="930" t="s">
        <v>396</v>
      </c>
      <c r="AL102" s="900">
        <v>0</v>
      </c>
      <c r="AM102" s="917">
        <v>0</v>
      </c>
      <c r="AN102" s="917">
        <v>0</v>
      </c>
      <c r="AO102" s="923" t="s">
        <v>396</v>
      </c>
    </row>
    <row r="103" spans="2:41">
      <c r="B103" s="412" t="s">
        <v>542</v>
      </c>
      <c r="C103" s="413">
        <v>2</v>
      </c>
      <c r="D103" s="414" t="s">
        <v>9</v>
      </c>
      <c r="E103" s="886" t="s">
        <v>295</v>
      </c>
      <c r="F103" s="890">
        <v>0</v>
      </c>
      <c r="G103" s="881">
        <v>0</v>
      </c>
      <c r="O103" s="412" t="s">
        <v>542</v>
      </c>
      <c r="P103" s="414" t="s">
        <v>9</v>
      </c>
      <c r="Q103" s="886" t="s">
        <v>295</v>
      </c>
      <c r="R103" s="900">
        <v>0</v>
      </c>
      <c r="S103" s="880">
        <v>0</v>
      </c>
      <c r="T103" s="880">
        <v>0</v>
      </c>
      <c r="U103" s="930" t="s">
        <v>396</v>
      </c>
      <c r="V103" s="900">
        <v>0</v>
      </c>
      <c r="W103" s="880">
        <v>0</v>
      </c>
      <c r="X103" s="880">
        <v>0</v>
      </c>
      <c r="Y103" s="930" t="s">
        <v>396</v>
      </c>
      <c r="Z103" s="900">
        <v>0</v>
      </c>
      <c r="AA103" s="880">
        <v>0</v>
      </c>
      <c r="AB103" s="880">
        <v>0</v>
      </c>
      <c r="AC103" s="930" t="s">
        <v>396</v>
      </c>
      <c r="AD103" s="900">
        <v>0</v>
      </c>
      <c r="AE103" s="880">
        <v>0</v>
      </c>
      <c r="AF103" s="880">
        <v>0</v>
      </c>
      <c r="AG103" s="930" t="s">
        <v>396</v>
      </c>
      <c r="AH103" s="900">
        <v>0</v>
      </c>
      <c r="AI103" s="880">
        <v>0</v>
      </c>
      <c r="AJ103" s="880">
        <v>0</v>
      </c>
      <c r="AK103" s="930" t="s">
        <v>396</v>
      </c>
      <c r="AL103" s="900">
        <v>0</v>
      </c>
      <c r="AM103" s="917">
        <v>0</v>
      </c>
      <c r="AN103" s="917">
        <v>0</v>
      </c>
      <c r="AO103" s="923" t="s">
        <v>396</v>
      </c>
    </row>
    <row r="104" spans="2:41">
      <c r="B104" s="412"/>
      <c r="C104" s="413">
        <v>3</v>
      </c>
      <c r="D104" s="414" t="s">
        <v>543</v>
      </c>
      <c r="E104" s="886" t="s">
        <v>544</v>
      </c>
      <c r="F104" s="890">
        <v>0</v>
      </c>
      <c r="G104" s="881">
        <v>0</v>
      </c>
      <c r="O104" s="412"/>
      <c r="P104" s="414" t="s">
        <v>543</v>
      </c>
      <c r="Q104" s="886" t="s">
        <v>544</v>
      </c>
      <c r="R104" s="900">
        <v>0</v>
      </c>
      <c r="S104" s="880">
        <v>0</v>
      </c>
      <c r="T104" s="880">
        <v>0</v>
      </c>
      <c r="U104" s="930" t="s">
        <v>396</v>
      </c>
      <c r="V104" s="900">
        <v>0</v>
      </c>
      <c r="W104" s="880">
        <v>0</v>
      </c>
      <c r="X104" s="880">
        <v>0</v>
      </c>
      <c r="Y104" s="930" t="s">
        <v>396</v>
      </c>
      <c r="Z104" s="900">
        <v>0</v>
      </c>
      <c r="AA104" s="880">
        <v>0</v>
      </c>
      <c r="AB104" s="880">
        <v>0</v>
      </c>
      <c r="AC104" s="930" t="s">
        <v>396</v>
      </c>
      <c r="AD104" s="900">
        <v>0</v>
      </c>
      <c r="AE104" s="880">
        <v>0</v>
      </c>
      <c r="AF104" s="880">
        <v>0</v>
      </c>
      <c r="AG104" s="930" t="s">
        <v>396</v>
      </c>
      <c r="AH104" s="900">
        <v>0</v>
      </c>
      <c r="AI104" s="880">
        <v>0</v>
      </c>
      <c r="AJ104" s="880">
        <v>0</v>
      </c>
      <c r="AK104" s="930" t="s">
        <v>396</v>
      </c>
      <c r="AL104" s="900">
        <v>0</v>
      </c>
      <c r="AM104" s="917">
        <v>0</v>
      </c>
      <c r="AN104" s="917">
        <v>0</v>
      </c>
      <c r="AO104" s="923" t="s">
        <v>396</v>
      </c>
    </row>
    <row r="105" spans="2:41">
      <c r="B105" s="426"/>
      <c r="C105" s="413">
        <v>4</v>
      </c>
      <c r="D105" s="414" t="s">
        <v>399</v>
      </c>
      <c r="E105" s="886"/>
      <c r="F105" s="890">
        <v>0</v>
      </c>
      <c r="G105" s="881">
        <v>0</v>
      </c>
      <c r="O105" s="426"/>
      <c r="P105" s="414" t="s">
        <v>399</v>
      </c>
      <c r="Q105" s="886"/>
      <c r="R105" s="900">
        <v>0</v>
      </c>
      <c r="S105" s="880">
        <v>0</v>
      </c>
      <c r="T105" s="880">
        <v>0</v>
      </c>
      <c r="U105" s="930" t="s">
        <v>396</v>
      </c>
      <c r="V105" s="900">
        <v>0</v>
      </c>
      <c r="W105" s="880">
        <v>0</v>
      </c>
      <c r="X105" s="880">
        <v>0</v>
      </c>
      <c r="Y105" s="930" t="s">
        <v>396</v>
      </c>
      <c r="Z105" s="900">
        <v>0</v>
      </c>
      <c r="AA105" s="880">
        <v>0</v>
      </c>
      <c r="AB105" s="880">
        <v>0</v>
      </c>
      <c r="AC105" s="930" t="s">
        <v>396</v>
      </c>
      <c r="AD105" s="900">
        <v>0</v>
      </c>
      <c r="AE105" s="880">
        <v>0</v>
      </c>
      <c r="AF105" s="880">
        <v>0</v>
      </c>
      <c r="AG105" s="930" t="s">
        <v>396</v>
      </c>
      <c r="AH105" s="900">
        <v>0</v>
      </c>
      <c r="AI105" s="880">
        <v>0</v>
      </c>
      <c r="AJ105" s="880">
        <v>0</v>
      </c>
      <c r="AK105" s="930" t="s">
        <v>396</v>
      </c>
      <c r="AL105" s="900">
        <v>0</v>
      </c>
      <c r="AM105" s="917">
        <v>0</v>
      </c>
      <c r="AN105" s="917">
        <v>0</v>
      </c>
      <c r="AO105" s="923" t="s">
        <v>396</v>
      </c>
    </row>
    <row r="106" spans="2:41">
      <c r="B106" s="427"/>
      <c r="C106" s="428"/>
      <c r="D106" s="429" t="s">
        <v>297</v>
      </c>
      <c r="E106" s="882" t="s">
        <v>545</v>
      </c>
      <c r="F106" s="889">
        <v>0</v>
      </c>
      <c r="G106" s="877">
        <v>6</v>
      </c>
      <c r="O106" s="427"/>
      <c r="P106" s="429" t="s">
        <v>297</v>
      </c>
      <c r="Q106" s="882" t="s">
        <v>545</v>
      </c>
      <c r="R106" s="897">
        <v>0</v>
      </c>
      <c r="S106" s="875">
        <v>0</v>
      </c>
      <c r="T106" s="875">
        <v>2</v>
      </c>
      <c r="U106" s="931" t="s">
        <v>396</v>
      </c>
      <c r="V106" s="897">
        <v>0</v>
      </c>
      <c r="W106" s="875">
        <v>0</v>
      </c>
      <c r="X106" s="875">
        <v>2</v>
      </c>
      <c r="Y106" s="931" t="s">
        <v>396</v>
      </c>
      <c r="Z106" s="897">
        <v>0</v>
      </c>
      <c r="AA106" s="875">
        <v>0</v>
      </c>
      <c r="AB106" s="875">
        <v>2</v>
      </c>
      <c r="AC106" s="931" t="s">
        <v>396</v>
      </c>
      <c r="AD106" s="897">
        <v>0</v>
      </c>
      <c r="AE106" s="875">
        <v>0</v>
      </c>
      <c r="AF106" s="875">
        <v>2</v>
      </c>
      <c r="AG106" s="931" t="s">
        <v>396</v>
      </c>
      <c r="AH106" s="897">
        <v>0</v>
      </c>
      <c r="AI106" s="875">
        <v>0</v>
      </c>
      <c r="AJ106" s="875">
        <v>2</v>
      </c>
      <c r="AK106" s="931" t="s">
        <v>396</v>
      </c>
      <c r="AL106" s="897">
        <v>0</v>
      </c>
      <c r="AM106" s="918">
        <v>0</v>
      </c>
      <c r="AN106" s="918">
        <v>2</v>
      </c>
      <c r="AO106" s="924" t="s">
        <v>396</v>
      </c>
    </row>
    <row r="107" spans="2:41">
      <c r="B107" s="439" t="s">
        <v>546</v>
      </c>
      <c r="C107" s="413">
        <v>5</v>
      </c>
      <c r="D107" s="414" t="s">
        <v>547</v>
      </c>
      <c r="E107" s="886" t="s">
        <v>548</v>
      </c>
      <c r="F107" s="890">
        <v>0</v>
      </c>
      <c r="G107" s="881">
        <v>0</v>
      </c>
      <c r="O107" s="439" t="s">
        <v>546</v>
      </c>
      <c r="P107" s="414" t="s">
        <v>547</v>
      </c>
      <c r="Q107" s="886" t="s">
        <v>548</v>
      </c>
      <c r="R107" s="900">
        <v>0</v>
      </c>
      <c r="S107" s="880">
        <v>0</v>
      </c>
      <c r="T107" s="880">
        <v>0</v>
      </c>
      <c r="U107" s="930" t="s">
        <v>396</v>
      </c>
      <c r="V107" s="900">
        <v>0</v>
      </c>
      <c r="W107" s="880">
        <v>0</v>
      </c>
      <c r="X107" s="880">
        <v>0</v>
      </c>
      <c r="Y107" s="930" t="s">
        <v>396</v>
      </c>
      <c r="Z107" s="900">
        <v>0</v>
      </c>
      <c r="AA107" s="880">
        <v>0</v>
      </c>
      <c r="AB107" s="880">
        <v>0</v>
      </c>
      <c r="AC107" s="930" t="s">
        <v>396</v>
      </c>
      <c r="AD107" s="900">
        <v>0</v>
      </c>
      <c r="AE107" s="880">
        <v>0</v>
      </c>
      <c r="AF107" s="880">
        <v>0</v>
      </c>
      <c r="AG107" s="930" t="s">
        <v>396</v>
      </c>
      <c r="AH107" s="900">
        <v>0</v>
      </c>
      <c r="AI107" s="880">
        <v>0</v>
      </c>
      <c r="AJ107" s="880">
        <v>0</v>
      </c>
      <c r="AK107" s="930" t="s">
        <v>396</v>
      </c>
      <c r="AL107" s="900">
        <v>0</v>
      </c>
      <c r="AM107" s="917">
        <v>0</v>
      </c>
      <c r="AN107" s="917">
        <v>0</v>
      </c>
      <c r="AO107" s="923" t="s">
        <v>396</v>
      </c>
    </row>
    <row r="108" spans="2:41">
      <c r="B108" s="440"/>
      <c r="C108" s="413">
        <v>6</v>
      </c>
      <c r="D108" s="414" t="s">
        <v>127</v>
      </c>
      <c r="E108" s="886" t="s">
        <v>549</v>
      </c>
      <c r="F108" s="890">
        <v>0</v>
      </c>
      <c r="G108" s="881">
        <v>0</v>
      </c>
      <c r="O108" s="440"/>
      <c r="P108" s="414" t="s">
        <v>127</v>
      </c>
      <c r="Q108" s="886" t="s">
        <v>549</v>
      </c>
      <c r="R108" s="900">
        <v>0</v>
      </c>
      <c r="S108" s="880">
        <v>0</v>
      </c>
      <c r="T108" s="880">
        <v>0</v>
      </c>
      <c r="U108" s="930" t="s">
        <v>396</v>
      </c>
      <c r="V108" s="900">
        <v>0</v>
      </c>
      <c r="W108" s="880">
        <v>0</v>
      </c>
      <c r="X108" s="880">
        <v>0</v>
      </c>
      <c r="Y108" s="930" t="s">
        <v>396</v>
      </c>
      <c r="Z108" s="900">
        <v>0</v>
      </c>
      <c r="AA108" s="880">
        <v>0</v>
      </c>
      <c r="AB108" s="880">
        <v>0</v>
      </c>
      <c r="AC108" s="930" t="s">
        <v>396</v>
      </c>
      <c r="AD108" s="900">
        <v>0</v>
      </c>
      <c r="AE108" s="880">
        <v>0</v>
      </c>
      <c r="AF108" s="880">
        <v>0</v>
      </c>
      <c r="AG108" s="930" t="s">
        <v>396</v>
      </c>
      <c r="AH108" s="900">
        <v>0</v>
      </c>
      <c r="AI108" s="880">
        <v>0</v>
      </c>
      <c r="AJ108" s="880">
        <v>0</v>
      </c>
      <c r="AK108" s="930" t="s">
        <v>396</v>
      </c>
      <c r="AL108" s="900">
        <v>0</v>
      </c>
      <c r="AM108" s="917">
        <v>0</v>
      </c>
      <c r="AN108" s="917">
        <v>0</v>
      </c>
      <c r="AO108" s="923" t="s">
        <v>396</v>
      </c>
    </row>
    <row r="109" spans="2:41">
      <c r="B109" s="441" t="s">
        <v>128</v>
      </c>
      <c r="C109" s="428">
        <v>7</v>
      </c>
      <c r="D109" s="429" t="s">
        <v>401</v>
      </c>
      <c r="E109" s="882" t="s">
        <v>550</v>
      </c>
      <c r="F109" s="891">
        <v>0</v>
      </c>
      <c r="G109" s="878">
        <v>6</v>
      </c>
      <c r="O109" s="441" t="s">
        <v>128</v>
      </c>
      <c r="P109" s="429" t="s">
        <v>401</v>
      </c>
      <c r="Q109" s="882" t="s">
        <v>550</v>
      </c>
      <c r="R109" s="897">
        <v>0</v>
      </c>
      <c r="S109" s="875">
        <v>0</v>
      </c>
      <c r="T109" s="875">
        <v>2</v>
      </c>
      <c r="U109" s="931" t="s">
        <v>396</v>
      </c>
      <c r="V109" s="897">
        <v>0</v>
      </c>
      <c r="W109" s="875">
        <v>0</v>
      </c>
      <c r="X109" s="875">
        <v>2</v>
      </c>
      <c r="Y109" s="931" t="s">
        <v>396</v>
      </c>
      <c r="Z109" s="897">
        <v>0</v>
      </c>
      <c r="AA109" s="875">
        <v>0</v>
      </c>
      <c r="AB109" s="875">
        <v>2</v>
      </c>
      <c r="AC109" s="931" t="s">
        <v>396</v>
      </c>
      <c r="AD109" s="897">
        <v>0</v>
      </c>
      <c r="AE109" s="875">
        <v>0</v>
      </c>
      <c r="AF109" s="875">
        <v>2</v>
      </c>
      <c r="AG109" s="931" t="s">
        <v>396</v>
      </c>
      <c r="AH109" s="897">
        <v>58</v>
      </c>
      <c r="AI109" s="875">
        <v>0</v>
      </c>
      <c r="AJ109" s="875">
        <v>2</v>
      </c>
      <c r="AK109" s="931">
        <v>0</v>
      </c>
      <c r="AL109" s="897">
        <v>0</v>
      </c>
      <c r="AM109" s="918">
        <v>0</v>
      </c>
      <c r="AN109" s="918">
        <v>2</v>
      </c>
      <c r="AO109" s="924" t="s">
        <v>396</v>
      </c>
    </row>
    <row r="110" spans="2:41">
      <c r="B110" s="441" t="s">
        <v>14</v>
      </c>
      <c r="C110" s="428">
        <v>8</v>
      </c>
      <c r="D110" s="429" t="s">
        <v>551</v>
      </c>
      <c r="E110" s="882" t="s">
        <v>552</v>
      </c>
      <c r="F110" s="891">
        <v>1803.1872067584952</v>
      </c>
      <c r="G110" s="878">
        <v>8</v>
      </c>
      <c r="O110" s="441" t="s">
        <v>14</v>
      </c>
      <c r="P110" s="429" t="s">
        <v>551</v>
      </c>
      <c r="Q110" s="882" t="s">
        <v>552</v>
      </c>
      <c r="R110" s="897">
        <v>396.66800000000001</v>
      </c>
      <c r="S110" s="875">
        <v>1</v>
      </c>
      <c r="T110" s="875">
        <v>3</v>
      </c>
      <c r="U110" s="931">
        <v>2.5209999294120021E-3</v>
      </c>
      <c r="V110" s="897">
        <v>3554850.8765735328</v>
      </c>
      <c r="W110" s="875">
        <v>10199</v>
      </c>
      <c r="X110" s="875">
        <v>3</v>
      </c>
      <c r="Y110" s="931">
        <v>2.8690373672806951E-3</v>
      </c>
      <c r="Z110" s="897">
        <v>14.322710000000001</v>
      </c>
      <c r="AA110" s="875">
        <v>0</v>
      </c>
      <c r="AB110" s="875">
        <v>2</v>
      </c>
      <c r="AC110" s="931">
        <v>0</v>
      </c>
      <c r="AD110" s="897">
        <v>39.615790000000004</v>
      </c>
      <c r="AE110" s="875">
        <v>3.46</v>
      </c>
      <c r="AF110" s="875">
        <v>2</v>
      </c>
      <c r="AG110" s="931">
        <v>8.7338912085307391E-2</v>
      </c>
      <c r="AH110" s="897">
        <v>3.633</v>
      </c>
      <c r="AI110" s="875">
        <v>0</v>
      </c>
      <c r="AJ110" s="875">
        <v>2</v>
      </c>
      <c r="AK110" s="931">
        <v>0</v>
      </c>
      <c r="AL110" s="897">
        <v>962.00380000000007</v>
      </c>
      <c r="AM110" s="918">
        <v>0</v>
      </c>
      <c r="AN110" s="918">
        <v>2</v>
      </c>
      <c r="AO110" s="924">
        <v>0</v>
      </c>
    </row>
    <row r="111" spans="2:41">
      <c r="B111" s="441"/>
      <c r="C111" s="428"/>
      <c r="D111" s="429" t="s">
        <v>402</v>
      </c>
      <c r="E111" s="882" t="s">
        <v>553</v>
      </c>
      <c r="F111" s="891">
        <v>1938.9365770675936</v>
      </c>
      <c r="G111" s="878">
        <v>0</v>
      </c>
      <c r="O111" s="441"/>
      <c r="P111" s="429" t="s">
        <v>402</v>
      </c>
      <c r="Q111" s="882" t="s">
        <v>553</v>
      </c>
      <c r="R111" s="898">
        <v>28593.875346017372</v>
      </c>
      <c r="S111" s="936">
        <v>0</v>
      </c>
      <c r="T111" s="936">
        <v>0</v>
      </c>
      <c r="U111" s="932">
        <v>0</v>
      </c>
      <c r="V111" s="898">
        <v>1602986.867904773</v>
      </c>
      <c r="W111" s="936">
        <v>2</v>
      </c>
      <c r="X111" s="936">
        <v>0</v>
      </c>
      <c r="Y111" s="932">
        <v>1.2476708574750544E-6</v>
      </c>
      <c r="Z111" s="898">
        <v>55767.474711280505</v>
      </c>
      <c r="AA111" s="936">
        <v>0</v>
      </c>
      <c r="AB111" s="936">
        <v>0</v>
      </c>
      <c r="AC111" s="932">
        <v>0</v>
      </c>
      <c r="AD111" s="898">
        <v>105725.72405865414</v>
      </c>
      <c r="AE111" s="936">
        <v>0</v>
      </c>
      <c r="AF111" s="936">
        <v>0</v>
      </c>
      <c r="AG111" s="932">
        <v>0</v>
      </c>
      <c r="AH111" s="898">
        <v>25469.014773043207</v>
      </c>
      <c r="AI111" s="936">
        <v>13194.420000000002</v>
      </c>
      <c r="AJ111" s="936">
        <v>0</v>
      </c>
      <c r="AK111" s="932">
        <v>0.51805773083791118</v>
      </c>
      <c r="AL111" s="898">
        <v>56909.393786856264</v>
      </c>
      <c r="AM111" s="919">
        <v>7.8734999999999991</v>
      </c>
      <c r="AN111" s="919">
        <v>0</v>
      </c>
      <c r="AO111" s="925">
        <v>1.3835150009660539E-4</v>
      </c>
    </row>
    <row r="112" spans="2:41">
      <c r="B112" s="443"/>
      <c r="C112" s="413">
        <v>9</v>
      </c>
      <c r="D112" s="414" t="s">
        <v>129</v>
      </c>
      <c r="E112" s="886" t="s">
        <v>403</v>
      </c>
      <c r="F112" s="890">
        <v>38.972856565670156</v>
      </c>
      <c r="G112" s="881">
        <v>8</v>
      </c>
      <c r="O112" s="443"/>
      <c r="P112" s="414" t="s">
        <v>129</v>
      </c>
      <c r="Q112" s="886" t="s">
        <v>403</v>
      </c>
      <c r="R112" s="900">
        <v>13.5938</v>
      </c>
      <c r="S112" s="880">
        <v>0</v>
      </c>
      <c r="T112" s="880">
        <v>2</v>
      </c>
      <c r="U112" s="930">
        <v>0</v>
      </c>
      <c r="V112" s="900">
        <v>331089.1167463946</v>
      </c>
      <c r="W112" s="880">
        <v>0</v>
      </c>
      <c r="X112" s="880">
        <v>2</v>
      </c>
      <c r="Y112" s="930">
        <v>0</v>
      </c>
      <c r="Z112" s="900">
        <v>7675.0102477330001</v>
      </c>
      <c r="AA112" s="880">
        <v>0</v>
      </c>
      <c r="AB112" s="880">
        <v>2</v>
      </c>
      <c r="AC112" s="930">
        <v>0</v>
      </c>
      <c r="AD112" s="900">
        <v>733.75</v>
      </c>
      <c r="AE112" s="880">
        <v>0</v>
      </c>
      <c r="AF112" s="880">
        <v>2</v>
      </c>
      <c r="AG112" s="930">
        <v>0</v>
      </c>
      <c r="AH112" s="900">
        <v>0</v>
      </c>
      <c r="AI112" s="880">
        <v>0</v>
      </c>
      <c r="AJ112" s="880">
        <v>2</v>
      </c>
      <c r="AK112" s="930" t="s">
        <v>396</v>
      </c>
      <c r="AL112" s="900">
        <v>3</v>
      </c>
      <c r="AM112" s="917">
        <v>0</v>
      </c>
      <c r="AN112" s="917">
        <v>2</v>
      </c>
      <c r="AO112" s="923">
        <v>0</v>
      </c>
    </row>
    <row r="113" spans="2:41">
      <c r="B113" s="443"/>
      <c r="C113" s="413">
        <v>10</v>
      </c>
      <c r="D113" s="414" t="s">
        <v>130</v>
      </c>
      <c r="E113" s="886" t="s">
        <v>307</v>
      </c>
      <c r="F113" s="890">
        <v>3.7956874378233287</v>
      </c>
      <c r="G113" s="881">
        <v>8</v>
      </c>
      <c r="O113" s="443"/>
      <c r="P113" s="414" t="s">
        <v>130</v>
      </c>
      <c r="Q113" s="886" t="s">
        <v>307</v>
      </c>
      <c r="R113" s="900">
        <v>21.272115393056339</v>
      </c>
      <c r="S113" s="880">
        <v>0</v>
      </c>
      <c r="T113" s="880">
        <v>2</v>
      </c>
      <c r="U113" s="930">
        <v>0</v>
      </c>
      <c r="V113" s="900">
        <v>52200.453434725219</v>
      </c>
      <c r="W113" s="880">
        <v>0</v>
      </c>
      <c r="X113" s="880">
        <v>2</v>
      </c>
      <c r="Y113" s="930">
        <v>0</v>
      </c>
      <c r="Z113" s="900">
        <v>37657.831789273485</v>
      </c>
      <c r="AA113" s="880">
        <v>0</v>
      </c>
      <c r="AB113" s="880">
        <v>2</v>
      </c>
      <c r="AC113" s="930">
        <v>0</v>
      </c>
      <c r="AD113" s="900">
        <v>435.66937179768541</v>
      </c>
      <c r="AE113" s="880">
        <v>0</v>
      </c>
      <c r="AF113" s="880">
        <v>2</v>
      </c>
      <c r="AG113" s="930">
        <v>0</v>
      </c>
      <c r="AH113" s="900">
        <v>0</v>
      </c>
      <c r="AI113" s="880">
        <v>0</v>
      </c>
      <c r="AJ113" s="880">
        <v>2</v>
      </c>
      <c r="AK113" s="930" t="s">
        <v>396</v>
      </c>
      <c r="AL113" s="900">
        <v>0</v>
      </c>
      <c r="AM113" s="917">
        <v>0</v>
      </c>
      <c r="AN113" s="917">
        <v>2</v>
      </c>
      <c r="AO113" s="923" t="s">
        <v>396</v>
      </c>
    </row>
    <row r="114" spans="2:41">
      <c r="B114" s="443"/>
      <c r="C114" s="413">
        <v>11</v>
      </c>
      <c r="D114" s="414" t="s">
        <v>131</v>
      </c>
      <c r="E114" s="886" t="s">
        <v>308</v>
      </c>
      <c r="F114" s="890">
        <v>8.0091301052722166</v>
      </c>
      <c r="G114" s="881">
        <v>8</v>
      </c>
      <c r="O114" s="443"/>
      <c r="P114" s="414" t="s">
        <v>131</v>
      </c>
      <c r="Q114" s="886" t="s">
        <v>308</v>
      </c>
      <c r="R114" s="900">
        <v>0</v>
      </c>
      <c r="S114" s="880">
        <v>0</v>
      </c>
      <c r="T114" s="880">
        <v>2</v>
      </c>
      <c r="U114" s="930" t="s">
        <v>396</v>
      </c>
      <c r="V114" s="900">
        <v>31.41583854113308</v>
      </c>
      <c r="W114" s="880">
        <v>0</v>
      </c>
      <c r="X114" s="880">
        <v>2</v>
      </c>
      <c r="Y114" s="930">
        <v>0</v>
      </c>
      <c r="Z114" s="900">
        <v>0</v>
      </c>
      <c r="AA114" s="880">
        <v>0</v>
      </c>
      <c r="AB114" s="880">
        <v>2</v>
      </c>
      <c r="AC114" s="930" t="s">
        <v>396</v>
      </c>
      <c r="AD114" s="900">
        <v>0</v>
      </c>
      <c r="AE114" s="880">
        <v>0</v>
      </c>
      <c r="AF114" s="880">
        <v>2</v>
      </c>
      <c r="AG114" s="930" t="s">
        <v>396</v>
      </c>
      <c r="AH114" s="900">
        <v>0</v>
      </c>
      <c r="AI114" s="880">
        <v>0</v>
      </c>
      <c r="AJ114" s="880">
        <v>2</v>
      </c>
      <c r="AK114" s="930" t="s">
        <v>396</v>
      </c>
      <c r="AL114" s="900">
        <v>0</v>
      </c>
      <c r="AM114" s="917">
        <v>0</v>
      </c>
      <c r="AN114" s="917">
        <v>2</v>
      </c>
      <c r="AO114" s="923" t="s">
        <v>396</v>
      </c>
    </row>
    <row r="115" spans="2:41">
      <c r="B115" s="443"/>
      <c r="C115" s="413">
        <v>12</v>
      </c>
      <c r="D115" s="414" t="s">
        <v>554</v>
      </c>
      <c r="E115" s="886" t="s">
        <v>309</v>
      </c>
      <c r="F115" s="890">
        <v>12.774913029823153</v>
      </c>
      <c r="G115" s="881">
        <v>6</v>
      </c>
      <c r="O115" s="443"/>
      <c r="P115" s="414" t="s">
        <v>554</v>
      </c>
      <c r="Q115" s="886" t="s">
        <v>309</v>
      </c>
      <c r="R115" s="900">
        <v>19911.261000000006</v>
      </c>
      <c r="S115" s="880">
        <v>0</v>
      </c>
      <c r="T115" s="880">
        <v>2</v>
      </c>
      <c r="U115" s="930">
        <v>0</v>
      </c>
      <c r="V115" s="900">
        <v>0</v>
      </c>
      <c r="W115" s="880">
        <v>0</v>
      </c>
      <c r="X115" s="880">
        <v>2</v>
      </c>
      <c r="Y115" s="930" t="s">
        <v>396</v>
      </c>
      <c r="Z115" s="900">
        <v>0</v>
      </c>
      <c r="AA115" s="880">
        <v>0</v>
      </c>
      <c r="AB115" s="880">
        <v>2</v>
      </c>
      <c r="AC115" s="930" t="s">
        <v>396</v>
      </c>
      <c r="AD115" s="900">
        <v>0</v>
      </c>
      <c r="AE115" s="880">
        <v>0</v>
      </c>
      <c r="AF115" s="880">
        <v>2</v>
      </c>
      <c r="AG115" s="930" t="s">
        <v>396</v>
      </c>
      <c r="AH115" s="900">
        <v>0</v>
      </c>
      <c r="AI115" s="880">
        <v>0</v>
      </c>
      <c r="AJ115" s="880">
        <v>2</v>
      </c>
      <c r="AK115" s="930" t="s">
        <v>396</v>
      </c>
      <c r="AL115" s="900">
        <v>8976.4193000000032</v>
      </c>
      <c r="AM115" s="917">
        <v>0</v>
      </c>
      <c r="AN115" s="917">
        <v>2</v>
      </c>
      <c r="AO115" s="923">
        <v>0</v>
      </c>
    </row>
    <row r="116" spans="2:41">
      <c r="B116" s="443"/>
      <c r="C116" s="413">
        <v>13</v>
      </c>
      <c r="D116" s="414" t="s">
        <v>133</v>
      </c>
      <c r="E116" s="886" t="s">
        <v>310</v>
      </c>
      <c r="F116" s="890">
        <v>1.9875863321408369</v>
      </c>
      <c r="G116" s="881">
        <v>7</v>
      </c>
      <c r="O116" s="443"/>
      <c r="P116" s="414" t="s">
        <v>133</v>
      </c>
      <c r="Q116" s="886" t="s">
        <v>310</v>
      </c>
      <c r="R116" s="900">
        <v>0.30780000000000002</v>
      </c>
      <c r="S116" s="880">
        <v>0</v>
      </c>
      <c r="T116" s="880">
        <v>2</v>
      </c>
      <c r="U116" s="930">
        <v>0</v>
      </c>
      <c r="V116" s="900">
        <v>45.470929961271061</v>
      </c>
      <c r="W116" s="880">
        <v>0</v>
      </c>
      <c r="X116" s="880">
        <v>2</v>
      </c>
      <c r="Y116" s="930">
        <v>0</v>
      </c>
      <c r="Z116" s="900">
        <v>0</v>
      </c>
      <c r="AA116" s="880">
        <v>0</v>
      </c>
      <c r="AB116" s="880">
        <v>2</v>
      </c>
      <c r="AC116" s="930" t="s">
        <v>396</v>
      </c>
      <c r="AD116" s="900">
        <v>0</v>
      </c>
      <c r="AE116" s="880">
        <v>0</v>
      </c>
      <c r="AF116" s="880">
        <v>2</v>
      </c>
      <c r="AG116" s="930" t="s">
        <v>396</v>
      </c>
      <c r="AH116" s="900">
        <v>0</v>
      </c>
      <c r="AI116" s="880">
        <v>0</v>
      </c>
      <c r="AJ116" s="880">
        <v>2</v>
      </c>
      <c r="AK116" s="930" t="s">
        <v>396</v>
      </c>
      <c r="AL116" s="900">
        <v>0</v>
      </c>
      <c r="AM116" s="917">
        <v>0</v>
      </c>
      <c r="AN116" s="917">
        <v>2</v>
      </c>
      <c r="AO116" s="923" t="s">
        <v>396</v>
      </c>
    </row>
    <row r="117" spans="2:41">
      <c r="B117" s="443"/>
      <c r="C117" s="413">
        <v>14</v>
      </c>
      <c r="D117" s="414" t="s">
        <v>134</v>
      </c>
      <c r="E117" s="886" t="s">
        <v>311</v>
      </c>
      <c r="F117" s="890">
        <v>18.554526738299177</v>
      </c>
      <c r="G117" s="881">
        <v>7</v>
      </c>
      <c r="O117" s="443"/>
      <c r="P117" s="414" t="s">
        <v>134</v>
      </c>
      <c r="Q117" s="886" t="s">
        <v>311</v>
      </c>
      <c r="R117" s="900">
        <v>4154.4400000000005</v>
      </c>
      <c r="S117" s="880">
        <v>0</v>
      </c>
      <c r="T117" s="880">
        <v>2</v>
      </c>
      <c r="U117" s="930">
        <v>0</v>
      </c>
      <c r="V117" s="900">
        <v>1041289.6919899998</v>
      </c>
      <c r="W117" s="880">
        <v>0</v>
      </c>
      <c r="X117" s="880">
        <v>2</v>
      </c>
      <c r="Y117" s="930">
        <v>0</v>
      </c>
      <c r="Z117" s="900">
        <v>8.26</v>
      </c>
      <c r="AA117" s="880">
        <v>0</v>
      </c>
      <c r="AB117" s="880">
        <v>2</v>
      </c>
      <c r="AC117" s="930">
        <v>0</v>
      </c>
      <c r="AD117" s="900">
        <v>18</v>
      </c>
      <c r="AE117" s="880">
        <v>0</v>
      </c>
      <c r="AF117" s="880">
        <v>2</v>
      </c>
      <c r="AG117" s="930">
        <v>0</v>
      </c>
      <c r="AH117" s="900">
        <v>238</v>
      </c>
      <c r="AI117" s="880">
        <v>0</v>
      </c>
      <c r="AJ117" s="880">
        <v>2</v>
      </c>
      <c r="AK117" s="930">
        <v>0</v>
      </c>
      <c r="AL117" s="900">
        <v>23883.78</v>
      </c>
      <c r="AM117" s="917">
        <v>0</v>
      </c>
      <c r="AN117" s="917">
        <v>2</v>
      </c>
      <c r="AO117" s="923">
        <v>0</v>
      </c>
    </row>
    <row r="118" spans="2:41">
      <c r="B118" s="443"/>
      <c r="C118" s="413">
        <v>15</v>
      </c>
      <c r="D118" s="414" t="s">
        <v>135</v>
      </c>
      <c r="E118" s="886" t="s">
        <v>312</v>
      </c>
      <c r="F118" s="890">
        <v>15.853750148422547</v>
      </c>
      <c r="G118" s="881">
        <v>8</v>
      </c>
      <c r="O118" s="443"/>
      <c r="P118" s="414" t="s">
        <v>135</v>
      </c>
      <c r="Q118" s="886" t="s">
        <v>312</v>
      </c>
      <c r="R118" s="900">
        <v>0</v>
      </c>
      <c r="S118" s="880">
        <v>0</v>
      </c>
      <c r="T118" s="880">
        <v>2</v>
      </c>
      <c r="U118" s="930" t="s">
        <v>396</v>
      </c>
      <c r="V118" s="900">
        <v>0</v>
      </c>
      <c r="W118" s="880">
        <v>0</v>
      </c>
      <c r="X118" s="880">
        <v>2</v>
      </c>
      <c r="Y118" s="930" t="s">
        <v>396</v>
      </c>
      <c r="Z118" s="900">
        <v>4.2556599739536169</v>
      </c>
      <c r="AA118" s="880">
        <v>0</v>
      </c>
      <c r="AB118" s="880">
        <v>2</v>
      </c>
      <c r="AC118" s="930">
        <v>0</v>
      </c>
      <c r="AD118" s="900">
        <v>113.68902953116509</v>
      </c>
      <c r="AE118" s="880">
        <v>0</v>
      </c>
      <c r="AF118" s="880">
        <v>2</v>
      </c>
      <c r="AG118" s="930">
        <v>0</v>
      </c>
      <c r="AH118" s="900">
        <v>0</v>
      </c>
      <c r="AI118" s="880">
        <v>0</v>
      </c>
      <c r="AJ118" s="880">
        <v>2</v>
      </c>
      <c r="AK118" s="930" t="s">
        <v>396</v>
      </c>
      <c r="AL118" s="900">
        <v>0</v>
      </c>
      <c r="AM118" s="917">
        <v>0</v>
      </c>
      <c r="AN118" s="917">
        <v>2</v>
      </c>
      <c r="AO118" s="923" t="s">
        <v>396</v>
      </c>
    </row>
    <row r="119" spans="2:41">
      <c r="B119" s="443"/>
      <c r="C119" s="413">
        <v>16</v>
      </c>
      <c r="D119" s="414" t="s">
        <v>136</v>
      </c>
      <c r="E119" s="886" t="s">
        <v>313</v>
      </c>
      <c r="F119" s="890">
        <v>460.57404735538245</v>
      </c>
      <c r="G119" s="881">
        <v>8</v>
      </c>
      <c r="O119" s="443"/>
      <c r="P119" s="414" t="s">
        <v>136</v>
      </c>
      <c r="Q119" s="886" t="s">
        <v>313</v>
      </c>
      <c r="R119" s="900">
        <v>4318.5946861677903</v>
      </c>
      <c r="S119" s="880">
        <v>0</v>
      </c>
      <c r="T119" s="880">
        <v>2</v>
      </c>
      <c r="U119" s="930">
        <v>0</v>
      </c>
      <c r="V119" s="900">
        <v>47878.834601845854</v>
      </c>
      <c r="W119" s="880">
        <v>0</v>
      </c>
      <c r="X119" s="880">
        <v>2</v>
      </c>
      <c r="Y119" s="930">
        <v>0</v>
      </c>
      <c r="Z119" s="900">
        <v>2421.6329854008491</v>
      </c>
      <c r="AA119" s="880">
        <v>0</v>
      </c>
      <c r="AB119" s="880">
        <v>2</v>
      </c>
      <c r="AC119" s="930">
        <v>0</v>
      </c>
      <c r="AD119" s="900">
        <v>94256.113834484509</v>
      </c>
      <c r="AE119" s="880">
        <v>0</v>
      </c>
      <c r="AF119" s="880">
        <v>2</v>
      </c>
      <c r="AG119" s="930">
        <v>0</v>
      </c>
      <c r="AH119" s="900">
        <v>8.7410600000000009</v>
      </c>
      <c r="AI119" s="880">
        <v>0</v>
      </c>
      <c r="AJ119" s="880">
        <v>2</v>
      </c>
      <c r="AK119" s="930">
        <v>0</v>
      </c>
      <c r="AL119" s="900">
        <v>22.171668043414918</v>
      </c>
      <c r="AM119" s="917">
        <v>0</v>
      </c>
      <c r="AN119" s="917">
        <v>2</v>
      </c>
      <c r="AO119" s="923">
        <v>0</v>
      </c>
    </row>
    <row r="120" spans="2:41">
      <c r="B120" s="443"/>
      <c r="C120" s="413">
        <v>17</v>
      </c>
      <c r="D120" s="414" t="s">
        <v>137</v>
      </c>
      <c r="E120" s="886" t="s">
        <v>314</v>
      </c>
      <c r="F120" s="890">
        <v>10.213999999999999</v>
      </c>
      <c r="G120" s="881">
        <v>7</v>
      </c>
      <c r="O120" s="443"/>
      <c r="P120" s="414" t="s">
        <v>137</v>
      </c>
      <c r="Q120" s="886" t="s">
        <v>314</v>
      </c>
      <c r="R120" s="900">
        <v>102</v>
      </c>
      <c r="S120" s="880">
        <v>0</v>
      </c>
      <c r="T120" s="880">
        <v>2</v>
      </c>
      <c r="U120" s="930">
        <v>0</v>
      </c>
      <c r="V120" s="900">
        <v>3680</v>
      </c>
      <c r="W120" s="880">
        <v>0</v>
      </c>
      <c r="X120" s="880">
        <v>2</v>
      </c>
      <c r="Y120" s="930">
        <v>0</v>
      </c>
      <c r="Z120" s="900">
        <v>0</v>
      </c>
      <c r="AA120" s="880">
        <v>0</v>
      </c>
      <c r="AB120" s="880">
        <v>2</v>
      </c>
      <c r="AC120" s="930" t="s">
        <v>396</v>
      </c>
      <c r="AD120" s="900">
        <v>20</v>
      </c>
      <c r="AE120" s="880">
        <v>0</v>
      </c>
      <c r="AF120" s="880">
        <v>2</v>
      </c>
      <c r="AG120" s="930">
        <v>0</v>
      </c>
      <c r="AH120" s="900">
        <v>0</v>
      </c>
      <c r="AI120" s="880">
        <v>0</v>
      </c>
      <c r="AJ120" s="880">
        <v>2</v>
      </c>
      <c r="AK120" s="930" t="s">
        <v>396</v>
      </c>
      <c r="AL120" s="900">
        <v>2117</v>
      </c>
      <c r="AM120" s="917">
        <v>0</v>
      </c>
      <c r="AN120" s="917">
        <v>2</v>
      </c>
      <c r="AO120" s="923">
        <v>0</v>
      </c>
    </row>
    <row r="121" spans="2:41">
      <c r="B121" s="443" t="s">
        <v>18</v>
      </c>
      <c r="C121" s="413">
        <v>18</v>
      </c>
      <c r="D121" s="414" t="s">
        <v>555</v>
      </c>
      <c r="E121" s="886" t="s">
        <v>315</v>
      </c>
      <c r="F121" s="890">
        <v>81.652562690060719</v>
      </c>
      <c r="G121" s="881">
        <v>8</v>
      </c>
      <c r="O121" s="443" t="s">
        <v>18</v>
      </c>
      <c r="P121" s="414" t="s">
        <v>555</v>
      </c>
      <c r="Q121" s="886" t="s">
        <v>315</v>
      </c>
      <c r="R121" s="900">
        <v>0</v>
      </c>
      <c r="S121" s="880">
        <v>0</v>
      </c>
      <c r="T121" s="880">
        <v>2</v>
      </c>
      <c r="U121" s="930" t="s">
        <v>396</v>
      </c>
      <c r="V121" s="900">
        <v>630.38137102694088</v>
      </c>
      <c r="W121" s="880">
        <v>0</v>
      </c>
      <c r="X121" s="880">
        <v>2</v>
      </c>
      <c r="Y121" s="930">
        <v>0</v>
      </c>
      <c r="Z121" s="900">
        <v>0</v>
      </c>
      <c r="AA121" s="880">
        <v>0</v>
      </c>
      <c r="AB121" s="880">
        <v>2</v>
      </c>
      <c r="AC121" s="930" t="s">
        <v>396</v>
      </c>
      <c r="AD121" s="900">
        <v>108.3292</v>
      </c>
      <c r="AE121" s="880">
        <v>0</v>
      </c>
      <c r="AF121" s="880">
        <v>2</v>
      </c>
      <c r="AG121" s="930">
        <v>0</v>
      </c>
      <c r="AH121" s="900">
        <v>0</v>
      </c>
      <c r="AI121" s="880">
        <v>0</v>
      </c>
      <c r="AJ121" s="880">
        <v>2</v>
      </c>
      <c r="AK121" s="930" t="s">
        <v>396</v>
      </c>
      <c r="AL121" s="900">
        <v>0</v>
      </c>
      <c r="AM121" s="917">
        <v>0</v>
      </c>
      <c r="AN121" s="917">
        <v>2</v>
      </c>
      <c r="AO121" s="923" t="s">
        <v>396</v>
      </c>
    </row>
    <row r="122" spans="2:41">
      <c r="B122" s="443"/>
      <c r="C122" s="413">
        <v>19</v>
      </c>
      <c r="D122" s="414" t="s">
        <v>139</v>
      </c>
      <c r="E122" s="886" t="s">
        <v>316</v>
      </c>
      <c r="F122" s="890">
        <v>7.7228166684866935</v>
      </c>
      <c r="G122" s="881">
        <v>8</v>
      </c>
      <c r="O122" s="443"/>
      <c r="P122" s="414" t="s">
        <v>139</v>
      </c>
      <c r="Q122" s="886" t="s">
        <v>316</v>
      </c>
      <c r="R122" s="900">
        <v>49.822560000000003</v>
      </c>
      <c r="S122" s="880">
        <v>0</v>
      </c>
      <c r="T122" s="880">
        <v>2</v>
      </c>
      <c r="U122" s="930">
        <v>0</v>
      </c>
      <c r="V122" s="900">
        <v>3513.4860852711504</v>
      </c>
      <c r="W122" s="880">
        <v>0</v>
      </c>
      <c r="X122" s="880">
        <v>2</v>
      </c>
      <c r="Y122" s="930">
        <v>0</v>
      </c>
      <c r="Z122" s="900">
        <v>17.797565086063649</v>
      </c>
      <c r="AA122" s="880">
        <v>0</v>
      </c>
      <c r="AB122" s="880">
        <v>2</v>
      </c>
      <c r="AC122" s="930">
        <v>0</v>
      </c>
      <c r="AD122" s="900">
        <v>1317.8559373903436</v>
      </c>
      <c r="AE122" s="880">
        <v>0</v>
      </c>
      <c r="AF122" s="880">
        <v>2</v>
      </c>
      <c r="AG122" s="930">
        <v>0</v>
      </c>
      <c r="AH122" s="900">
        <v>0</v>
      </c>
      <c r="AI122" s="880">
        <v>0</v>
      </c>
      <c r="AJ122" s="880">
        <v>2</v>
      </c>
      <c r="AK122" s="930" t="s">
        <v>396</v>
      </c>
      <c r="AL122" s="900">
        <v>0</v>
      </c>
      <c r="AM122" s="917">
        <v>0</v>
      </c>
      <c r="AN122" s="917">
        <v>2</v>
      </c>
      <c r="AO122" s="923" t="s">
        <v>396</v>
      </c>
    </row>
    <row r="123" spans="2:41">
      <c r="B123" s="443"/>
      <c r="C123" s="413">
        <v>20</v>
      </c>
      <c r="D123" s="414" t="s">
        <v>140</v>
      </c>
      <c r="E123" s="886" t="s">
        <v>317</v>
      </c>
      <c r="F123" s="890">
        <v>0</v>
      </c>
      <c r="G123" s="881">
        <v>6</v>
      </c>
      <c r="O123" s="443"/>
      <c r="P123" s="414" t="s">
        <v>140</v>
      </c>
      <c r="Q123" s="886" t="s">
        <v>317</v>
      </c>
      <c r="R123" s="900">
        <v>0</v>
      </c>
      <c r="S123" s="880">
        <v>0</v>
      </c>
      <c r="T123" s="880">
        <v>2</v>
      </c>
      <c r="U123" s="930" t="s">
        <v>396</v>
      </c>
      <c r="V123" s="900">
        <v>0</v>
      </c>
      <c r="W123" s="880">
        <v>0</v>
      </c>
      <c r="X123" s="880">
        <v>2</v>
      </c>
      <c r="Y123" s="930" t="s">
        <v>396</v>
      </c>
      <c r="Z123" s="900">
        <v>0</v>
      </c>
      <c r="AA123" s="880">
        <v>0</v>
      </c>
      <c r="AB123" s="880">
        <v>2</v>
      </c>
      <c r="AC123" s="930" t="s">
        <v>396</v>
      </c>
      <c r="AD123" s="900">
        <v>0</v>
      </c>
      <c r="AE123" s="880">
        <v>0</v>
      </c>
      <c r="AF123" s="880">
        <v>2</v>
      </c>
      <c r="AG123" s="930" t="s">
        <v>396</v>
      </c>
      <c r="AH123" s="900">
        <v>0</v>
      </c>
      <c r="AI123" s="880">
        <v>0</v>
      </c>
      <c r="AJ123" s="880">
        <v>2</v>
      </c>
      <c r="AK123" s="930" t="s">
        <v>396</v>
      </c>
      <c r="AL123" s="900">
        <v>0</v>
      </c>
      <c r="AM123" s="917">
        <v>0</v>
      </c>
      <c r="AN123" s="917">
        <v>2</v>
      </c>
      <c r="AO123" s="923" t="s">
        <v>396</v>
      </c>
    </row>
    <row r="124" spans="2:41">
      <c r="B124" s="443"/>
      <c r="C124" s="413">
        <v>21</v>
      </c>
      <c r="D124" s="414" t="s">
        <v>141</v>
      </c>
      <c r="E124" s="886" t="s">
        <v>318</v>
      </c>
      <c r="F124" s="890">
        <v>12.820482431283821</v>
      </c>
      <c r="G124" s="881">
        <v>8</v>
      </c>
      <c r="O124" s="443"/>
      <c r="P124" s="414" t="s">
        <v>141</v>
      </c>
      <c r="Q124" s="886" t="s">
        <v>318</v>
      </c>
      <c r="R124" s="900">
        <v>4.5955500180623847</v>
      </c>
      <c r="S124" s="880">
        <v>0</v>
      </c>
      <c r="T124" s="880">
        <v>2</v>
      </c>
      <c r="U124" s="930">
        <v>0</v>
      </c>
      <c r="V124" s="900">
        <v>81811.068871282274</v>
      </c>
      <c r="W124" s="880">
        <v>2</v>
      </c>
      <c r="X124" s="880">
        <v>2</v>
      </c>
      <c r="Y124" s="930">
        <v>2.4446569731862405E-5</v>
      </c>
      <c r="Z124" s="900">
        <v>0</v>
      </c>
      <c r="AA124" s="880">
        <v>0</v>
      </c>
      <c r="AB124" s="880">
        <v>2</v>
      </c>
      <c r="AC124" s="930" t="s">
        <v>396</v>
      </c>
      <c r="AD124" s="900">
        <v>0</v>
      </c>
      <c r="AE124" s="880">
        <v>0</v>
      </c>
      <c r="AF124" s="880">
        <v>2</v>
      </c>
      <c r="AG124" s="930" t="s">
        <v>396</v>
      </c>
      <c r="AH124" s="900">
        <v>0</v>
      </c>
      <c r="AI124" s="880">
        <v>0</v>
      </c>
      <c r="AJ124" s="880">
        <v>2</v>
      </c>
      <c r="AK124" s="930" t="s">
        <v>396</v>
      </c>
      <c r="AL124" s="900">
        <v>17447.005643573844</v>
      </c>
      <c r="AM124" s="917">
        <v>0</v>
      </c>
      <c r="AN124" s="917">
        <v>2</v>
      </c>
      <c r="AO124" s="923">
        <v>0</v>
      </c>
    </row>
    <row r="125" spans="2:41">
      <c r="B125" s="443"/>
      <c r="C125" s="413">
        <v>22</v>
      </c>
      <c r="D125" s="414" t="s">
        <v>142</v>
      </c>
      <c r="E125" s="886" t="s">
        <v>319</v>
      </c>
      <c r="F125" s="890">
        <v>30.187015764493815</v>
      </c>
      <c r="G125" s="881">
        <v>8</v>
      </c>
      <c r="O125" s="443"/>
      <c r="P125" s="414" t="s">
        <v>142</v>
      </c>
      <c r="Q125" s="886" t="s">
        <v>319</v>
      </c>
      <c r="R125" s="900">
        <v>0</v>
      </c>
      <c r="S125" s="880">
        <v>0</v>
      </c>
      <c r="T125" s="880">
        <v>2</v>
      </c>
      <c r="U125" s="930" t="s">
        <v>396</v>
      </c>
      <c r="V125" s="900">
        <v>3264.2218597803067</v>
      </c>
      <c r="W125" s="880">
        <v>0</v>
      </c>
      <c r="X125" s="880">
        <v>2</v>
      </c>
      <c r="Y125" s="930">
        <v>0</v>
      </c>
      <c r="Z125" s="900">
        <v>349.44441921574128</v>
      </c>
      <c r="AA125" s="880">
        <v>0</v>
      </c>
      <c r="AB125" s="880">
        <v>2</v>
      </c>
      <c r="AC125" s="930">
        <v>0</v>
      </c>
      <c r="AD125" s="900">
        <v>195.42000000000002</v>
      </c>
      <c r="AE125" s="880">
        <v>0</v>
      </c>
      <c r="AF125" s="880">
        <v>2</v>
      </c>
      <c r="AG125" s="930">
        <v>0</v>
      </c>
      <c r="AH125" s="900">
        <v>15017.565805647753</v>
      </c>
      <c r="AI125" s="880">
        <v>13194.420000000002</v>
      </c>
      <c r="AJ125" s="880">
        <v>2</v>
      </c>
      <c r="AK125" s="930">
        <v>0.87859911324895879</v>
      </c>
      <c r="AL125" s="900">
        <v>3850.1015752390113</v>
      </c>
      <c r="AM125" s="917">
        <v>0</v>
      </c>
      <c r="AN125" s="917">
        <v>2</v>
      </c>
      <c r="AO125" s="923">
        <v>0</v>
      </c>
    </row>
    <row r="126" spans="2:41">
      <c r="B126" s="443"/>
      <c r="C126" s="413">
        <v>23</v>
      </c>
      <c r="D126" s="414" t="s">
        <v>143</v>
      </c>
      <c r="E126" s="886" t="s">
        <v>320</v>
      </c>
      <c r="F126" s="890">
        <v>9.0206386670805969</v>
      </c>
      <c r="G126" s="881">
        <v>8</v>
      </c>
      <c r="O126" s="443"/>
      <c r="P126" s="414" t="s">
        <v>143</v>
      </c>
      <c r="Q126" s="886" t="s">
        <v>320</v>
      </c>
      <c r="R126" s="900">
        <v>0</v>
      </c>
      <c r="S126" s="880">
        <v>0</v>
      </c>
      <c r="T126" s="880">
        <v>2</v>
      </c>
      <c r="U126" s="930" t="s">
        <v>396</v>
      </c>
      <c r="V126" s="900">
        <v>14483.930828006836</v>
      </c>
      <c r="W126" s="880">
        <v>0</v>
      </c>
      <c r="X126" s="880">
        <v>2</v>
      </c>
      <c r="Y126" s="930">
        <v>0</v>
      </c>
      <c r="Z126" s="900">
        <v>2487.7226204275485</v>
      </c>
      <c r="AA126" s="880">
        <v>0</v>
      </c>
      <c r="AB126" s="880">
        <v>2</v>
      </c>
      <c r="AC126" s="930">
        <v>0</v>
      </c>
      <c r="AD126" s="900">
        <v>5036.2002204815435</v>
      </c>
      <c r="AE126" s="880">
        <v>0</v>
      </c>
      <c r="AF126" s="880">
        <v>2</v>
      </c>
      <c r="AG126" s="930">
        <v>0</v>
      </c>
      <c r="AH126" s="900">
        <v>0</v>
      </c>
      <c r="AI126" s="880">
        <v>0</v>
      </c>
      <c r="AJ126" s="880">
        <v>2</v>
      </c>
      <c r="AK126" s="930" t="s">
        <v>396</v>
      </c>
      <c r="AL126" s="900">
        <v>0</v>
      </c>
      <c r="AM126" s="917">
        <v>0</v>
      </c>
      <c r="AN126" s="917">
        <v>2</v>
      </c>
      <c r="AO126" s="923" t="s">
        <v>396</v>
      </c>
    </row>
    <row r="127" spans="2:41">
      <c r="B127" s="443"/>
      <c r="C127" s="413">
        <v>24</v>
      </c>
      <c r="D127" s="414" t="s">
        <v>144</v>
      </c>
      <c r="E127" s="886" t="s">
        <v>321</v>
      </c>
      <c r="F127" s="890">
        <v>112.82889793824511</v>
      </c>
      <c r="G127" s="881">
        <v>8</v>
      </c>
      <c r="O127" s="443"/>
      <c r="P127" s="414" t="s">
        <v>144</v>
      </c>
      <c r="Q127" s="886" t="s">
        <v>321</v>
      </c>
      <c r="R127" s="900">
        <v>0</v>
      </c>
      <c r="S127" s="880">
        <v>0</v>
      </c>
      <c r="T127" s="880">
        <v>2</v>
      </c>
      <c r="U127" s="930" t="s">
        <v>396</v>
      </c>
      <c r="V127" s="900">
        <v>7685.3976105198144</v>
      </c>
      <c r="W127" s="880">
        <v>0</v>
      </c>
      <c r="X127" s="880">
        <v>2</v>
      </c>
      <c r="Y127" s="930">
        <v>0</v>
      </c>
      <c r="Z127" s="900">
        <v>3319.6108642885747</v>
      </c>
      <c r="AA127" s="880">
        <v>0</v>
      </c>
      <c r="AB127" s="880">
        <v>2</v>
      </c>
      <c r="AC127" s="930">
        <v>0</v>
      </c>
      <c r="AD127" s="900">
        <v>887.58410690113465</v>
      </c>
      <c r="AE127" s="880">
        <v>0</v>
      </c>
      <c r="AF127" s="880">
        <v>2</v>
      </c>
      <c r="AG127" s="930">
        <v>0</v>
      </c>
      <c r="AH127" s="900">
        <v>0</v>
      </c>
      <c r="AI127" s="880">
        <v>0</v>
      </c>
      <c r="AJ127" s="880">
        <v>2</v>
      </c>
      <c r="AK127" s="930" t="s">
        <v>396</v>
      </c>
      <c r="AL127" s="900">
        <v>0</v>
      </c>
      <c r="AM127" s="917">
        <v>0</v>
      </c>
      <c r="AN127" s="917">
        <v>2</v>
      </c>
      <c r="AO127" s="923" t="s">
        <v>396</v>
      </c>
    </row>
    <row r="128" spans="2:41">
      <c r="B128" s="443"/>
      <c r="C128" s="413">
        <v>25</v>
      </c>
      <c r="D128" s="414" t="s">
        <v>145</v>
      </c>
      <c r="E128" s="886" t="s">
        <v>322</v>
      </c>
      <c r="F128" s="890">
        <v>46.924693499644093</v>
      </c>
      <c r="G128" s="881">
        <v>8</v>
      </c>
      <c r="O128" s="443"/>
      <c r="P128" s="414" t="s">
        <v>145</v>
      </c>
      <c r="Q128" s="886" t="s">
        <v>322</v>
      </c>
      <c r="R128" s="900">
        <v>0</v>
      </c>
      <c r="S128" s="880">
        <v>0</v>
      </c>
      <c r="T128" s="880">
        <v>2</v>
      </c>
      <c r="U128" s="930" t="s">
        <v>396</v>
      </c>
      <c r="V128" s="900">
        <v>2609.9621233628327</v>
      </c>
      <c r="W128" s="880">
        <v>0</v>
      </c>
      <c r="X128" s="880">
        <v>2</v>
      </c>
      <c r="Y128" s="930">
        <v>0</v>
      </c>
      <c r="Z128" s="900">
        <v>4.6647999999999996</v>
      </c>
      <c r="AA128" s="880">
        <v>0</v>
      </c>
      <c r="AB128" s="880">
        <v>2</v>
      </c>
      <c r="AC128" s="930">
        <v>0</v>
      </c>
      <c r="AD128" s="900">
        <v>387.49409864038631</v>
      </c>
      <c r="AE128" s="880">
        <v>0</v>
      </c>
      <c r="AF128" s="880">
        <v>2</v>
      </c>
      <c r="AG128" s="930">
        <v>0</v>
      </c>
      <c r="AH128" s="900">
        <v>1817.6920181364449</v>
      </c>
      <c r="AI128" s="880">
        <v>0</v>
      </c>
      <c r="AJ128" s="880">
        <v>2</v>
      </c>
      <c r="AK128" s="930">
        <v>0</v>
      </c>
      <c r="AL128" s="900">
        <v>0</v>
      </c>
      <c r="AM128" s="917">
        <v>0</v>
      </c>
      <c r="AN128" s="917">
        <v>2</v>
      </c>
      <c r="AO128" s="923" t="s">
        <v>396</v>
      </c>
    </row>
    <row r="129" spans="2:41">
      <c r="B129" s="443"/>
      <c r="C129" s="413">
        <v>26</v>
      </c>
      <c r="D129" s="414" t="s">
        <v>146</v>
      </c>
      <c r="E129" s="886" t="s">
        <v>323</v>
      </c>
      <c r="F129" s="890">
        <v>15.420938350724359</v>
      </c>
      <c r="G129" s="881">
        <v>8</v>
      </c>
      <c r="O129" s="443"/>
      <c r="P129" s="414" t="s">
        <v>146</v>
      </c>
      <c r="Q129" s="886" t="s">
        <v>323</v>
      </c>
      <c r="R129" s="900">
        <v>16.167999999999999</v>
      </c>
      <c r="S129" s="880">
        <v>0</v>
      </c>
      <c r="T129" s="880">
        <v>2</v>
      </c>
      <c r="U129" s="930">
        <v>0</v>
      </c>
      <c r="V129" s="900">
        <v>238.57455679999998</v>
      </c>
      <c r="W129" s="880">
        <v>0</v>
      </c>
      <c r="X129" s="880">
        <v>2</v>
      </c>
      <c r="Y129" s="930">
        <v>0</v>
      </c>
      <c r="Z129" s="900">
        <v>35.617090716342119</v>
      </c>
      <c r="AA129" s="880">
        <v>0</v>
      </c>
      <c r="AB129" s="880">
        <v>2</v>
      </c>
      <c r="AC129" s="930">
        <v>0</v>
      </c>
      <c r="AD129" s="900">
        <v>111.65319999999997</v>
      </c>
      <c r="AE129" s="880">
        <v>0</v>
      </c>
      <c r="AF129" s="880">
        <v>2</v>
      </c>
      <c r="AG129" s="930">
        <v>0</v>
      </c>
      <c r="AH129" s="900">
        <v>0</v>
      </c>
      <c r="AI129" s="880">
        <v>0</v>
      </c>
      <c r="AJ129" s="880">
        <v>2</v>
      </c>
      <c r="AK129" s="930" t="s">
        <v>396</v>
      </c>
      <c r="AL129" s="900">
        <v>0</v>
      </c>
      <c r="AM129" s="917">
        <v>0</v>
      </c>
      <c r="AN129" s="917">
        <v>2</v>
      </c>
      <c r="AO129" s="923" t="s">
        <v>396</v>
      </c>
    </row>
    <row r="130" spans="2:41">
      <c r="B130" s="443"/>
      <c r="C130" s="413">
        <v>27</v>
      </c>
      <c r="D130" s="414" t="s">
        <v>147</v>
      </c>
      <c r="E130" s="886" t="s">
        <v>324</v>
      </c>
      <c r="F130" s="890">
        <v>18.24889811080941</v>
      </c>
      <c r="G130" s="881">
        <v>8</v>
      </c>
      <c r="O130" s="443"/>
      <c r="P130" s="414" t="s">
        <v>147</v>
      </c>
      <c r="Q130" s="886" t="s">
        <v>324</v>
      </c>
      <c r="R130" s="900">
        <v>1.6023344384582092</v>
      </c>
      <c r="S130" s="880">
        <v>0</v>
      </c>
      <c r="T130" s="880">
        <v>2</v>
      </c>
      <c r="U130" s="930">
        <v>0</v>
      </c>
      <c r="V130" s="900">
        <v>613.69408992949411</v>
      </c>
      <c r="W130" s="880">
        <v>0</v>
      </c>
      <c r="X130" s="880">
        <v>2</v>
      </c>
      <c r="Y130" s="930">
        <v>0</v>
      </c>
      <c r="Z130" s="900">
        <v>28.842019892247766</v>
      </c>
      <c r="AA130" s="880">
        <v>0</v>
      </c>
      <c r="AB130" s="880">
        <v>2</v>
      </c>
      <c r="AC130" s="930">
        <v>0</v>
      </c>
      <c r="AD130" s="900">
        <v>32.046688769164184</v>
      </c>
      <c r="AE130" s="880">
        <v>0</v>
      </c>
      <c r="AF130" s="880">
        <v>2</v>
      </c>
      <c r="AG130" s="930">
        <v>0</v>
      </c>
      <c r="AH130" s="900">
        <v>0</v>
      </c>
      <c r="AI130" s="880">
        <v>0</v>
      </c>
      <c r="AJ130" s="880">
        <v>2</v>
      </c>
      <c r="AK130" s="930" t="s">
        <v>396</v>
      </c>
      <c r="AL130" s="900">
        <v>0</v>
      </c>
      <c r="AM130" s="917">
        <v>0</v>
      </c>
      <c r="AN130" s="917">
        <v>2</v>
      </c>
      <c r="AO130" s="923" t="s">
        <v>396</v>
      </c>
    </row>
    <row r="131" spans="2:41">
      <c r="B131" s="443"/>
      <c r="C131" s="413">
        <v>28</v>
      </c>
      <c r="D131" s="414" t="s">
        <v>148</v>
      </c>
      <c r="E131" s="886" t="s">
        <v>325</v>
      </c>
      <c r="F131" s="890">
        <v>28.50278783402721</v>
      </c>
      <c r="G131" s="881">
        <v>8</v>
      </c>
      <c r="O131" s="443"/>
      <c r="P131" s="414" t="s">
        <v>148</v>
      </c>
      <c r="Q131" s="886" t="s">
        <v>325</v>
      </c>
      <c r="R131" s="900">
        <v>0</v>
      </c>
      <c r="S131" s="880">
        <v>0</v>
      </c>
      <c r="T131" s="880">
        <v>2</v>
      </c>
      <c r="U131" s="930" t="s">
        <v>396</v>
      </c>
      <c r="V131" s="900">
        <v>758.06363168150074</v>
      </c>
      <c r="W131" s="880">
        <v>0</v>
      </c>
      <c r="X131" s="880">
        <v>2</v>
      </c>
      <c r="Y131" s="930">
        <v>0</v>
      </c>
      <c r="Z131" s="900">
        <v>1334.5130592288394</v>
      </c>
      <c r="AA131" s="880">
        <v>0</v>
      </c>
      <c r="AB131" s="880">
        <v>2</v>
      </c>
      <c r="AC131" s="930">
        <v>0</v>
      </c>
      <c r="AD131" s="900">
        <v>33.386917768651827</v>
      </c>
      <c r="AE131" s="880">
        <v>0</v>
      </c>
      <c r="AF131" s="880">
        <v>2</v>
      </c>
      <c r="AG131" s="930">
        <v>0</v>
      </c>
      <c r="AH131" s="900">
        <v>0</v>
      </c>
      <c r="AI131" s="880">
        <v>0</v>
      </c>
      <c r="AJ131" s="880">
        <v>2</v>
      </c>
      <c r="AK131" s="930" t="s">
        <v>396</v>
      </c>
      <c r="AL131" s="900">
        <v>0</v>
      </c>
      <c r="AM131" s="917">
        <v>0</v>
      </c>
      <c r="AN131" s="917">
        <v>2</v>
      </c>
      <c r="AO131" s="923" t="s">
        <v>396</v>
      </c>
    </row>
    <row r="132" spans="2:41">
      <c r="B132" s="443"/>
      <c r="C132" s="413">
        <v>29</v>
      </c>
      <c r="D132" s="414" t="s">
        <v>149</v>
      </c>
      <c r="E132" s="886" t="s">
        <v>326</v>
      </c>
      <c r="F132" s="890">
        <v>435.15165750403935</v>
      </c>
      <c r="G132" s="881">
        <v>8</v>
      </c>
      <c r="O132" s="443"/>
      <c r="P132" s="414" t="s">
        <v>149</v>
      </c>
      <c r="Q132" s="886" t="s">
        <v>326</v>
      </c>
      <c r="R132" s="900">
        <v>0.2175</v>
      </c>
      <c r="S132" s="880">
        <v>0</v>
      </c>
      <c r="T132" s="880">
        <v>2</v>
      </c>
      <c r="U132" s="930">
        <v>0</v>
      </c>
      <c r="V132" s="900">
        <v>4752.1995500000012</v>
      </c>
      <c r="W132" s="880">
        <v>0</v>
      </c>
      <c r="X132" s="880">
        <v>2</v>
      </c>
      <c r="Y132" s="930">
        <v>0</v>
      </c>
      <c r="Z132" s="900">
        <v>14.968349999999999</v>
      </c>
      <c r="AA132" s="880">
        <v>0</v>
      </c>
      <c r="AB132" s="880">
        <v>2</v>
      </c>
      <c r="AC132" s="930">
        <v>0</v>
      </c>
      <c r="AD132" s="900">
        <v>1581.56961</v>
      </c>
      <c r="AE132" s="880">
        <v>0</v>
      </c>
      <c r="AF132" s="880">
        <v>2</v>
      </c>
      <c r="AG132" s="930">
        <v>0</v>
      </c>
      <c r="AH132" s="900">
        <v>0.34799999999999998</v>
      </c>
      <c r="AI132" s="880">
        <v>0</v>
      </c>
      <c r="AJ132" s="880">
        <v>2</v>
      </c>
      <c r="AK132" s="930">
        <v>0</v>
      </c>
      <c r="AL132" s="900">
        <v>39.265999999999998</v>
      </c>
      <c r="AM132" s="917">
        <v>7.8734999999999991</v>
      </c>
      <c r="AN132" s="917">
        <v>2</v>
      </c>
      <c r="AO132" s="923">
        <v>0.20051698670605611</v>
      </c>
    </row>
    <row r="133" spans="2:41">
      <c r="B133" s="443"/>
      <c r="C133" s="413">
        <v>30</v>
      </c>
      <c r="D133" s="414" t="s">
        <v>150</v>
      </c>
      <c r="E133" s="886" t="s">
        <v>327</v>
      </c>
      <c r="F133" s="890">
        <v>15.36126896475686</v>
      </c>
      <c r="G133" s="881">
        <v>8</v>
      </c>
      <c r="O133" s="443"/>
      <c r="P133" s="414" t="s">
        <v>150</v>
      </c>
      <c r="Q133" s="886" t="s">
        <v>327</v>
      </c>
      <c r="R133" s="901">
        <v>0</v>
      </c>
      <c r="S133" s="937">
        <v>0</v>
      </c>
      <c r="T133" s="937">
        <v>2</v>
      </c>
      <c r="U133" s="933" t="s">
        <v>396</v>
      </c>
      <c r="V133" s="901">
        <v>1120.2095726682312</v>
      </c>
      <c r="W133" s="937">
        <v>0</v>
      </c>
      <c r="X133" s="937">
        <v>2</v>
      </c>
      <c r="Y133" s="933">
        <v>0</v>
      </c>
      <c r="Z133" s="901">
        <v>0</v>
      </c>
      <c r="AA133" s="937">
        <v>0</v>
      </c>
      <c r="AB133" s="937">
        <v>2</v>
      </c>
      <c r="AC133" s="933" t="s">
        <v>396</v>
      </c>
      <c r="AD133" s="901">
        <v>0</v>
      </c>
      <c r="AE133" s="937">
        <v>0</v>
      </c>
      <c r="AF133" s="937">
        <v>2</v>
      </c>
      <c r="AG133" s="933" t="s">
        <v>396</v>
      </c>
      <c r="AH133" s="901">
        <v>0</v>
      </c>
      <c r="AI133" s="937">
        <v>0</v>
      </c>
      <c r="AJ133" s="937">
        <v>2</v>
      </c>
      <c r="AK133" s="933" t="s">
        <v>396</v>
      </c>
      <c r="AL133" s="901">
        <v>0</v>
      </c>
      <c r="AM133" s="920">
        <v>0</v>
      </c>
      <c r="AN133" s="920">
        <v>2</v>
      </c>
      <c r="AO133" s="926" t="s">
        <v>396</v>
      </c>
    </row>
    <row r="134" spans="2:41">
      <c r="B134" s="443"/>
      <c r="C134" s="413">
        <v>31</v>
      </c>
      <c r="D134" s="414" t="s">
        <v>151</v>
      </c>
      <c r="E134" s="886" t="s">
        <v>328</v>
      </c>
      <c r="F134" s="890">
        <v>552.05154709962892</v>
      </c>
      <c r="G134" s="881">
        <v>8</v>
      </c>
      <c r="O134" s="443"/>
      <c r="P134" s="414" t="s">
        <v>151</v>
      </c>
      <c r="Q134" s="886" t="s">
        <v>328</v>
      </c>
      <c r="R134" s="901">
        <v>0</v>
      </c>
      <c r="S134" s="937">
        <v>0</v>
      </c>
      <c r="T134" s="937">
        <v>2</v>
      </c>
      <c r="U134" s="933" t="s">
        <v>396</v>
      </c>
      <c r="V134" s="901">
        <v>5052.8501098170764</v>
      </c>
      <c r="W134" s="937">
        <v>0</v>
      </c>
      <c r="X134" s="937">
        <v>2</v>
      </c>
      <c r="Y134" s="933">
        <v>0</v>
      </c>
      <c r="Z134" s="901">
        <v>405.16050037576736</v>
      </c>
      <c r="AA134" s="937">
        <v>0</v>
      </c>
      <c r="AB134" s="937">
        <v>2</v>
      </c>
      <c r="AC134" s="933">
        <v>0</v>
      </c>
      <c r="AD134" s="901">
        <v>456.96184288956408</v>
      </c>
      <c r="AE134" s="937">
        <v>0</v>
      </c>
      <c r="AF134" s="937">
        <v>2</v>
      </c>
      <c r="AG134" s="933">
        <v>0</v>
      </c>
      <c r="AH134" s="901">
        <v>8386.6678892590062</v>
      </c>
      <c r="AI134" s="937">
        <v>0</v>
      </c>
      <c r="AJ134" s="937">
        <v>2</v>
      </c>
      <c r="AK134" s="933">
        <v>0</v>
      </c>
      <c r="AL134" s="901">
        <v>570.64959999999996</v>
      </c>
      <c r="AM134" s="920">
        <v>0</v>
      </c>
      <c r="AN134" s="920">
        <v>2</v>
      </c>
      <c r="AO134" s="926">
        <v>0</v>
      </c>
    </row>
    <row r="135" spans="2:41">
      <c r="B135" s="443"/>
      <c r="C135" s="413">
        <v>32</v>
      </c>
      <c r="D135" s="414" t="s">
        <v>152</v>
      </c>
      <c r="E135" s="886" t="s">
        <v>329</v>
      </c>
      <c r="F135" s="890">
        <v>2.3058738314791518</v>
      </c>
      <c r="G135" s="881">
        <v>8</v>
      </c>
      <c r="O135" s="443"/>
      <c r="P135" s="414" t="s">
        <v>152</v>
      </c>
      <c r="Q135" s="886" t="s">
        <v>329</v>
      </c>
      <c r="R135" s="900">
        <v>0</v>
      </c>
      <c r="S135" s="880">
        <v>0</v>
      </c>
      <c r="T135" s="880">
        <v>2</v>
      </c>
      <c r="U135" s="930" t="s">
        <v>396</v>
      </c>
      <c r="V135" s="900">
        <v>237.84410315850479</v>
      </c>
      <c r="W135" s="880">
        <v>0</v>
      </c>
      <c r="X135" s="880">
        <v>2</v>
      </c>
      <c r="Y135" s="930">
        <v>0</v>
      </c>
      <c r="Z135" s="900">
        <v>2.1427396680946376</v>
      </c>
      <c r="AA135" s="880">
        <v>0</v>
      </c>
      <c r="AB135" s="880">
        <v>2</v>
      </c>
      <c r="AC135" s="930">
        <v>0</v>
      </c>
      <c r="AD135" s="900">
        <v>0</v>
      </c>
      <c r="AE135" s="880">
        <v>0</v>
      </c>
      <c r="AF135" s="880">
        <v>2</v>
      </c>
      <c r="AG135" s="930" t="s">
        <v>396</v>
      </c>
      <c r="AH135" s="900">
        <v>0</v>
      </c>
      <c r="AI135" s="880">
        <v>0</v>
      </c>
      <c r="AJ135" s="880">
        <v>2</v>
      </c>
      <c r="AK135" s="930" t="s">
        <v>396</v>
      </c>
      <c r="AL135" s="900">
        <v>0</v>
      </c>
      <c r="AM135" s="917">
        <v>0</v>
      </c>
      <c r="AN135" s="917">
        <v>2</v>
      </c>
      <c r="AO135" s="923" t="s">
        <v>396</v>
      </c>
    </row>
    <row r="136" spans="2:41">
      <c r="B136" s="441"/>
      <c r="C136" s="428"/>
      <c r="D136" s="451" t="s">
        <v>404</v>
      </c>
      <c r="E136" s="882" t="s">
        <v>556</v>
      </c>
      <c r="F136" s="889">
        <v>15.53787086419516</v>
      </c>
      <c r="G136" s="877">
        <v>9</v>
      </c>
      <c r="O136" s="441"/>
      <c r="P136" s="451" t="s">
        <v>404</v>
      </c>
      <c r="Q136" s="882" t="s">
        <v>556</v>
      </c>
      <c r="R136" s="897">
        <v>3886</v>
      </c>
      <c r="S136" s="875">
        <v>0</v>
      </c>
      <c r="T136" s="875">
        <v>2</v>
      </c>
      <c r="U136" s="931">
        <v>0</v>
      </c>
      <c r="V136" s="897">
        <v>802024.84400000004</v>
      </c>
      <c r="W136" s="875">
        <v>0</v>
      </c>
      <c r="X136" s="875">
        <v>2</v>
      </c>
      <c r="Y136" s="931">
        <v>0</v>
      </c>
      <c r="Z136" s="897">
        <v>33.459500000000006</v>
      </c>
      <c r="AA136" s="875">
        <v>0</v>
      </c>
      <c r="AB136" s="875">
        <v>2</v>
      </c>
      <c r="AC136" s="931">
        <v>0</v>
      </c>
      <c r="AD136" s="897">
        <v>17.625499999999999</v>
      </c>
      <c r="AE136" s="875">
        <v>0</v>
      </c>
      <c r="AF136" s="875">
        <v>2</v>
      </c>
      <c r="AG136" s="931">
        <v>0</v>
      </c>
      <c r="AH136" s="897">
        <v>0</v>
      </c>
      <c r="AI136" s="875">
        <v>0</v>
      </c>
      <c r="AJ136" s="875">
        <v>2</v>
      </c>
      <c r="AK136" s="931" t="s">
        <v>396</v>
      </c>
      <c r="AL136" s="897">
        <v>8261</v>
      </c>
      <c r="AM136" s="918">
        <v>0</v>
      </c>
      <c r="AN136" s="918">
        <v>2</v>
      </c>
      <c r="AO136" s="924">
        <v>0</v>
      </c>
    </row>
    <row r="137" spans="2:41">
      <c r="B137" s="443" t="s">
        <v>330</v>
      </c>
      <c r="C137" s="413">
        <v>33</v>
      </c>
      <c r="D137" s="414" t="s">
        <v>557</v>
      </c>
      <c r="E137" s="886" t="s">
        <v>334</v>
      </c>
      <c r="F137" s="890">
        <v>0</v>
      </c>
      <c r="G137" s="881">
        <v>0</v>
      </c>
      <c r="O137" s="443" t="s">
        <v>330</v>
      </c>
      <c r="P137" s="414" t="s">
        <v>557</v>
      </c>
      <c r="Q137" s="886" t="s">
        <v>334</v>
      </c>
      <c r="R137" s="900">
        <v>0</v>
      </c>
      <c r="S137" s="880">
        <v>0</v>
      </c>
      <c r="T137" s="880">
        <v>0</v>
      </c>
      <c r="U137" s="930" t="s">
        <v>396</v>
      </c>
      <c r="V137" s="900">
        <v>0</v>
      </c>
      <c r="W137" s="880">
        <v>0</v>
      </c>
      <c r="X137" s="880">
        <v>0</v>
      </c>
      <c r="Y137" s="930" t="s">
        <v>396</v>
      </c>
      <c r="Z137" s="900">
        <v>0</v>
      </c>
      <c r="AA137" s="880">
        <v>0</v>
      </c>
      <c r="AB137" s="880">
        <v>0</v>
      </c>
      <c r="AC137" s="930" t="s">
        <v>396</v>
      </c>
      <c r="AD137" s="900">
        <v>0</v>
      </c>
      <c r="AE137" s="880">
        <v>0</v>
      </c>
      <c r="AF137" s="880">
        <v>0</v>
      </c>
      <c r="AG137" s="930" t="s">
        <v>396</v>
      </c>
      <c r="AH137" s="900">
        <v>0</v>
      </c>
      <c r="AI137" s="880">
        <v>0</v>
      </c>
      <c r="AJ137" s="880">
        <v>0</v>
      </c>
      <c r="AK137" s="930" t="s">
        <v>396</v>
      </c>
      <c r="AL137" s="900">
        <v>0</v>
      </c>
      <c r="AM137" s="917">
        <v>0</v>
      </c>
      <c r="AN137" s="917">
        <v>0</v>
      </c>
      <c r="AO137" s="923" t="s">
        <v>396</v>
      </c>
    </row>
    <row r="138" spans="2:41">
      <c r="B138" s="443" t="s">
        <v>333</v>
      </c>
      <c r="C138" s="413">
        <v>34</v>
      </c>
      <c r="D138" s="414" t="s">
        <v>558</v>
      </c>
      <c r="E138" s="886" t="s">
        <v>336</v>
      </c>
      <c r="F138" s="890">
        <v>0</v>
      </c>
      <c r="G138" s="881">
        <v>0</v>
      </c>
      <c r="O138" s="443" t="s">
        <v>333</v>
      </c>
      <c r="P138" s="414" t="s">
        <v>558</v>
      </c>
      <c r="Q138" s="886" t="s">
        <v>336</v>
      </c>
      <c r="R138" s="900">
        <v>0</v>
      </c>
      <c r="S138" s="880">
        <v>0</v>
      </c>
      <c r="T138" s="880">
        <v>0</v>
      </c>
      <c r="U138" s="930" t="s">
        <v>396</v>
      </c>
      <c r="V138" s="900">
        <v>0</v>
      </c>
      <c r="W138" s="880">
        <v>0</v>
      </c>
      <c r="X138" s="880">
        <v>0</v>
      </c>
      <c r="Y138" s="930" t="s">
        <v>396</v>
      </c>
      <c r="Z138" s="900">
        <v>0</v>
      </c>
      <c r="AA138" s="880">
        <v>0</v>
      </c>
      <c r="AB138" s="880">
        <v>0</v>
      </c>
      <c r="AC138" s="930" t="s">
        <v>396</v>
      </c>
      <c r="AD138" s="900">
        <v>0</v>
      </c>
      <c r="AE138" s="880">
        <v>0</v>
      </c>
      <c r="AF138" s="880">
        <v>0</v>
      </c>
      <c r="AG138" s="930" t="s">
        <v>396</v>
      </c>
      <c r="AH138" s="900">
        <v>0</v>
      </c>
      <c r="AI138" s="880">
        <v>0</v>
      </c>
      <c r="AJ138" s="880">
        <v>0</v>
      </c>
      <c r="AK138" s="930" t="s">
        <v>396</v>
      </c>
      <c r="AL138" s="900">
        <v>0</v>
      </c>
      <c r="AM138" s="917">
        <v>0</v>
      </c>
      <c r="AN138" s="917">
        <v>0</v>
      </c>
      <c r="AO138" s="923" t="s">
        <v>396</v>
      </c>
    </row>
    <row r="139" spans="2:41">
      <c r="B139" s="443" t="s">
        <v>335</v>
      </c>
      <c r="C139" s="413">
        <v>35</v>
      </c>
      <c r="D139" s="414" t="s">
        <v>559</v>
      </c>
      <c r="E139" s="886" t="s">
        <v>337</v>
      </c>
      <c r="F139" s="890">
        <v>0</v>
      </c>
      <c r="G139" s="881">
        <v>0</v>
      </c>
      <c r="O139" s="443" t="s">
        <v>335</v>
      </c>
      <c r="P139" s="414" t="s">
        <v>559</v>
      </c>
      <c r="Q139" s="886" t="s">
        <v>337</v>
      </c>
      <c r="R139" s="900">
        <v>0</v>
      </c>
      <c r="S139" s="880">
        <v>0</v>
      </c>
      <c r="T139" s="880">
        <v>0</v>
      </c>
      <c r="U139" s="930" t="s">
        <v>396</v>
      </c>
      <c r="V139" s="900">
        <v>0</v>
      </c>
      <c r="W139" s="880">
        <v>0</v>
      </c>
      <c r="X139" s="880">
        <v>0</v>
      </c>
      <c r="Y139" s="930" t="s">
        <v>396</v>
      </c>
      <c r="Z139" s="900">
        <v>0</v>
      </c>
      <c r="AA139" s="880">
        <v>0</v>
      </c>
      <c r="AB139" s="880">
        <v>0</v>
      </c>
      <c r="AC139" s="930" t="s">
        <v>396</v>
      </c>
      <c r="AD139" s="900">
        <v>0</v>
      </c>
      <c r="AE139" s="880">
        <v>0</v>
      </c>
      <c r="AF139" s="880">
        <v>0</v>
      </c>
      <c r="AG139" s="930" t="s">
        <v>396</v>
      </c>
      <c r="AH139" s="900">
        <v>0</v>
      </c>
      <c r="AI139" s="880">
        <v>0</v>
      </c>
      <c r="AJ139" s="880">
        <v>0</v>
      </c>
      <c r="AK139" s="930" t="s">
        <v>396</v>
      </c>
      <c r="AL139" s="900">
        <v>0</v>
      </c>
      <c r="AM139" s="917">
        <v>0</v>
      </c>
      <c r="AN139" s="917">
        <v>0</v>
      </c>
      <c r="AO139" s="923" t="s">
        <v>396</v>
      </c>
    </row>
    <row r="140" spans="2:41">
      <c r="B140" s="443"/>
      <c r="C140" s="413">
        <v>36</v>
      </c>
      <c r="D140" s="414" t="s">
        <v>22</v>
      </c>
      <c r="E140" s="886" t="s">
        <v>560</v>
      </c>
      <c r="F140" s="890">
        <v>0</v>
      </c>
      <c r="G140" s="881">
        <v>0</v>
      </c>
      <c r="O140" s="443"/>
      <c r="P140" s="414" t="s">
        <v>22</v>
      </c>
      <c r="Q140" s="886" t="s">
        <v>560</v>
      </c>
      <c r="R140" s="900">
        <v>0</v>
      </c>
      <c r="S140" s="880">
        <v>0</v>
      </c>
      <c r="T140" s="880">
        <v>0</v>
      </c>
      <c r="U140" s="930" t="s">
        <v>396</v>
      </c>
      <c r="V140" s="900">
        <v>0</v>
      </c>
      <c r="W140" s="880">
        <v>0</v>
      </c>
      <c r="X140" s="880">
        <v>0</v>
      </c>
      <c r="Y140" s="930" t="s">
        <v>396</v>
      </c>
      <c r="Z140" s="900">
        <v>0</v>
      </c>
      <c r="AA140" s="880">
        <v>0</v>
      </c>
      <c r="AB140" s="880">
        <v>0</v>
      </c>
      <c r="AC140" s="930" t="s">
        <v>396</v>
      </c>
      <c r="AD140" s="900">
        <v>0</v>
      </c>
      <c r="AE140" s="880">
        <v>0</v>
      </c>
      <c r="AF140" s="880">
        <v>0</v>
      </c>
      <c r="AG140" s="930" t="s">
        <v>396</v>
      </c>
      <c r="AH140" s="900">
        <v>0</v>
      </c>
      <c r="AI140" s="880">
        <v>0</v>
      </c>
      <c r="AJ140" s="880">
        <v>0</v>
      </c>
      <c r="AK140" s="930" t="s">
        <v>396</v>
      </c>
      <c r="AL140" s="900">
        <v>0</v>
      </c>
      <c r="AM140" s="917">
        <v>0</v>
      </c>
      <c r="AN140" s="917">
        <v>0</v>
      </c>
      <c r="AO140" s="923" t="s">
        <v>396</v>
      </c>
    </row>
    <row r="141" spans="2:41">
      <c r="B141" s="443"/>
      <c r="C141" s="413">
        <v>37</v>
      </c>
      <c r="D141" s="414" t="s">
        <v>157</v>
      </c>
      <c r="E141" s="886" t="s">
        <v>561</v>
      </c>
      <c r="F141" s="890">
        <v>0</v>
      </c>
      <c r="G141" s="881">
        <v>0</v>
      </c>
      <c r="O141" s="443"/>
      <c r="P141" s="414" t="s">
        <v>157</v>
      </c>
      <c r="Q141" s="886" t="s">
        <v>561</v>
      </c>
      <c r="R141" s="900">
        <v>0</v>
      </c>
      <c r="S141" s="880">
        <v>0</v>
      </c>
      <c r="T141" s="880">
        <v>0</v>
      </c>
      <c r="U141" s="930" t="s">
        <v>396</v>
      </c>
      <c r="V141" s="900">
        <v>0</v>
      </c>
      <c r="W141" s="880">
        <v>0</v>
      </c>
      <c r="X141" s="880">
        <v>0</v>
      </c>
      <c r="Y141" s="930" t="s">
        <v>396</v>
      </c>
      <c r="Z141" s="900">
        <v>0</v>
      </c>
      <c r="AA141" s="880">
        <v>0</v>
      </c>
      <c r="AB141" s="880">
        <v>0</v>
      </c>
      <c r="AC141" s="930" t="s">
        <v>396</v>
      </c>
      <c r="AD141" s="900">
        <v>0</v>
      </c>
      <c r="AE141" s="880">
        <v>0</v>
      </c>
      <c r="AF141" s="880">
        <v>0</v>
      </c>
      <c r="AG141" s="930" t="s">
        <v>396</v>
      </c>
      <c r="AH141" s="900">
        <v>0</v>
      </c>
      <c r="AI141" s="880">
        <v>0</v>
      </c>
      <c r="AJ141" s="880">
        <v>0</v>
      </c>
      <c r="AK141" s="930" t="s">
        <v>396</v>
      </c>
      <c r="AL141" s="900">
        <v>0</v>
      </c>
      <c r="AM141" s="917">
        <v>0</v>
      </c>
      <c r="AN141" s="917">
        <v>0</v>
      </c>
      <c r="AO141" s="923" t="s">
        <v>396</v>
      </c>
    </row>
    <row r="142" spans="2:41">
      <c r="B142" s="452"/>
      <c r="C142" s="428"/>
      <c r="D142" s="429" t="s">
        <v>405</v>
      </c>
      <c r="E142" s="882" t="s">
        <v>562</v>
      </c>
      <c r="F142" s="889">
        <v>20.640480500015116</v>
      </c>
      <c r="G142" s="877">
        <v>8</v>
      </c>
      <c r="O142" s="452"/>
      <c r="P142" s="429" t="s">
        <v>405</v>
      </c>
      <c r="Q142" s="882" t="s">
        <v>562</v>
      </c>
      <c r="R142" s="897">
        <v>0</v>
      </c>
      <c r="S142" s="875">
        <v>0</v>
      </c>
      <c r="T142" s="875">
        <v>2</v>
      </c>
      <c r="U142" s="931" t="s">
        <v>396</v>
      </c>
      <c r="V142" s="897">
        <v>0</v>
      </c>
      <c r="W142" s="875">
        <v>0</v>
      </c>
      <c r="X142" s="875">
        <v>2</v>
      </c>
      <c r="Y142" s="931" t="s">
        <v>396</v>
      </c>
      <c r="Z142" s="897">
        <v>0</v>
      </c>
      <c r="AA142" s="875">
        <v>0</v>
      </c>
      <c r="AB142" s="875">
        <v>2</v>
      </c>
      <c r="AC142" s="931" t="s">
        <v>396</v>
      </c>
      <c r="AD142" s="897">
        <v>0</v>
      </c>
      <c r="AE142" s="875">
        <v>0</v>
      </c>
      <c r="AF142" s="875">
        <v>2</v>
      </c>
      <c r="AG142" s="931" t="s">
        <v>396</v>
      </c>
      <c r="AH142" s="897">
        <v>0</v>
      </c>
      <c r="AI142" s="875">
        <v>0</v>
      </c>
      <c r="AJ142" s="875">
        <v>2</v>
      </c>
      <c r="AK142" s="931" t="s">
        <v>396</v>
      </c>
      <c r="AL142" s="897">
        <v>0</v>
      </c>
      <c r="AM142" s="918">
        <v>0</v>
      </c>
      <c r="AN142" s="918">
        <v>2</v>
      </c>
      <c r="AO142" s="924" t="s">
        <v>396</v>
      </c>
    </row>
    <row r="143" spans="2:41">
      <c r="B143" s="443"/>
      <c r="C143" s="413">
        <v>38</v>
      </c>
      <c r="D143" s="414" t="s">
        <v>406</v>
      </c>
      <c r="E143" s="886" t="s">
        <v>342</v>
      </c>
      <c r="F143" s="890">
        <v>0</v>
      </c>
      <c r="G143" s="881">
        <v>0</v>
      </c>
      <c r="O143" s="443"/>
      <c r="P143" s="414" t="s">
        <v>406</v>
      </c>
      <c r="Q143" s="886" t="s">
        <v>342</v>
      </c>
      <c r="R143" s="900">
        <v>0</v>
      </c>
      <c r="S143" s="880">
        <v>0</v>
      </c>
      <c r="T143" s="880">
        <v>0</v>
      </c>
      <c r="U143" s="930" t="s">
        <v>396</v>
      </c>
      <c r="V143" s="900">
        <v>0</v>
      </c>
      <c r="W143" s="880">
        <v>0</v>
      </c>
      <c r="X143" s="880">
        <v>0</v>
      </c>
      <c r="Y143" s="930" t="s">
        <v>396</v>
      </c>
      <c r="Z143" s="900">
        <v>0</v>
      </c>
      <c r="AA143" s="880">
        <v>0</v>
      </c>
      <c r="AB143" s="880">
        <v>0</v>
      </c>
      <c r="AC143" s="930" t="s">
        <v>396</v>
      </c>
      <c r="AD143" s="900">
        <v>0</v>
      </c>
      <c r="AE143" s="880">
        <v>0</v>
      </c>
      <c r="AF143" s="880">
        <v>0</v>
      </c>
      <c r="AG143" s="930" t="s">
        <v>396</v>
      </c>
      <c r="AH143" s="900">
        <v>0</v>
      </c>
      <c r="AI143" s="880">
        <v>0</v>
      </c>
      <c r="AJ143" s="880">
        <v>0</v>
      </c>
      <c r="AK143" s="930" t="s">
        <v>396</v>
      </c>
      <c r="AL143" s="900">
        <v>0</v>
      </c>
      <c r="AM143" s="917">
        <v>0</v>
      </c>
      <c r="AN143" s="917">
        <v>0</v>
      </c>
      <c r="AO143" s="923" t="s">
        <v>396</v>
      </c>
    </row>
    <row r="144" spans="2:41">
      <c r="B144" s="443" t="s">
        <v>563</v>
      </c>
      <c r="C144" s="413">
        <v>39</v>
      </c>
      <c r="D144" s="414" t="s">
        <v>407</v>
      </c>
      <c r="E144" s="886" t="s">
        <v>343</v>
      </c>
      <c r="F144" s="890">
        <v>0</v>
      </c>
      <c r="G144" s="881">
        <v>0</v>
      </c>
      <c r="O144" s="443" t="s">
        <v>563</v>
      </c>
      <c r="P144" s="414" t="s">
        <v>407</v>
      </c>
      <c r="Q144" s="886" t="s">
        <v>343</v>
      </c>
      <c r="R144" s="900">
        <v>0</v>
      </c>
      <c r="S144" s="880">
        <v>0</v>
      </c>
      <c r="T144" s="880">
        <v>0</v>
      </c>
      <c r="U144" s="930" t="s">
        <v>396</v>
      </c>
      <c r="V144" s="900">
        <v>0</v>
      </c>
      <c r="W144" s="880">
        <v>0</v>
      </c>
      <c r="X144" s="880">
        <v>0</v>
      </c>
      <c r="Y144" s="930" t="s">
        <v>396</v>
      </c>
      <c r="Z144" s="900">
        <v>0</v>
      </c>
      <c r="AA144" s="880">
        <v>0</v>
      </c>
      <c r="AB144" s="880">
        <v>0</v>
      </c>
      <c r="AC144" s="930" t="s">
        <v>396</v>
      </c>
      <c r="AD144" s="900">
        <v>0</v>
      </c>
      <c r="AE144" s="880">
        <v>0</v>
      </c>
      <c r="AF144" s="880">
        <v>0</v>
      </c>
      <c r="AG144" s="930" t="s">
        <v>396</v>
      </c>
      <c r="AH144" s="900">
        <v>0</v>
      </c>
      <c r="AI144" s="880">
        <v>0</v>
      </c>
      <c r="AJ144" s="880">
        <v>0</v>
      </c>
      <c r="AK144" s="930" t="s">
        <v>396</v>
      </c>
      <c r="AL144" s="900">
        <v>0</v>
      </c>
      <c r="AM144" s="917">
        <v>0</v>
      </c>
      <c r="AN144" s="917">
        <v>0</v>
      </c>
      <c r="AO144" s="923" t="s">
        <v>396</v>
      </c>
    </row>
    <row r="145" spans="2:41">
      <c r="B145" s="443"/>
      <c r="C145" s="413">
        <v>40</v>
      </c>
      <c r="D145" s="414" t="s">
        <v>408</v>
      </c>
      <c r="E145" s="886" t="s">
        <v>344</v>
      </c>
      <c r="F145" s="890">
        <v>0</v>
      </c>
      <c r="G145" s="881">
        <v>0</v>
      </c>
      <c r="O145" s="443"/>
      <c r="P145" s="414" t="s">
        <v>408</v>
      </c>
      <c r="Q145" s="886" t="s">
        <v>344</v>
      </c>
      <c r="R145" s="900">
        <v>0</v>
      </c>
      <c r="S145" s="880">
        <v>0</v>
      </c>
      <c r="T145" s="880">
        <v>0</v>
      </c>
      <c r="U145" s="930" t="s">
        <v>396</v>
      </c>
      <c r="V145" s="900">
        <v>0</v>
      </c>
      <c r="W145" s="880">
        <v>0</v>
      </c>
      <c r="X145" s="880">
        <v>0</v>
      </c>
      <c r="Y145" s="930" t="s">
        <v>396</v>
      </c>
      <c r="Z145" s="900">
        <v>0</v>
      </c>
      <c r="AA145" s="880">
        <v>0</v>
      </c>
      <c r="AB145" s="880">
        <v>0</v>
      </c>
      <c r="AC145" s="930" t="s">
        <v>396</v>
      </c>
      <c r="AD145" s="900">
        <v>0</v>
      </c>
      <c r="AE145" s="880">
        <v>0</v>
      </c>
      <c r="AF145" s="880">
        <v>0</v>
      </c>
      <c r="AG145" s="930" t="s">
        <v>396</v>
      </c>
      <c r="AH145" s="900">
        <v>0</v>
      </c>
      <c r="AI145" s="880">
        <v>0</v>
      </c>
      <c r="AJ145" s="880">
        <v>0</v>
      </c>
      <c r="AK145" s="930" t="s">
        <v>396</v>
      </c>
      <c r="AL145" s="900">
        <v>0</v>
      </c>
      <c r="AM145" s="917">
        <v>0</v>
      </c>
      <c r="AN145" s="917">
        <v>0</v>
      </c>
      <c r="AO145" s="923" t="s">
        <v>396</v>
      </c>
    </row>
    <row r="146" spans="2:41">
      <c r="B146" s="443"/>
      <c r="C146" s="413">
        <v>41</v>
      </c>
      <c r="D146" s="414" t="s">
        <v>409</v>
      </c>
      <c r="E146" s="886" t="s">
        <v>345</v>
      </c>
      <c r="F146" s="890">
        <v>0</v>
      </c>
      <c r="G146" s="881">
        <v>0</v>
      </c>
      <c r="O146" s="443"/>
      <c r="P146" s="414" t="s">
        <v>409</v>
      </c>
      <c r="Q146" s="886" t="s">
        <v>345</v>
      </c>
      <c r="R146" s="900">
        <v>0</v>
      </c>
      <c r="S146" s="880">
        <v>0</v>
      </c>
      <c r="T146" s="880">
        <v>0</v>
      </c>
      <c r="U146" s="930" t="s">
        <v>396</v>
      </c>
      <c r="V146" s="900">
        <v>0</v>
      </c>
      <c r="W146" s="880">
        <v>0</v>
      </c>
      <c r="X146" s="880">
        <v>0</v>
      </c>
      <c r="Y146" s="930" t="s">
        <v>396</v>
      </c>
      <c r="Z146" s="900">
        <v>0</v>
      </c>
      <c r="AA146" s="880">
        <v>0</v>
      </c>
      <c r="AB146" s="880">
        <v>0</v>
      </c>
      <c r="AC146" s="930" t="s">
        <v>396</v>
      </c>
      <c r="AD146" s="900">
        <v>0</v>
      </c>
      <c r="AE146" s="880">
        <v>0</v>
      </c>
      <c r="AF146" s="880">
        <v>0</v>
      </c>
      <c r="AG146" s="930" t="s">
        <v>396</v>
      </c>
      <c r="AH146" s="900">
        <v>0</v>
      </c>
      <c r="AI146" s="880">
        <v>0</v>
      </c>
      <c r="AJ146" s="880">
        <v>0</v>
      </c>
      <c r="AK146" s="930" t="s">
        <v>396</v>
      </c>
      <c r="AL146" s="900">
        <v>0</v>
      </c>
      <c r="AM146" s="917">
        <v>0</v>
      </c>
      <c r="AN146" s="917">
        <v>0</v>
      </c>
      <c r="AO146" s="923" t="s">
        <v>396</v>
      </c>
    </row>
    <row r="147" spans="2:41">
      <c r="B147" s="443"/>
      <c r="C147" s="413">
        <v>42</v>
      </c>
      <c r="D147" s="414" t="s">
        <v>410</v>
      </c>
      <c r="E147" s="886" t="s">
        <v>346</v>
      </c>
      <c r="F147" s="890">
        <v>0</v>
      </c>
      <c r="G147" s="881">
        <v>0</v>
      </c>
      <c r="O147" s="443"/>
      <c r="P147" s="414" t="s">
        <v>410</v>
      </c>
      <c r="Q147" s="886" t="s">
        <v>346</v>
      </c>
      <c r="R147" s="900">
        <v>0</v>
      </c>
      <c r="S147" s="880">
        <v>0</v>
      </c>
      <c r="T147" s="880">
        <v>0</v>
      </c>
      <c r="U147" s="930" t="s">
        <v>396</v>
      </c>
      <c r="V147" s="900">
        <v>0</v>
      </c>
      <c r="W147" s="880">
        <v>0</v>
      </c>
      <c r="X147" s="880">
        <v>0</v>
      </c>
      <c r="Y147" s="930" t="s">
        <v>396</v>
      </c>
      <c r="Z147" s="900">
        <v>0</v>
      </c>
      <c r="AA147" s="880">
        <v>0</v>
      </c>
      <c r="AB147" s="880">
        <v>0</v>
      </c>
      <c r="AC147" s="930" t="s">
        <v>396</v>
      </c>
      <c r="AD147" s="900">
        <v>0</v>
      </c>
      <c r="AE147" s="880">
        <v>0</v>
      </c>
      <c r="AF147" s="880">
        <v>0</v>
      </c>
      <c r="AG147" s="930" t="s">
        <v>396</v>
      </c>
      <c r="AH147" s="900">
        <v>0</v>
      </c>
      <c r="AI147" s="880">
        <v>0</v>
      </c>
      <c r="AJ147" s="880">
        <v>0</v>
      </c>
      <c r="AK147" s="930" t="s">
        <v>396</v>
      </c>
      <c r="AL147" s="900">
        <v>0</v>
      </c>
      <c r="AM147" s="917">
        <v>0</v>
      </c>
      <c r="AN147" s="917">
        <v>0</v>
      </c>
      <c r="AO147" s="923" t="s">
        <v>396</v>
      </c>
    </row>
    <row r="148" spans="2:41">
      <c r="B148" s="441"/>
      <c r="C148" s="428"/>
      <c r="D148" s="429" t="s">
        <v>411</v>
      </c>
      <c r="E148" s="882" t="s">
        <v>564</v>
      </c>
      <c r="F148" s="889">
        <v>169.26610609955287</v>
      </c>
      <c r="G148" s="877">
        <v>8</v>
      </c>
      <c r="O148" s="441"/>
      <c r="P148" s="429" t="s">
        <v>411</v>
      </c>
      <c r="Q148" s="882" t="s">
        <v>564</v>
      </c>
      <c r="R148" s="897">
        <v>0</v>
      </c>
      <c r="S148" s="875">
        <v>0</v>
      </c>
      <c r="T148" s="875">
        <v>2</v>
      </c>
      <c r="U148" s="931" t="s">
        <v>396</v>
      </c>
      <c r="V148" s="897">
        <v>328.8</v>
      </c>
      <c r="W148" s="875">
        <v>0</v>
      </c>
      <c r="X148" s="875">
        <v>2</v>
      </c>
      <c r="Y148" s="931">
        <v>0</v>
      </c>
      <c r="Z148" s="897">
        <v>6.2124999999999995</v>
      </c>
      <c r="AA148" s="875">
        <v>0</v>
      </c>
      <c r="AB148" s="875">
        <v>2</v>
      </c>
      <c r="AC148" s="931">
        <v>0</v>
      </c>
      <c r="AD148" s="897">
        <v>0.33750000000000002</v>
      </c>
      <c r="AE148" s="875">
        <v>0</v>
      </c>
      <c r="AF148" s="875">
        <v>2</v>
      </c>
      <c r="AG148" s="931">
        <v>0</v>
      </c>
      <c r="AH148" s="897">
        <v>0</v>
      </c>
      <c r="AI148" s="875">
        <v>0</v>
      </c>
      <c r="AJ148" s="875">
        <v>2</v>
      </c>
      <c r="AK148" s="931" t="s">
        <v>396</v>
      </c>
      <c r="AL148" s="897">
        <v>0</v>
      </c>
      <c r="AM148" s="918">
        <v>0</v>
      </c>
      <c r="AN148" s="918">
        <v>2</v>
      </c>
      <c r="AO148" s="924" t="s">
        <v>396</v>
      </c>
    </row>
    <row r="149" spans="2:41">
      <c r="B149" s="443" t="s">
        <v>565</v>
      </c>
      <c r="C149" s="413">
        <v>43</v>
      </c>
      <c r="D149" s="414" t="s">
        <v>165</v>
      </c>
      <c r="E149" s="886" t="s">
        <v>349</v>
      </c>
      <c r="F149" s="890">
        <v>0</v>
      </c>
      <c r="G149" s="881">
        <v>0</v>
      </c>
      <c r="O149" s="443" t="s">
        <v>565</v>
      </c>
      <c r="P149" s="414" t="s">
        <v>165</v>
      </c>
      <c r="Q149" s="886" t="s">
        <v>349</v>
      </c>
      <c r="R149" s="900">
        <v>0</v>
      </c>
      <c r="S149" s="880">
        <v>0</v>
      </c>
      <c r="T149" s="880">
        <v>0</v>
      </c>
      <c r="U149" s="930" t="s">
        <v>396</v>
      </c>
      <c r="V149" s="900">
        <v>0</v>
      </c>
      <c r="W149" s="880">
        <v>0</v>
      </c>
      <c r="X149" s="880">
        <v>0</v>
      </c>
      <c r="Y149" s="930" t="s">
        <v>396</v>
      </c>
      <c r="Z149" s="900">
        <v>0</v>
      </c>
      <c r="AA149" s="880">
        <v>0</v>
      </c>
      <c r="AB149" s="880">
        <v>0</v>
      </c>
      <c r="AC149" s="930" t="s">
        <v>396</v>
      </c>
      <c r="AD149" s="900">
        <v>0</v>
      </c>
      <c r="AE149" s="880">
        <v>0</v>
      </c>
      <c r="AF149" s="880">
        <v>0</v>
      </c>
      <c r="AG149" s="930" t="s">
        <v>396</v>
      </c>
      <c r="AH149" s="900">
        <v>0</v>
      </c>
      <c r="AI149" s="880">
        <v>0</v>
      </c>
      <c r="AJ149" s="880">
        <v>0</v>
      </c>
      <c r="AK149" s="930" t="s">
        <v>396</v>
      </c>
      <c r="AL149" s="900">
        <v>0</v>
      </c>
      <c r="AM149" s="917">
        <v>0</v>
      </c>
      <c r="AN149" s="917">
        <v>0</v>
      </c>
      <c r="AO149" s="923" t="s">
        <v>396</v>
      </c>
    </row>
    <row r="150" spans="2:41">
      <c r="B150" s="443" t="s">
        <v>413</v>
      </c>
      <c r="C150" s="413">
        <v>44</v>
      </c>
      <c r="D150" s="414" t="s">
        <v>166</v>
      </c>
      <c r="E150" s="886" t="s">
        <v>350</v>
      </c>
      <c r="F150" s="890">
        <v>0</v>
      </c>
      <c r="G150" s="881">
        <v>0</v>
      </c>
      <c r="O150" s="443" t="s">
        <v>413</v>
      </c>
      <c r="P150" s="414" t="s">
        <v>166</v>
      </c>
      <c r="Q150" s="886" t="s">
        <v>350</v>
      </c>
      <c r="R150" s="900">
        <v>0</v>
      </c>
      <c r="S150" s="880">
        <v>0</v>
      </c>
      <c r="T150" s="880">
        <v>0</v>
      </c>
      <c r="U150" s="930" t="s">
        <v>396</v>
      </c>
      <c r="V150" s="900">
        <v>0</v>
      </c>
      <c r="W150" s="880">
        <v>0</v>
      </c>
      <c r="X150" s="880">
        <v>0</v>
      </c>
      <c r="Y150" s="930" t="s">
        <v>396</v>
      </c>
      <c r="Z150" s="900">
        <v>0</v>
      </c>
      <c r="AA150" s="880">
        <v>0</v>
      </c>
      <c r="AB150" s="880">
        <v>0</v>
      </c>
      <c r="AC150" s="930" t="s">
        <v>396</v>
      </c>
      <c r="AD150" s="900">
        <v>0</v>
      </c>
      <c r="AE150" s="880">
        <v>0</v>
      </c>
      <c r="AF150" s="880">
        <v>0</v>
      </c>
      <c r="AG150" s="930" t="s">
        <v>396</v>
      </c>
      <c r="AH150" s="900">
        <v>0</v>
      </c>
      <c r="AI150" s="880">
        <v>0</v>
      </c>
      <c r="AJ150" s="880">
        <v>0</v>
      </c>
      <c r="AK150" s="930" t="s">
        <v>396</v>
      </c>
      <c r="AL150" s="900">
        <v>0</v>
      </c>
      <c r="AM150" s="917">
        <v>0</v>
      </c>
      <c r="AN150" s="917">
        <v>0</v>
      </c>
      <c r="AO150" s="923" t="s">
        <v>396</v>
      </c>
    </row>
    <row r="151" spans="2:41">
      <c r="B151" s="443"/>
      <c r="C151" s="413">
        <v>45</v>
      </c>
      <c r="D151" s="414" t="s">
        <v>167</v>
      </c>
      <c r="E151" s="886" t="s">
        <v>351</v>
      </c>
      <c r="F151" s="890">
        <v>0</v>
      </c>
      <c r="G151" s="881">
        <v>0</v>
      </c>
      <c r="O151" s="443"/>
      <c r="P151" s="414" t="s">
        <v>167</v>
      </c>
      <c r="Q151" s="886" t="s">
        <v>351</v>
      </c>
      <c r="R151" s="900">
        <v>0</v>
      </c>
      <c r="S151" s="880">
        <v>0</v>
      </c>
      <c r="T151" s="880">
        <v>0</v>
      </c>
      <c r="U151" s="930" t="s">
        <v>396</v>
      </c>
      <c r="V151" s="900">
        <v>0</v>
      </c>
      <c r="W151" s="880">
        <v>0</v>
      </c>
      <c r="X151" s="880">
        <v>0</v>
      </c>
      <c r="Y151" s="930" t="s">
        <v>396</v>
      </c>
      <c r="Z151" s="900">
        <v>0</v>
      </c>
      <c r="AA151" s="880">
        <v>0</v>
      </c>
      <c r="AB151" s="880">
        <v>0</v>
      </c>
      <c r="AC151" s="930" t="s">
        <v>396</v>
      </c>
      <c r="AD151" s="900">
        <v>0</v>
      </c>
      <c r="AE151" s="880">
        <v>0</v>
      </c>
      <c r="AF151" s="880">
        <v>0</v>
      </c>
      <c r="AG151" s="930" t="s">
        <v>396</v>
      </c>
      <c r="AH151" s="900">
        <v>0</v>
      </c>
      <c r="AI151" s="880">
        <v>0</v>
      </c>
      <c r="AJ151" s="880">
        <v>0</v>
      </c>
      <c r="AK151" s="930" t="s">
        <v>396</v>
      </c>
      <c r="AL151" s="900">
        <v>0</v>
      </c>
      <c r="AM151" s="917">
        <v>0</v>
      </c>
      <c r="AN151" s="917">
        <v>0</v>
      </c>
      <c r="AO151" s="923" t="s">
        <v>396</v>
      </c>
    </row>
    <row r="152" spans="2:41">
      <c r="B152" s="443"/>
      <c r="C152" s="413">
        <v>46</v>
      </c>
      <c r="D152" s="414" t="s">
        <v>414</v>
      </c>
      <c r="E152" s="886"/>
      <c r="F152" s="890">
        <v>0</v>
      </c>
      <c r="G152" s="881">
        <v>0</v>
      </c>
      <c r="O152" s="443"/>
      <c r="P152" s="414" t="s">
        <v>414</v>
      </c>
      <c r="Q152" s="886"/>
      <c r="R152" s="900">
        <v>0</v>
      </c>
      <c r="S152" s="880">
        <v>0</v>
      </c>
      <c r="T152" s="880">
        <v>0</v>
      </c>
      <c r="U152" s="930" t="s">
        <v>396</v>
      </c>
      <c r="V152" s="900">
        <v>0</v>
      </c>
      <c r="W152" s="880">
        <v>0</v>
      </c>
      <c r="X152" s="880">
        <v>0</v>
      </c>
      <c r="Y152" s="930" t="s">
        <v>396</v>
      </c>
      <c r="Z152" s="900">
        <v>0</v>
      </c>
      <c r="AA152" s="880">
        <v>0</v>
      </c>
      <c r="AB152" s="880">
        <v>0</v>
      </c>
      <c r="AC152" s="930" t="s">
        <v>396</v>
      </c>
      <c r="AD152" s="900">
        <v>0</v>
      </c>
      <c r="AE152" s="880">
        <v>0</v>
      </c>
      <c r="AF152" s="880">
        <v>0</v>
      </c>
      <c r="AG152" s="930" t="s">
        <v>396</v>
      </c>
      <c r="AH152" s="900">
        <v>0</v>
      </c>
      <c r="AI152" s="880">
        <v>0</v>
      </c>
      <c r="AJ152" s="880">
        <v>0</v>
      </c>
      <c r="AK152" s="930" t="s">
        <v>396</v>
      </c>
      <c r="AL152" s="900">
        <v>0</v>
      </c>
      <c r="AM152" s="917">
        <v>0</v>
      </c>
      <c r="AN152" s="917">
        <v>0</v>
      </c>
      <c r="AO152" s="923" t="s">
        <v>396</v>
      </c>
    </row>
    <row r="153" spans="2:41">
      <c r="B153" s="441"/>
      <c r="C153" s="428"/>
      <c r="D153" s="429" t="s">
        <v>415</v>
      </c>
      <c r="E153" s="882" t="s">
        <v>566</v>
      </c>
      <c r="F153" s="889">
        <v>1060.734483314438</v>
      </c>
      <c r="G153" s="877">
        <v>8</v>
      </c>
      <c r="O153" s="441"/>
      <c r="P153" s="429" t="s">
        <v>415</v>
      </c>
      <c r="Q153" s="882" t="s">
        <v>566</v>
      </c>
      <c r="R153" s="897">
        <v>19.897502036383383</v>
      </c>
      <c r="S153" s="875">
        <v>0</v>
      </c>
      <c r="T153" s="875">
        <v>2</v>
      </c>
      <c r="U153" s="931">
        <v>0</v>
      </c>
      <c r="V153" s="897">
        <v>13120.270947988054</v>
      </c>
      <c r="W153" s="875">
        <v>0</v>
      </c>
      <c r="X153" s="875">
        <v>2</v>
      </c>
      <c r="Y153" s="931">
        <v>0</v>
      </c>
      <c r="Z153" s="897">
        <v>87.004230000000007</v>
      </c>
      <c r="AA153" s="875">
        <v>0</v>
      </c>
      <c r="AB153" s="875">
        <v>2</v>
      </c>
      <c r="AC153" s="931">
        <v>0</v>
      </c>
      <c r="AD153" s="897">
        <v>172.101338</v>
      </c>
      <c r="AE153" s="875">
        <v>0</v>
      </c>
      <c r="AF153" s="875">
        <v>2</v>
      </c>
      <c r="AG153" s="931">
        <v>0</v>
      </c>
      <c r="AH153" s="897">
        <v>0</v>
      </c>
      <c r="AI153" s="875">
        <v>0</v>
      </c>
      <c r="AJ153" s="875">
        <v>2</v>
      </c>
      <c r="AK153" s="931" t="s">
        <v>396</v>
      </c>
      <c r="AL153" s="897">
        <v>0</v>
      </c>
      <c r="AM153" s="918">
        <v>0</v>
      </c>
      <c r="AN153" s="918">
        <v>2</v>
      </c>
      <c r="AO153" s="924" t="s">
        <v>396</v>
      </c>
    </row>
    <row r="154" spans="2:41">
      <c r="B154" s="443"/>
      <c r="C154" s="453">
        <v>47</v>
      </c>
      <c r="D154" s="454" t="s">
        <v>170</v>
      </c>
      <c r="E154" s="886" t="s">
        <v>567</v>
      </c>
      <c r="F154" s="890">
        <v>0</v>
      </c>
      <c r="G154" s="881">
        <v>0</v>
      </c>
      <c r="O154" s="443"/>
      <c r="P154" s="454" t="s">
        <v>170</v>
      </c>
      <c r="Q154" s="886" t="s">
        <v>567</v>
      </c>
      <c r="R154" s="900">
        <v>0</v>
      </c>
      <c r="S154" s="880">
        <v>0</v>
      </c>
      <c r="T154" s="880">
        <v>0</v>
      </c>
      <c r="U154" s="930" t="s">
        <v>396</v>
      </c>
      <c r="V154" s="900">
        <v>0</v>
      </c>
      <c r="W154" s="880">
        <v>0</v>
      </c>
      <c r="X154" s="880">
        <v>0</v>
      </c>
      <c r="Y154" s="930" t="s">
        <v>396</v>
      </c>
      <c r="Z154" s="900">
        <v>0</v>
      </c>
      <c r="AA154" s="880">
        <v>0</v>
      </c>
      <c r="AB154" s="880">
        <v>0</v>
      </c>
      <c r="AC154" s="930" t="s">
        <v>396</v>
      </c>
      <c r="AD154" s="900">
        <v>0</v>
      </c>
      <c r="AE154" s="880">
        <v>0</v>
      </c>
      <c r="AF154" s="880">
        <v>0</v>
      </c>
      <c r="AG154" s="930" t="s">
        <v>396</v>
      </c>
      <c r="AH154" s="900">
        <v>0</v>
      </c>
      <c r="AI154" s="880">
        <v>0</v>
      </c>
      <c r="AJ154" s="880">
        <v>0</v>
      </c>
      <c r="AK154" s="930" t="s">
        <v>396</v>
      </c>
      <c r="AL154" s="900">
        <v>0</v>
      </c>
      <c r="AM154" s="917">
        <v>0</v>
      </c>
      <c r="AN154" s="917">
        <v>0</v>
      </c>
      <c r="AO154" s="923" t="s">
        <v>396</v>
      </c>
    </row>
    <row r="155" spans="2:41">
      <c r="B155" s="443"/>
      <c r="C155" s="455">
        <v>48</v>
      </c>
      <c r="D155" s="261" t="s">
        <v>568</v>
      </c>
      <c r="E155" s="886" t="s">
        <v>569</v>
      </c>
      <c r="F155" s="890">
        <v>0</v>
      </c>
      <c r="G155" s="881">
        <v>0</v>
      </c>
      <c r="O155" s="443"/>
      <c r="P155" s="261" t="s">
        <v>568</v>
      </c>
      <c r="Q155" s="886" t="s">
        <v>569</v>
      </c>
      <c r="R155" s="900">
        <v>0</v>
      </c>
      <c r="S155" s="880">
        <v>0</v>
      </c>
      <c r="T155" s="880">
        <v>0</v>
      </c>
      <c r="U155" s="930" t="s">
        <v>396</v>
      </c>
      <c r="V155" s="900">
        <v>0</v>
      </c>
      <c r="W155" s="880">
        <v>0</v>
      </c>
      <c r="X155" s="880">
        <v>0</v>
      </c>
      <c r="Y155" s="930" t="s">
        <v>396</v>
      </c>
      <c r="Z155" s="900">
        <v>0</v>
      </c>
      <c r="AA155" s="880">
        <v>0</v>
      </c>
      <c r="AB155" s="880">
        <v>0</v>
      </c>
      <c r="AC155" s="930" t="s">
        <v>396</v>
      </c>
      <c r="AD155" s="900">
        <v>0</v>
      </c>
      <c r="AE155" s="880">
        <v>0</v>
      </c>
      <c r="AF155" s="880">
        <v>0</v>
      </c>
      <c r="AG155" s="930" t="s">
        <v>396</v>
      </c>
      <c r="AH155" s="900">
        <v>0</v>
      </c>
      <c r="AI155" s="880">
        <v>0</v>
      </c>
      <c r="AJ155" s="880">
        <v>0</v>
      </c>
      <c r="AK155" s="930" t="s">
        <v>396</v>
      </c>
      <c r="AL155" s="900">
        <v>0</v>
      </c>
      <c r="AM155" s="917">
        <v>0</v>
      </c>
      <c r="AN155" s="917">
        <v>0</v>
      </c>
      <c r="AO155" s="923" t="s">
        <v>396</v>
      </c>
    </row>
    <row r="156" spans="2:41">
      <c r="B156" s="412"/>
      <c r="C156" s="453">
        <v>49</v>
      </c>
      <c r="D156" s="456" t="s">
        <v>172</v>
      </c>
      <c r="E156" s="886" t="s">
        <v>570</v>
      </c>
      <c r="F156" s="890">
        <v>0</v>
      </c>
      <c r="G156" s="881">
        <v>0</v>
      </c>
      <c r="O156" s="412"/>
      <c r="P156" s="456" t="s">
        <v>172</v>
      </c>
      <c r="Q156" s="886" t="s">
        <v>570</v>
      </c>
      <c r="R156" s="900">
        <v>0</v>
      </c>
      <c r="S156" s="880">
        <v>0</v>
      </c>
      <c r="T156" s="880">
        <v>0</v>
      </c>
      <c r="U156" s="930" t="s">
        <v>396</v>
      </c>
      <c r="V156" s="900">
        <v>0</v>
      </c>
      <c r="W156" s="880">
        <v>0</v>
      </c>
      <c r="X156" s="880">
        <v>0</v>
      </c>
      <c r="Y156" s="930" t="s">
        <v>396</v>
      </c>
      <c r="Z156" s="900">
        <v>0</v>
      </c>
      <c r="AA156" s="880">
        <v>0</v>
      </c>
      <c r="AB156" s="880">
        <v>0</v>
      </c>
      <c r="AC156" s="930" t="s">
        <v>396</v>
      </c>
      <c r="AD156" s="900">
        <v>0</v>
      </c>
      <c r="AE156" s="880">
        <v>0</v>
      </c>
      <c r="AF156" s="880">
        <v>0</v>
      </c>
      <c r="AG156" s="930" t="s">
        <v>396</v>
      </c>
      <c r="AH156" s="900">
        <v>0</v>
      </c>
      <c r="AI156" s="880">
        <v>0</v>
      </c>
      <c r="AJ156" s="880">
        <v>0</v>
      </c>
      <c r="AK156" s="930" t="s">
        <v>396</v>
      </c>
      <c r="AL156" s="900">
        <v>0</v>
      </c>
      <c r="AM156" s="917">
        <v>0</v>
      </c>
      <c r="AN156" s="917">
        <v>0</v>
      </c>
      <c r="AO156" s="923" t="s">
        <v>396</v>
      </c>
    </row>
    <row r="157" spans="2:41">
      <c r="B157" s="412" t="s">
        <v>417</v>
      </c>
      <c r="C157" s="455">
        <v>50</v>
      </c>
      <c r="D157" s="414" t="s">
        <v>173</v>
      </c>
      <c r="E157" s="886" t="s">
        <v>571</v>
      </c>
      <c r="F157" s="890">
        <v>0</v>
      </c>
      <c r="G157" s="881">
        <v>0</v>
      </c>
      <c r="O157" s="412" t="s">
        <v>417</v>
      </c>
      <c r="P157" s="414" t="s">
        <v>173</v>
      </c>
      <c r="Q157" s="886" t="s">
        <v>571</v>
      </c>
      <c r="R157" s="900">
        <v>0</v>
      </c>
      <c r="S157" s="880">
        <v>0</v>
      </c>
      <c r="T157" s="880">
        <v>0</v>
      </c>
      <c r="U157" s="930" t="s">
        <v>396</v>
      </c>
      <c r="V157" s="900">
        <v>0</v>
      </c>
      <c r="W157" s="880">
        <v>0</v>
      </c>
      <c r="X157" s="880">
        <v>0</v>
      </c>
      <c r="Y157" s="930" t="s">
        <v>396</v>
      </c>
      <c r="Z157" s="900">
        <v>0</v>
      </c>
      <c r="AA157" s="880">
        <v>0</v>
      </c>
      <c r="AB157" s="880">
        <v>0</v>
      </c>
      <c r="AC157" s="930" t="s">
        <v>396</v>
      </c>
      <c r="AD157" s="900">
        <v>0</v>
      </c>
      <c r="AE157" s="880">
        <v>0</v>
      </c>
      <c r="AF157" s="880">
        <v>0</v>
      </c>
      <c r="AG157" s="930" t="s">
        <v>396</v>
      </c>
      <c r="AH157" s="900">
        <v>0</v>
      </c>
      <c r="AI157" s="880">
        <v>0</v>
      </c>
      <c r="AJ157" s="880">
        <v>0</v>
      </c>
      <c r="AK157" s="930" t="s">
        <v>396</v>
      </c>
      <c r="AL157" s="900">
        <v>0</v>
      </c>
      <c r="AM157" s="917">
        <v>0</v>
      </c>
      <c r="AN157" s="917">
        <v>0</v>
      </c>
      <c r="AO157" s="923" t="s">
        <v>396</v>
      </c>
    </row>
    <row r="158" spans="2:41">
      <c r="B158" s="443" t="s">
        <v>572</v>
      </c>
      <c r="C158" s="453">
        <v>51</v>
      </c>
      <c r="D158" s="414" t="s">
        <v>573</v>
      </c>
      <c r="E158" s="886" t="s">
        <v>574</v>
      </c>
      <c r="F158" s="890">
        <v>0</v>
      </c>
      <c r="G158" s="881">
        <v>0</v>
      </c>
      <c r="O158" s="443" t="s">
        <v>572</v>
      </c>
      <c r="P158" s="414" t="s">
        <v>573</v>
      </c>
      <c r="Q158" s="886" t="s">
        <v>574</v>
      </c>
      <c r="R158" s="900">
        <v>0</v>
      </c>
      <c r="S158" s="880">
        <v>0</v>
      </c>
      <c r="T158" s="880">
        <v>0</v>
      </c>
      <c r="U158" s="930" t="s">
        <v>396</v>
      </c>
      <c r="V158" s="900">
        <v>0</v>
      </c>
      <c r="W158" s="880">
        <v>0</v>
      </c>
      <c r="X158" s="880">
        <v>0</v>
      </c>
      <c r="Y158" s="930" t="s">
        <v>396</v>
      </c>
      <c r="Z158" s="900">
        <v>0</v>
      </c>
      <c r="AA158" s="880">
        <v>0</v>
      </c>
      <c r="AB158" s="880">
        <v>0</v>
      </c>
      <c r="AC158" s="930" t="s">
        <v>396</v>
      </c>
      <c r="AD158" s="900">
        <v>0</v>
      </c>
      <c r="AE158" s="880">
        <v>0</v>
      </c>
      <c r="AF158" s="880">
        <v>0</v>
      </c>
      <c r="AG158" s="930" t="s">
        <v>396</v>
      </c>
      <c r="AH158" s="900">
        <v>0</v>
      </c>
      <c r="AI158" s="880">
        <v>0</v>
      </c>
      <c r="AJ158" s="880">
        <v>0</v>
      </c>
      <c r="AK158" s="930" t="s">
        <v>396</v>
      </c>
      <c r="AL158" s="900">
        <v>0</v>
      </c>
      <c r="AM158" s="917">
        <v>0</v>
      </c>
      <c r="AN158" s="917">
        <v>0</v>
      </c>
      <c r="AO158" s="923" t="s">
        <v>396</v>
      </c>
    </row>
    <row r="159" spans="2:41">
      <c r="B159" s="443"/>
      <c r="C159" s="455">
        <v>52</v>
      </c>
      <c r="D159" s="414" t="s">
        <v>575</v>
      </c>
      <c r="E159" s="886" t="s">
        <v>576</v>
      </c>
      <c r="F159" s="890">
        <v>0</v>
      </c>
      <c r="G159" s="881">
        <v>0</v>
      </c>
      <c r="O159" s="443"/>
      <c r="P159" s="414" t="s">
        <v>575</v>
      </c>
      <c r="Q159" s="886" t="s">
        <v>576</v>
      </c>
      <c r="R159" s="900">
        <v>0</v>
      </c>
      <c r="S159" s="880">
        <v>0</v>
      </c>
      <c r="T159" s="880">
        <v>0</v>
      </c>
      <c r="U159" s="930" t="s">
        <v>396</v>
      </c>
      <c r="V159" s="900">
        <v>0</v>
      </c>
      <c r="W159" s="880">
        <v>0</v>
      </c>
      <c r="X159" s="880">
        <v>0</v>
      </c>
      <c r="Y159" s="930" t="s">
        <v>396</v>
      </c>
      <c r="Z159" s="900">
        <v>0</v>
      </c>
      <c r="AA159" s="880">
        <v>0</v>
      </c>
      <c r="AB159" s="880">
        <v>0</v>
      </c>
      <c r="AC159" s="930" t="s">
        <v>396</v>
      </c>
      <c r="AD159" s="900">
        <v>0</v>
      </c>
      <c r="AE159" s="880">
        <v>0</v>
      </c>
      <c r="AF159" s="880">
        <v>0</v>
      </c>
      <c r="AG159" s="930" t="s">
        <v>396</v>
      </c>
      <c r="AH159" s="900">
        <v>0</v>
      </c>
      <c r="AI159" s="880">
        <v>0</v>
      </c>
      <c r="AJ159" s="880">
        <v>0</v>
      </c>
      <c r="AK159" s="930" t="s">
        <v>396</v>
      </c>
      <c r="AL159" s="900">
        <v>0</v>
      </c>
      <c r="AM159" s="917">
        <v>0</v>
      </c>
      <c r="AN159" s="917">
        <v>0</v>
      </c>
      <c r="AO159" s="923" t="s">
        <v>396</v>
      </c>
    </row>
    <row r="160" spans="2:41">
      <c r="B160" s="443"/>
      <c r="C160" s="453">
        <v>53</v>
      </c>
      <c r="D160" s="414" t="s">
        <v>577</v>
      </c>
      <c r="E160" s="886" t="s">
        <v>578</v>
      </c>
      <c r="F160" s="890">
        <v>0</v>
      </c>
      <c r="G160" s="881">
        <v>0</v>
      </c>
      <c r="O160" s="443"/>
      <c r="P160" s="414" t="s">
        <v>577</v>
      </c>
      <c r="Q160" s="886" t="s">
        <v>578</v>
      </c>
      <c r="R160" s="900">
        <v>0</v>
      </c>
      <c r="S160" s="880">
        <v>0</v>
      </c>
      <c r="T160" s="880">
        <v>0</v>
      </c>
      <c r="U160" s="930" t="s">
        <v>396</v>
      </c>
      <c r="V160" s="900">
        <v>0</v>
      </c>
      <c r="W160" s="880">
        <v>0</v>
      </c>
      <c r="X160" s="880">
        <v>0</v>
      </c>
      <c r="Y160" s="930" t="s">
        <v>396</v>
      </c>
      <c r="Z160" s="900">
        <v>0</v>
      </c>
      <c r="AA160" s="880">
        <v>0</v>
      </c>
      <c r="AB160" s="880">
        <v>0</v>
      </c>
      <c r="AC160" s="930" t="s">
        <v>396</v>
      </c>
      <c r="AD160" s="900">
        <v>0</v>
      </c>
      <c r="AE160" s="880">
        <v>0</v>
      </c>
      <c r="AF160" s="880">
        <v>0</v>
      </c>
      <c r="AG160" s="930" t="s">
        <v>396</v>
      </c>
      <c r="AH160" s="900">
        <v>0</v>
      </c>
      <c r="AI160" s="880">
        <v>0</v>
      </c>
      <c r="AJ160" s="880">
        <v>0</v>
      </c>
      <c r="AK160" s="930" t="s">
        <v>396</v>
      </c>
      <c r="AL160" s="900">
        <v>0</v>
      </c>
      <c r="AM160" s="917">
        <v>0</v>
      </c>
      <c r="AN160" s="917">
        <v>0</v>
      </c>
      <c r="AO160" s="923" t="s">
        <v>396</v>
      </c>
    </row>
    <row r="161" spans="2:41">
      <c r="B161" s="443"/>
      <c r="C161" s="455">
        <v>54</v>
      </c>
      <c r="D161" s="414" t="s">
        <v>177</v>
      </c>
      <c r="E161" s="886" t="s">
        <v>579</v>
      </c>
      <c r="F161" s="890">
        <v>0</v>
      </c>
      <c r="G161" s="881">
        <v>0</v>
      </c>
      <c r="O161" s="443"/>
      <c r="P161" s="414" t="s">
        <v>177</v>
      </c>
      <c r="Q161" s="886" t="s">
        <v>579</v>
      </c>
      <c r="R161" s="900">
        <v>0</v>
      </c>
      <c r="S161" s="880">
        <v>0</v>
      </c>
      <c r="T161" s="880">
        <v>0</v>
      </c>
      <c r="U161" s="930" t="s">
        <v>396</v>
      </c>
      <c r="V161" s="900">
        <v>0</v>
      </c>
      <c r="W161" s="880">
        <v>0</v>
      </c>
      <c r="X161" s="880">
        <v>0</v>
      </c>
      <c r="Y161" s="930" t="s">
        <v>396</v>
      </c>
      <c r="Z161" s="900">
        <v>0</v>
      </c>
      <c r="AA161" s="880">
        <v>0</v>
      </c>
      <c r="AB161" s="880">
        <v>0</v>
      </c>
      <c r="AC161" s="930" t="s">
        <v>396</v>
      </c>
      <c r="AD161" s="900">
        <v>0</v>
      </c>
      <c r="AE161" s="880">
        <v>0</v>
      </c>
      <c r="AF161" s="880">
        <v>0</v>
      </c>
      <c r="AG161" s="930" t="s">
        <v>396</v>
      </c>
      <c r="AH161" s="900">
        <v>0</v>
      </c>
      <c r="AI161" s="880">
        <v>0</v>
      </c>
      <c r="AJ161" s="880">
        <v>0</v>
      </c>
      <c r="AK161" s="930" t="s">
        <v>396</v>
      </c>
      <c r="AL161" s="900">
        <v>0</v>
      </c>
      <c r="AM161" s="917">
        <v>0</v>
      </c>
      <c r="AN161" s="917">
        <v>0</v>
      </c>
      <c r="AO161" s="923" t="s">
        <v>396</v>
      </c>
    </row>
    <row r="162" spans="2:41">
      <c r="B162" s="457"/>
      <c r="C162" s="453">
        <v>55</v>
      </c>
      <c r="D162" s="414" t="s">
        <v>420</v>
      </c>
      <c r="E162" s="886"/>
      <c r="F162" s="890">
        <v>0</v>
      </c>
      <c r="G162" s="881">
        <v>0</v>
      </c>
      <c r="O162" s="457"/>
      <c r="P162" s="414" t="s">
        <v>420</v>
      </c>
      <c r="Q162" s="886"/>
      <c r="R162" s="900">
        <v>0</v>
      </c>
      <c r="S162" s="880">
        <v>0</v>
      </c>
      <c r="T162" s="880">
        <v>0</v>
      </c>
      <c r="U162" s="930" t="s">
        <v>396</v>
      </c>
      <c r="V162" s="900">
        <v>0</v>
      </c>
      <c r="W162" s="880">
        <v>0</v>
      </c>
      <c r="X162" s="880">
        <v>0</v>
      </c>
      <c r="Y162" s="930" t="s">
        <v>396</v>
      </c>
      <c r="Z162" s="900">
        <v>0</v>
      </c>
      <c r="AA162" s="880">
        <v>0</v>
      </c>
      <c r="AB162" s="880">
        <v>0</v>
      </c>
      <c r="AC162" s="930" t="s">
        <v>396</v>
      </c>
      <c r="AD162" s="900">
        <v>0</v>
      </c>
      <c r="AE162" s="880">
        <v>0</v>
      </c>
      <c r="AF162" s="880">
        <v>0</v>
      </c>
      <c r="AG162" s="930" t="s">
        <v>396</v>
      </c>
      <c r="AH162" s="900">
        <v>0</v>
      </c>
      <c r="AI162" s="880">
        <v>0</v>
      </c>
      <c r="AJ162" s="880">
        <v>0</v>
      </c>
      <c r="AK162" s="930" t="s">
        <v>396</v>
      </c>
      <c r="AL162" s="900">
        <v>0</v>
      </c>
      <c r="AM162" s="917">
        <v>0</v>
      </c>
      <c r="AN162" s="917">
        <v>0</v>
      </c>
      <c r="AO162" s="923" t="s">
        <v>396</v>
      </c>
    </row>
    <row r="163" spans="2:41">
      <c r="B163" s="443" t="s">
        <v>580</v>
      </c>
      <c r="C163" s="428"/>
      <c r="D163" s="429" t="s">
        <v>422</v>
      </c>
      <c r="E163" s="882" t="s">
        <v>581</v>
      </c>
      <c r="F163" s="891">
        <v>42.136748562037802</v>
      </c>
      <c r="G163" s="878">
        <v>6</v>
      </c>
      <c r="O163" s="443" t="s">
        <v>580</v>
      </c>
      <c r="P163" s="429" t="s">
        <v>422</v>
      </c>
      <c r="Q163" s="882" t="s">
        <v>581</v>
      </c>
      <c r="R163" s="897">
        <v>0</v>
      </c>
      <c r="S163" s="875">
        <v>0</v>
      </c>
      <c r="T163" s="875">
        <v>2</v>
      </c>
      <c r="U163" s="931" t="s">
        <v>396</v>
      </c>
      <c r="V163" s="897">
        <v>0</v>
      </c>
      <c r="W163" s="875">
        <v>0</v>
      </c>
      <c r="X163" s="875">
        <v>2</v>
      </c>
      <c r="Y163" s="931" t="s">
        <v>396</v>
      </c>
      <c r="Z163" s="897">
        <v>0</v>
      </c>
      <c r="AA163" s="875">
        <v>0</v>
      </c>
      <c r="AB163" s="875">
        <v>2</v>
      </c>
      <c r="AC163" s="931" t="s">
        <v>396</v>
      </c>
      <c r="AD163" s="897">
        <v>0</v>
      </c>
      <c r="AE163" s="875">
        <v>0</v>
      </c>
      <c r="AF163" s="875">
        <v>2</v>
      </c>
      <c r="AG163" s="931" t="s">
        <v>396</v>
      </c>
      <c r="AH163" s="897">
        <v>0</v>
      </c>
      <c r="AI163" s="875">
        <v>0</v>
      </c>
      <c r="AJ163" s="875">
        <v>2</v>
      </c>
      <c r="AK163" s="931" t="s">
        <v>396</v>
      </c>
      <c r="AL163" s="897">
        <v>0</v>
      </c>
      <c r="AM163" s="918">
        <v>0</v>
      </c>
      <c r="AN163" s="918">
        <v>2</v>
      </c>
      <c r="AO163" s="924" t="s">
        <v>396</v>
      </c>
    </row>
    <row r="164" spans="2:41">
      <c r="B164" s="458" t="s">
        <v>582</v>
      </c>
      <c r="C164" s="413">
        <v>56</v>
      </c>
      <c r="D164" s="414" t="s">
        <v>582</v>
      </c>
      <c r="E164" s="886" t="s">
        <v>584</v>
      </c>
      <c r="F164" s="890">
        <v>0</v>
      </c>
      <c r="G164" s="881">
        <v>0</v>
      </c>
      <c r="O164" s="458" t="s">
        <v>582</v>
      </c>
      <c r="P164" s="414" t="s">
        <v>582</v>
      </c>
      <c r="Q164" s="886" t="s">
        <v>584</v>
      </c>
      <c r="R164" s="900">
        <v>0</v>
      </c>
      <c r="S164" s="880">
        <v>0</v>
      </c>
      <c r="T164" s="880">
        <v>0</v>
      </c>
      <c r="U164" s="930" t="s">
        <v>396</v>
      </c>
      <c r="V164" s="900">
        <v>0</v>
      </c>
      <c r="W164" s="880">
        <v>0</v>
      </c>
      <c r="X164" s="880">
        <v>0</v>
      </c>
      <c r="Y164" s="930" t="s">
        <v>396</v>
      </c>
      <c r="Z164" s="900">
        <v>0</v>
      </c>
      <c r="AA164" s="880">
        <v>0</v>
      </c>
      <c r="AB164" s="880">
        <v>0</v>
      </c>
      <c r="AC164" s="930" t="s">
        <v>396</v>
      </c>
      <c r="AD164" s="900">
        <v>0</v>
      </c>
      <c r="AE164" s="880">
        <v>0</v>
      </c>
      <c r="AF164" s="880">
        <v>0</v>
      </c>
      <c r="AG164" s="930" t="s">
        <v>396</v>
      </c>
      <c r="AH164" s="900">
        <v>0</v>
      </c>
      <c r="AI164" s="880">
        <v>0</v>
      </c>
      <c r="AJ164" s="880">
        <v>0</v>
      </c>
      <c r="AK164" s="930" t="s">
        <v>396</v>
      </c>
      <c r="AL164" s="900">
        <v>0</v>
      </c>
      <c r="AM164" s="917">
        <v>0</v>
      </c>
      <c r="AN164" s="917">
        <v>0</v>
      </c>
      <c r="AO164" s="923" t="s">
        <v>396</v>
      </c>
    </row>
    <row r="165" spans="2:41">
      <c r="B165" s="443" t="s">
        <v>424</v>
      </c>
      <c r="C165" s="459"/>
      <c r="D165" s="460" t="s">
        <v>425</v>
      </c>
      <c r="E165" s="887" t="s">
        <v>585</v>
      </c>
      <c r="F165" s="891">
        <v>19.878717547796896</v>
      </c>
      <c r="G165" s="878">
        <v>7</v>
      </c>
      <c r="O165" s="443" t="s">
        <v>424</v>
      </c>
      <c r="P165" s="460" t="s">
        <v>425</v>
      </c>
      <c r="Q165" s="887" t="s">
        <v>585</v>
      </c>
      <c r="R165" s="897">
        <v>0</v>
      </c>
      <c r="S165" s="875">
        <v>0</v>
      </c>
      <c r="T165" s="875">
        <v>2</v>
      </c>
      <c r="U165" s="931" t="s">
        <v>396</v>
      </c>
      <c r="V165" s="897">
        <v>153.648</v>
      </c>
      <c r="W165" s="875">
        <v>0</v>
      </c>
      <c r="X165" s="875">
        <v>2</v>
      </c>
      <c r="Y165" s="931">
        <v>0</v>
      </c>
      <c r="Z165" s="897">
        <v>63.024000000000001</v>
      </c>
      <c r="AA165" s="875">
        <v>0</v>
      </c>
      <c r="AB165" s="875">
        <v>2</v>
      </c>
      <c r="AC165" s="931">
        <v>0</v>
      </c>
      <c r="AD165" s="897">
        <v>9.4719999999999995</v>
      </c>
      <c r="AE165" s="875">
        <v>0</v>
      </c>
      <c r="AF165" s="875">
        <v>2</v>
      </c>
      <c r="AG165" s="931">
        <v>0</v>
      </c>
      <c r="AH165" s="897">
        <v>264</v>
      </c>
      <c r="AI165" s="875">
        <v>0</v>
      </c>
      <c r="AJ165" s="875">
        <v>2</v>
      </c>
      <c r="AK165" s="931">
        <v>0</v>
      </c>
      <c r="AL165" s="897">
        <v>0</v>
      </c>
      <c r="AM165" s="918">
        <v>0</v>
      </c>
      <c r="AN165" s="918">
        <v>2</v>
      </c>
      <c r="AO165" s="924" t="s">
        <v>396</v>
      </c>
    </row>
    <row r="166" spans="2:41">
      <c r="B166" s="443" t="s">
        <v>426</v>
      </c>
      <c r="C166" s="413">
        <v>57</v>
      </c>
      <c r="D166" s="414" t="s">
        <v>427</v>
      </c>
      <c r="E166" s="886" t="s">
        <v>586</v>
      </c>
      <c r="F166" s="890">
        <v>0</v>
      </c>
      <c r="G166" s="881">
        <v>0</v>
      </c>
      <c r="O166" s="443" t="s">
        <v>426</v>
      </c>
      <c r="P166" s="414" t="s">
        <v>427</v>
      </c>
      <c r="Q166" s="886" t="s">
        <v>586</v>
      </c>
      <c r="R166" s="900">
        <v>0</v>
      </c>
      <c r="S166" s="880">
        <v>0</v>
      </c>
      <c r="T166" s="880">
        <v>0</v>
      </c>
      <c r="U166" s="930" t="s">
        <v>396</v>
      </c>
      <c r="V166" s="900">
        <v>0</v>
      </c>
      <c r="W166" s="880">
        <v>0</v>
      </c>
      <c r="X166" s="880">
        <v>0</v>
      </c>
      <c r="Y166" s="930" t="s">
        <v>396</v>
      </c>
      <c r="Z166" s="900">
        <v>0</v>
      </c>
      <c r="AA166" s="880">
        <v>0</v>
      </c>
      <c r="AB166" s="880">
        <v>0</v>
      </c>
      <c r="AC166" s="930" t="s">
        <v>396</v>
      </c>
      <c r="AD166" s="900">
        <v>0</v>
      </c>
      <c r="AE166" s="880">
        <v>0</v>
      </c>
      <c r="AF166" s="880">
        <v>0</v>
      </c>
      <c r="AG166" s="930" t="s">
        <v>396</v>
      </c>
      <c r="AH166" s="900">
        <v>0</v>
      </c>
      <c r="AI166" s="880">
        <v>0</v>
      </c>
      <c r="AJ166" s="880">
        <v>0</v>
      </c>
      <c r="AK166" s="930" t="s">
        <v>396</v>
      </c>
      <c r="AL166" s="900">
        <v>0</v>
      </c>
      <c r="AM166" s="917">
        <v>0</v>
      </c>
      <c r="AN166" s="917">
        <v>0</v>
      </c>
      <c r="AO166" s="923" t="s">
        <v>396</v>
      </c>
    </row>
    <row r="167" spans="2:41">
      <c r="B167" s="443"/>
      <c r="C167" s="413">
        <v>58</v>
      </c>
      <c r="D167" s="414" t="s">
        <v>183</v>
      </c>
      <c r="E167" s="886" t="s">
        <v>587</v>
      </c>
      <c r="F167" s="890">
        <v>0</v>
      </c>
      <c r="G167" s="881">
        <v>0</v>
      </c>
      <c r="O167" s="443"/>
      <c r="P167" s="414" t="s">
        <v>183</v>
      </c>
      <c r="Q167" s="886" t="s">
        <v>587</v>
      </c>
      <c r="R167" s="900">
        <v>0</v>
      </c>
      <c r="S167" s="880">
        <v>0</v>
      </c>
      <c r="T167" s="880">
        <v>0</v>
      </c>
      <c r="U167" s="930" t="s">
        <v>396</v>
      </c>
      <c r="V167" s="900">
        <v>0</v>
      </c>
      <c r="W167" s="880">
        <v>0</v>
      </c>
      <c r="X167" s="880">
        <v>0</v>
      </c>
      <c r="Y167" s="930" t="s">
        <v>396</v>
      </c>
      <c r="Z167" s="900">
        <v>0</v>
      </c>
      <c r="AA167" s="880">
        <v>0</v>
      </c>
      <c r="AB167" s="880">
        <v>0</v>
      </c>
      <c r="AC167" s="930" t="s">
        <v>396</v>
      </c>
      <c r="AD167" s="900">
        <v>0</v>
      </c>
      <c r="AE167" s="880">
        <v>0</v>
      </c>
      <c r="AF167" s="880">
        <v>0</v>
      </c>
      <c r="AG167" s="930" t="s">
        <v>396</v>
      </c>
      <c r="AH167" s="900">
        <v>0</v>
      </c>
      <c r="AI167" s="880">
        <v>0</v>
      </c>
      <c r="AJ167" s="880">
        <v>0</v>
      </c>
      <c r="AK167" s="930" t="s">
        <v>396</v>
      </c>
      <c r="AL167" s="900">
        <v>0</v>
      </c>
      <c r="AM167" s="917">
        <v>0</v>
      </c>
      <c r="AN167" s="917">
        <v>0</v>
      </c>
      <c r="AO167" s="923" t="s">
        <v>396</v>
      </c>
    </row>
    <row r="168" spans="2:41">
      <c r="B168" s="462" t="s">
        <v>428</v>
      </c>
      <c r="C168" s="428"/>
      <c r="D168" s="429" t="s">
        <v>429</v>
      </c>
      <c r="E168" s="882" t="s">
        <v>588</v>
      </c>
      <c r="F168" s="891">
        <v>89.796588578442268</v>
      </c>
      <c r="G168" s="878">
        <v>8</v>
      </c>
      <c r="O168" s="462" t="s">
        <v>428</v>
      </c>
      <c r="P168" s="429" t="s">
        <v>429</v>
      </c>
      <c r="Q168" s="882" t="s">
        <v>588</v>
      </c>
      <c r="R168" s="897">
        <v>0</v>
      </c>
      <c r="S168" s="875">
        <v>0</v>
      </c>
      <c r="T168" s="875">
        <v>2</v>
      </c>
      <c r="U168" s="931" t="s">
        <v>396</v>
      </c>
      <c r="V168" s="897">
        <v>7625.1390000000001</v>
      </c>
      <c r="W168" s="875">
        <v>0</v>
      </c>
      <c r="X168" s="875">
        <v>2</v>
      </c>
      <c r="Y168" s="931">
        <v>0</v>
      </c>
      <c r="Z168" s="897">
        <v>0</v>
      </c>
      <c r="AA168" s="875">
        <v>0</v>
      </c>
      <c r="AB168" s="875">
        <v>2</v>
      </c>
      <c r="AC168" s="931" t="s">
        <v>396</v>
      </c>
      <c r="AD168" s="897">
        <v>0</v>
      </c>
      <c r="AE168" s="875">
        <v>0</v>
      </c>
      <c r="AF168" s="875">
        <v>2</v>
      </c>
      <c r="AG168" s="931" t="s">
        <v>396</v>
      </c>
      <c r="AH168" s="897">
        <v>0</v>
      </c>
      <c r="AI168" s="875">
        <v>0</v>
      </c>
      <c r="AJ168" s="875">
        <v>2</v>
      </c>
      <c r="AK168" s="931" t="s">
        <v>396</v>
      </c>
      <c r="AL168" s="897">
        <v>0</v>
      </c>
      <c r="AM168" s="918">
        <v>0</v>
      </c>
      <c r="AN168" s="918">
        <v>2</v>
      </c>
      <c r="AO168" s="924" t="s">
        <v>396</v>
      </c>
    </row>
    <row r="169" spans="2:41">
      <c r="B169" s="465" t="s">
        <v>589</v>
      </c>
      <c r="C169" s="413">
        <v>59</v>
      </c>
      <c r="D169" s="414" t="s">
        <v>590</v>
      </c>
      <c r="E169" s="886" t="s">
        <v>591</v>
      </c>
      <c r="F169" s="890">
        <v>0</v>
      </c>
      <c r="G169" s="881">
        <v>0</v>
      </c>
      <c r="O169" s="465" t="s">
        <v>589</v>
      </c>
      <c r="P169" s="414" t="s">
        <v>590</v>
      </c>
      <c r="Q169" s="886" t="s">
        <v>591</v>
      </c>
      <c r="R169" s="901">
        <v>0</v>
      </c>
      <c r="S169" s="937">
        <v>0</v>
      </c>
      <c r="T169" s="937">
        <v>0</v>
      </c>
      <c r="U169" s="933" t="s">
        <v>396</v>
      </c>
      <c r="V169" s="901">
        <v>0</v>
      </c>
      <c r="W169" s="937">
        <v>0</v>
      </c>
      <c r="X169" s="937">
        <v>0</v>
      </c>
      <c r="Y169" s="933" t="s">
        <v>396</v>
      </c>
      <c r="Z169" s="901">
        <v>0</v>
      </c>
      <c r="AA169" s="937">
        <v>0</v>
      </c>
      <c r="AB169" s="937">
        <v>0</v>
      </c>
      <c r="AC169" s="933" t="s">
        <v>396</v>
      </c>
      <c r="AD169" s="901">
        <v>0</v>
      </c>
      <c r="AE169" s="937">
        <v>0</v>
      </c>
      <c r="AF169" s="937">
        <v>0</v>
      </c>
      <c r="AG169" s="933" t="s">
        <v>396</v>
      </c>
      <c r="AH169" s="901">
        <v>0</v>
      </c>
      <c r="AI169" s="937">
        <v>0</v>
      </c>
      <c r="AJ169" s="937">
        <v>0</v>
      </c>
      <c r="AK169" s="933" t="s">
        <v>396</v>
      </c>
      <c r="AL169" s="901">
        <v>0</v>
      </c>
      <c r="AM169" s="920">
        <v>0</v>
      </c>
      <c r="AN169" s="920">
        <v>0</v>
      </c>
      <c r="AO169" s="926" t="s">
        <v>396</v>
      </c>
    </row>
    <row r="170" spans="2:41">
      <c r="B170" s="457"/>
      <c r="C170" s="413">
        <v>60</v>
      </c>
      <c r="D170" s="414" t="s">
        <v>592</v>
      </c>
      <c r="E170" s="886"/>
      <c r="F170" s="890">
        <v>0</v>
      </c>
      <c r="G170" s="881">
        <v>0</v>
      </c>
      <c r="O170" s="457"/>
      <c r="P170" s="414" t="s">
        <v>592</v>
      </c>
      <c r="Q170" s="886"/>
      <c r="R170" s="900">
        <v>0</v>
      </c>
      <c r="S170" s="880">
        <v>0</v>
      </c>
      <c r="T170" s="880">
        <v>0</v>
      </c>
      <c r="U170" s="930" t="s">
        <v>396</v>
      </c>
      <c r="V170" s="900">
        <v>0</v>
      </c>
      <c r="W170" s="880">
        <v>0</v>
      </c>
      <c r="X170" s="880">
        <v>0</v>
      </c>
      <c r="Y170" s="930" t="s">
        <v>396</v>
      </c>
      <c r="Z170" s="900">
        <v>0</v>
      </c>
      <c r="AA170" s="880">
        <v>0</v>
      </c>
      <c r="AB170" s="880">
        <v>0</v>
      </c>
      <c r="AC170" s="930" t="s">
        <v>396</v>
      </c>
      <c r="AD170" s="900">
        <v>0</v>
      </c>
      <c r="AE170" s="880">
        <v>0</v>
      </c>
      <c r="AF170" s="880">
        <v>0</v>
      </c>
      <c r="AG170" s="930" t="s">
        <v>396</v>
      </c>
      <c r="AH170" s="900">
        <v>0</v>
      </c>
      <c r="AI170" s="880">
        <v>0</v>
      </c>
      <c r="AJ170" s="880">
        <v>0</v>
      </c>
      <c r="AK170" s="930" t="s">
        <v>396</v>
      </c>
      <c r="AL170" s="900">
        <v>0</v>
      </c>
      <c r="AM170" s="917">
        <v>0</v>
      </c>
      <c r="AN170" s="917">
        <v>0</v>
      </c>
      <c r="AO170" s="923" t="s">
        <v>396</v>
      </c>
    </row>
    <row r="171" spans="2:41">
      <c r="B171" s="465" t="s">
        <v>593</v>
      </c>
      <c r="C171" s="428"/>
      <c r="D171" s="429" t="s">
        <v>434</v>
      </c>
      <c r="E171" s="882" t="s">
        <v>594</v>
      </c>
      <c r="F171" s="891">
        <v>15.536437644554729</v>
      </c>
      <c r="G171" s="878">
        <v>8</v>
      </c>
      <c r="O171" s="465" t="s">
        <v>593</v>
      </c>
      <c r="P171" s="429" t="s">
        <v>434</v>
      </c>
      <c r="Q171" s="882" t="s">
        <v>594</v>
      </c>
      <c r="R171" s="897">
        <v>0</v>
      </c>
      <c r="S171" s="875">
        <v>0</v>
      </c>
      <c r="T171" s="875">
        <v>2</v>
      </c>
      <c r="U171" s="931" t="s">
        <v>396</v>
      </c>
      <c r="V171" s="897">
        <v>1640</v>
      </c>
      <c r="W171" s="875">
        <v>0</v>
      </c>
      <c r="X171" s="875">
        <v>2</v>
      </c>
      <c r="Y171" s="931">
        <v>0</v>
      </c>
      <c r="Z171" s="897">
        <v>0</v>
      </c>
      <c r="AA171" s="875">
        <v>0</v>
      </c>
      <c r="AB171" s="875">
        <v>2</v>
      </c>
      <c r="AC171" s="931" t="s">
        <v>396</v>
      </c>
      <c r="AD171" s="897">
        <v>0</v>
      </c>
      <c r="AE171" s="875">
        <v>0</v>
      </c>
      <c r="AF171" s="875">
        <v>2</v>
      </c>
      <c r="AG171" s="931" t="s">
        <v>396</v>
      </c>
      <c r="AH171" s="897">
        <v>0</v>
      </c>
      <c r="AI171" s="875">
        <v>0</v>
      </c>
      <c r="AJ171" s="875">
        <v>2</v>
      </c>
      <c r="AK171" s="931" t="s">
        <v>396</v>
      </c>
      <c r="AL171" s="897">
        <v>0</v>
      </c>
      <c r="AM171" s="918">
        <v>0</v>
      </c>
      <c r="AN171" s="918">
        <v>2</v>
      </c>
      <c r="AO171" s="924" t="s">
        <v>396</v>
      </c>
    </row>
    <row r="172" spans="2:41">
      <c r="B172" s="466" t="s">
        <v>595</v>
      </c>
      <c r="C172" s="413">
        <v>61</v>
      </c>
      <c r="D172" s="414" t="s">
        <v>188</v>
      </c>
      <c r="E172" s="886" t="s">
        <v>596</v>
      </c>
      <c r="F172" s="890">
        <v>0</v>
      </c>
      <c r="G172" s="881">
        <v>0</v>
      </c>
      <c r="O172" s="466" t="s">
        <v>595</v>
      </c>
      <c r="P172" s="414" t="s">
        <v>188</v>
      </c>
      <c r="Q172" s="886" t="s">
        <v>596</v>
      </c>
      <c r="R172" s="900">
        <v>0</v>
      </c>
      <c r="S172" s="880">
        <v>0</v>
      </c>
      <c r="T172" s="880">
        <v>0</v>
      </c>
      <c r="U172" s="930" t="s">
        <v>396</v>
      </c>
      <c r="V172" s="900">
        <v>0</v>
      </c>
      <c r="W172" s="880">
        <v>0</v>
      </c>
      <c r="X172" s="880">
        <v>0</v>
      </c>
      <c r="Y172" s="930" t="s">
        <v>396</v>
      </c>
      <c r="Z172" s="900">
        <v>0</v>
      </c>
      <c r="AA172" s="880">
        <v>0</v>
      </c>
      <c r="AB172" s="880">
        <v>0</v>
      </c>
      <c r="AC172" s="930" t="s">
        <v>396</v>
      </c>
      <c r="AD172" s="900">
        <v>0</v>
      </c>
      <c r="AE172" s="880">
        <v>0</v>
      </c>
      <c r="AF172" s="880">
        <v>0</v>
      </c>
      <c r="AG172" s="930" t="s">
        <v>396</v>
      </c>
      <c r="AH172" s="900">
        <v>0</v>
      </c>
      <c r="AI172" s="880">
        <v>0</v>
      </c>
      <c r="AJ172" s="880">
        <v>0</v>
      </c>
      <c r="AK172" s="930" t="s">
        <v>396</v>
      </c>
      <c r="AL172" s="900">
        <v>0</v>
      </c>
      <c r="AM172" s="917">
        <v>0</v>
      </c>
      <c r="AN172" s="917">
        <v>0</v>
      </c>
      <c r="AO172" s="923" t="s">
        <v>396</v>
      </c>
    </row>
    <row r="173" spans="2:41">
      <c r="B173" s="467" t="s">
        <v>436</v>
      </c>
      <c r="C173" s="428">
        <v>62</v>
      </c>
      <c r="D173" s="429" t="s">
        <v>436</v>
      </c>
      <c r="E173" s="882" t="s">
        <v>597</v>
      </c>
      <c r="F173" s="891">
        <v>96.459298807058005</v>
      </c>
      <c r="G173" s="878">
        <v>5</v>
      </c>
      <c r="O173" s="467" t="s">
        <v>436</v>
      </c>
      <c r="P173" s="429" t="s">
        <v>436</v>
      </c>
      <c r="Q173" s="882" t="s">
        <v>597</v>
      </c>
      <c r="R173" s="897">
        <v>55.886134568237537</v>
      </c>
      <c r="S173" s="875">
        <v>0</v>
      </c>
      <c r="T173" s="875">
        <v>2</v>
      </c>
      <c r="U173" s="931">
        <v>0</v>
      </c>
      <c r="V173" s="897">
        <v>132.80915000000002</v>
      </c>
      <c r="W173" s="875">
        <v>0</v>
      </c>
      <c r="X173" s="875">
        <v>2</v>
      </c>
      <c r="Y173" s="931">
        <v>0</v>
      </c>
      <c r="Z173" s="897">
        <v>37.801900000000003</v>
      </c>
      <c r="AA173" s="875">
        <v>0</v>
      </c>
      <c r="AB173" s="875">
        <v>2</v>
      </c>
      <c r="AC173" s="931">
        <v>0</v>
      </c>
      <c r="AD173" s="897">
        <v>16.110399999999998</v>
      </c>
      <c r="AE173" s="875">
        <v>0</v>
      </c>
      <c r="AF173" s="875">
        <v>2</v>
      </c>
      <c r="AG173" s="931">
        <v>0</v>
      </c>
      <c r="AH173" s="897">
        <v>0</v>
      </c>
      <c r="AI173" s="875">
        <v>0</v>
      </c>
      <c r="AJ173" s="875">
        <v>2</v>
      </c>
      <c r="AK173" s="931" t="s">
        <v>396</v>
      </c>
      <c r="AL173" s="897">
        <v>0</v>
      </c>
      <c r="AM173" s="918">
        <v>0</v>
      </c>
      <c r="AN173" s="918">
        <v>2</v>
      </c>
      <c r="AO173" s="924" t="s">
        <v>396</v>
      </c>
    </row>
    <row r="174" spans="2:41">
      <c r="B174" s="452"/>
      <c r="C174" s="428"/>
      <c r="D174" s="429" t="s">
        <v>437</v>
      </c>
      <c r="E174" s="882" t="s">
        <v>598</v>
      </c>
      <c r="F174" s="891">
        <v>692.03973524317735</v>
      </c>
      <c r="G174" s="878">
        <v>8</v>
      </c>
      <c r="O174" s="452"/>
      <c r="P174" s="429" t="s">
        <v>437</v>
      </c>
      <c r="Q174" s="882" t="s">
        <v>598</v>
      </c>
      <c r="R174" s="897">
        <v>7.1086979999999995</v>
      </c>
      <c r="S174" s="875">
        <v>0</v>
      </c>
      <c r="T174" s="875">
        <v>2</v>
      </c>
      <c r="U174" s="931">
        <v>0</v>
      </c>
      <c r="V174" s="897">
        <v>755.68775000000005</v>
      </c>
      <c r="W174" s="875">
        <v>0</v>
      </c>
      <c r="X174" s="875">
        <v>2</v>
      </c>
      <c r="Y174" s="931">
        <v>0</v>
      </c>
      <c r="Z174" s="897">
        <v>21.242006528822053</v>
      </c>
      <c r="AA174" s="875">
        <v>0</v>
      </c>
      <c r="AB174" s="875">
        <v>2</v>
      </c>
      <c r="AC174" s="931">
        <v>0</v>
      </c>
      <c r="AD174" s="897">
        <v>44.241165017543864</v>
      </c>
      <c r="AE174" s="875">
        <v>0</v>
      </c>
      <c r="AF174" s="875">
        <v>2</v>
      </c>
      <c r="AG174" s="931">
        <v>0</v>
      </c>
      <c r="AH174" s="897">
        <v>0</v>
      </c>
      <c r="AI174" s="875">
        <v>0</v>
      </c>
      <c r="AJ174" s="875">
        <v>2</v>
      </c>
      <c r="AK174" s="931" t="s">
        <v>396</v>
      </c>
      <c r="AL174" s="897">
        <v>0</v>
      </c>
      <c r="AM174" s="918">
        <v>0</v>
      </c>
      <c r="AN174" s="918">
        <v>2</v>
      </c>
      <c r="AO174" s="924" t="s">
        <v>396</v>
      </c>
    </row>
    <row r="175" spans="2:41">
      <c r="B175" s="443" t="s">
        <v>599</v>
      </c>
      <c r="C175" s="413">
        <v>63</v>
      </c>
      <c r="D175" s="414" t="s">
        <v>190</v>
      </c>
      <c r="E175" s="886" t="s">
        <v>600</v>
      </c>
      <c r="F175" s="890">
        <v>0</v>
      </c>
      <c r="G175" s="881">
        <v>0</v>
      </c>
      <c r="O175" s="443" t="s">
        <v>599</v>
      </c>
      <c r="P175" s="414" t="s">
        <v>190</v>
      </c>
      <c r="Q175" s="886" t="s">
        <v>600</v>
      </c>
      <c r="R175" s="900">
        <v>0</v>
      </c>
      <c r="S175" s="880">
        <v>0</v>
      </c>
      <c r="T175" s="880">
        <v>0</v>
      </c>
      <c r="U175" s="930" t="s">
        <v>396</v>
      </c>
      <c r="V175" s="900">
        <v>0</v>
      </c>
      <c r="W175" s="880">
        <v>0</v>
      </c>
      <c r="X175" s="880">
        <v>0</v>
      </c>
      <c r="Y175" s="930" t="s">
        <v>396</v>
      </c>
      <c r="Z175" s="900">
        <v>0</v>
      </c>
      <c r="AA175" s="880">
        <v>0</v>
      </c>
      <c r="AB175" s="880">
        <v>0</v>
      </c>
      <c r="AC175" s="930" t="s">
        <v>396</v>
      </c>
      <c r="AD175" s="900">
        <v>0</v>
      </c>
      <c r="AE175" s="880">
        <v>0</v>
      </c>
      <c r="AF175" s="880">
        <v>0</v>
      </c>
      <c r="AG175" s="930" t="s">
        <v>396</v>
      </c>
      <c r="AH175" s="900">
        <v>0</v>
      </c>
      <c r="AI175" s="880">
        <v>0</v>
      </c>
      <c r="AJ175" s="880">
        <v>0</v>
      </c>
      <c r="AK175" s="930" t="s">
        <v>396</v>
      </c>
      <c r="AL175" s="900">
        <v>0</v>
      </c>
      <c r="AM175" s="917">
        <v>0</v>
      </c>
      <c r="AN175" s="917">
        <v>0</v>
      </c>
      <c r="AO175" s="923" t="s">
        <v>396</v>
      </c>
    </row>
    <row r="176" spans="2:41">
      <c r="B176" s="443"/>
      <c r="C176" s="413">
        <v>64</v>
      </c>
      <c r="D176" s="414" t="s">
        <v>440</v>
      </c>
      <c r="E176" s="886"/>
      <c r="F176" s="890">
        <v>0</v>
      </c>
      <c r="G176" s="881">
        <v>0</v>
      </c>
      <c r="O176" s="443"/>
      <c r="P176" s="414" t="s">
        <v>440</v>
      </c>
      <c r="Q176" s="886"/>
      <c r="R176" s="900">
        <v>0</v>
      </c>
      <c r="S176" s="880">
        <v>0</v>
      </c>
      <c r="T176" s="880">
        <v>0</v>
      </c>
      <c r="U176" s="930" t="s">
        <v>396</v>
      </c>
      <c r="V176" s="900">
        <v>0</v>
      </c>
      <c r="W176" s="880">
        <v>0</v>
      </c>
      <c r="X176" s="880">
        <v>0</v>
      </c>
      <c r="Y176" s="930" t="s">
        <v>396</v>
      </c>
      <c r="Z176" s="900">
        <v>0</v>
      </c>
      <c r="AA176" s="880">
        <v>0</v>
      </c>
      <c r="AB176" s="880">
        <v>0</v>
      </c>
      <c r="AC176" s="930" t="s">
        <v>396</v>
      </c>
      <c r="AD176" s="900">
        <v>0</v>
      </c>
      <c r="AE176" s="880">
        <v>0</v>
      </c>
      <c r="AF176" s="880">
        <v>0</v>
      </c>
      <c r="AG176" s="930" t="s">
        <v>396</v>
      </c>
      <c r="AH176" s="900">
        <v>0</v>
      </c>
      <c r="AI176" s="880">
        <v>0</v>
      </c>
      <c r="AJ176" s="880">
        <v>0</v>
      </c>
      <c r="AK176" s="930" t="s">
        <v>396</v>
      </c>
      <c r="AL176" s="900">
        <v>0</v>
      </c>
      <c r="AM176" s="917">
        <v>0</v>
      </c>
      <c r="AN176" s="917">
        <v>0</v>
      </c>
      <c r="AO176" s="923" t="s">
        <v>396</v>
      </c>
    </row>
    <row r="177" spans="2:41">
      <c r="B177" s="467" t="s">
        <v>441</v>
      </c>
      <c r="C177" s="428">
        <v>65</v>
      </c>
      <c r="D177" s="429" t="s">
        <v>442</v>
      </c>
      <c r="E177" s="882" t="s">
        <v>601</v>
      </c>
      <c r="F177" s="891">
        <v>30</v>
      </c>
      <c r="G177" s="878">
        <v>3</v>
      </c>
      <c r="O177" s="467" t="s">
        <v>192</v>
      </c>
      <c r="P177" s="429" t="s">
        <v>442</v>
      </c>
      <c r="Q177" s="882" t="s">
        <v>601</v>
      </c>
      <c r="R177" s="897">
        <v>0.33500000000000002</v>
      </c>
      <c r="S177" s="875">
        <v>0</v>
      </c>
      <c r="T177" s="875">
        <v>2</v>
      </c>
      <c r="U177" s="931">
        <v>0</v>
      </c>
      <c r="V177" s="897">
        <v>22807.322499999998</v>
      </c>
      <c r="W177" s="875">
        <v>0</v>
      </c>
      <c r="X177" s="875">
        <v>2</v>
      </c>
      <c r="Y177" s="931">
        <v>0</v>
      </c>
      <c r="Z177" s="897">
        <v>1132.8935837245697</v>
      </c>
      <c r="AA177" s="875">
        <v>0</v>
      </c>
      <c r="AB177" s="875">
        <v>2</v>
      </c>
      <c r="AC177" s="931">
        <v>0</v>
      </c>
      <c r="AD177" s="897">
        <v>137.13974960876368</v>
      </c>
      <c r="AE177" s="875">
        <v>0</v>
      </c>
      <c r="AF177" s="875">
        <v>2</v>
      </c>
      <c r="AG177" s="931">
        <v>0</v>
      </c>
      <c r="AH177" s="897">
        <v>0</v>
      </c>
      <c r="AI177" s="875">
        <v>0</v>
      </c>
      <c r="AJ177" s="875">
        <v>2</v>
      </c>
      <c r="AK177" s="931" t="s">
        <v>396</v>
      </c>
      <c r="AL177" s="897">
        <v>0</v>
      </c>
      <c r="AM177" s="918">
        <v>0</v>
      </c>
      <c r="AN177" s="918">
        <v>2</v>
      </c>
      <c r="AO177" s="924" t="s">
        <v>396</v>
      </c>
    </row>
    <row r="178" spans="2:41">
      <c r="B178" s="452"/>
      <c r="C178" s="428"/>
      <c r="D178" s="429" t="s">
        <v>443</v>
      </c>
      <c r="E178" s="882" t="s">
        <v>602</v>
      </c>
      <c r="F178" s="891">
        <v>179.2986636620125</v>
      </c>
      <c r="G178" s="878">
        <v>8</v>
      </c>
      <c r="O178" s="452"/>
      <c r="P178" s="429" t="s">
        <v>443</v>
      </c>
      <c r="Q178" s="882" t="s">
        <v>602</v>
      </c>
      <c r="R178" s="897">
        <v>0</v>
      </c>
      <c r="S178" s="875">
        <v>0</v>
      </c>
      <c r="T178" s="875">
        <v>2</v>
      </c>
      <c r="U178" s="931" t="s">
        <v>396</v>
      </c>
      <c r="V178" s="897">
        <v>289.31759999999997</v>
      </c>
      <c r="W178" s="875">
        <v>0</v>
      </c>
      <c r="X178" s="875">
        <v>2</v>
      </c>
      <c r="Y178" s="931">
        <v>0</v>
      </c>
      <c r="Z178" s="897">
        <v>3.0030000000000001</v>
      </c>
      <c r="AA178" s="875">
        <v>0</v>
      </c>
      <c r="AB178" s="875">
        <v>2</v>
      </c>
      <c r="AC178" s="931">
        <v>0</v>
      </c>
      <c r="AD178" s="897">
        <v>70.340555999999992</v>
      </c>
      <c r="AE178" s="875">
        <v>0</v>
      </c>
      <c r="AF178" s="875">
        <v>2</v>
      </c>
      <c r="AG178" s="931">
        <v>0</v>
      </c>
      <c r="AH178" s="897">
        <v>0</v>
      </c>
      <c r="AI178" s="875">
        <v>0</v>
      </c>
      <c r="AJ178" s="875">
        <v>2</v>
      </c>
      <c r="AK178" s="931" t="s">
        <v>396</v>
      </c>
      <c r="AL178" s="897">
        <v>0</v>
      </c>
      <c r="AM178" s="918">
        <v>0</v>
      </c>
      <c r="AN178" s="918">
        <v>2</v>
      </c>
      <c r="AO178" s="924" t="s">
        <v>396</v>
      </c>
    </row>
    <row r="179" spans="2:41">
      <c r="B179" s="443" t="s">
        <v>589</v>
      </c>
      <c r="C179" s="413">
        <v>66</v>
      </c>
      <c r="D179" s="414" t="s">
        <v>194</v>
      </c>
      <c r="E179" s="886" t="s">
        <v>603</v>
      </c>
      <c r="F179" s="890">
        <v>0</v>
      </c>
      <c r="G179" s="881">
        <v>0</v>
      </c>
      <c r="O179" s="443" t="s">
        <v>589</v>
      </c>
      <c r="P179" s="414" t="s">
        <v>194</v>
      </c>
      <c r="Q179" s="886" t="s">
        <v>603</v>
      </c>
      <c r="R179" s="900">
        <v>0</v>
      </c>
      <c r="S179" s="880">
        <v>0</v>
      </c>
      <c r="T179" s="880">
        <v>0</v>
      </c>
      <c r="U179" s="930" t="s">
        <v>396</v>
      </c>
      <c r="V179" s="900">
        <v>0</v>
      </c>
      <c r="W179" s="880">
        <v>0</v>
      </c>
      <c r="X179" s="880">
        <v>0</v>
      </c>
      <c r="Y179" s="930" t="s">
        <v>396</v>
      </c>
      <c r="Z179" s="900">
        <v>0</v>
      </c>
      <c r="AA179" s="880">
        <v>0</v>
      </c>
      <c r="AB179" s="880">
        <v>0</v>
      </c>
      <c r="AC179" s="930" t="s">
        <v>396</v>
      </c>
      <c r="AD179" s="900">
        <v>0</v>
      </c>
      <c r="AE179" s="880">
        <v>0</v>
      </c>
      <c r="AF179" s="880">
        <v>0</v>
      </c>
      <c r="AG179" s="930" t="s">
        <v>396</v>
      </c>
      <c r="AH179" s="900">
        <v>0</v>
      </c>
      <c r="AI179" s="880">
        <v>0</v>
      </c>
      <c r="AJ179" s="880">
        <v>0</v>
      </c>
      <c r="AK179" s="930" t="s">
        <v>396</v>
      </c>
      <c r="AL179" s="900">
        <v>0</v>
      </c>
      <c r="AM179" s="917">
        <v>0</v>
      </c>
      <c r="AN179" s="917">
        <v>0</v>
      </c>
      <c r="AO179" s="923" t="s">
        <v>396</v>
      </c>
    </row>
    <row r="180" spans="2:41">
      <c r="B180" s="443"/>
      <c r="C180" s="469">
        <v>67</v>
      </c>
      <c r="D180" s="414" t="s">
        <v>604</v>
      </c>
      <c r="E180" s="886" t="s">
        <v>605</v>
      </c>
      <c r="F180" s="890">
        <v>0</v>
      </c>
      <c r="G180" s="881">
        <v>0</v>
      </c>
      <c r="O180" s="443"/>
      <c r="P180" s="414" t="s">
        <v>604</v>
      </c>
      <c r="Q180" s="886" t="s">
        <v>605</v>
      </c>
      <c r="R180" s="900">
        <v>0</v>
      </c>
      <c r="S180" s="880">
        <v>0</v>
      </c>
      <c r="T180" s="880">
        <v>0</v>
      </c>
      <c r="U180" s="930" t="s">
        <v>396</v>
      </c>
      <c r="V180" s="900">
        <v>0</v>
      </c>
      <c r="W180" s="880">
        <v>0</v>
      </c>
      <c r="X180" s="880">
        <v>0</v>
      </c>
      <c r="Y180" s="930" t="s">
        <v>396</v>
      </c>
      <c r="Z180" s="900">
        <v>0</v>
      </c>
      <c r="AA180" s="880">
        <v>0</v>
      </c>
      <c r="AB180" s="880">
        <v>0</v>
      </c>
      <c r="AC180" s="930" t="s">
        <v>396</v>
      </c>
      <c r="AD180" s="900">
        <v>0</v>
      </c>
      <c r="AE180" s="880">
        <v>0</v>
      </c>
      <c r="AF180" s="880">
        <v>0</v>
      </c>
      <c r="AG180" s="930" t="s">
        <v>396</v>
      </c>
      <c r="AH180" s="900">
        <v>0</v>
      </c>
      <c r="AI180" s="880">
        <v>0</v>
      </c>
      <c r="AJ180" s="880">
        <v>0</v>
      </c>
      <c r="AK180" s="930" t="s">
        <v>396</v>
      </c>
      <c r="AL180" s="900">
        <v>0</v>
      </c>
      <c r="AM180" s="917">
        <v>0</v>
      </c>
      <c r="AN180" s="917">
        <v>0</v>
      </c>
      <c r="AO180" s="923" t="s">
        <v>396</v>
      </c>
    </row>
    <row r="181" spans="2:41">
      <c r="B181" s="443"/>
      <c r="C181" s="469">
        <v>68</v>
      </c>
      <c r="D181" s="414" t="s">
        <v>196</v>
      </c>
      <c r="E181" s="886"/>
      <c r="F181" s="890">
        <v>0</v>
      </c>
      <c r="G181" s="881">
        <v>0</v>
      </c>
      <c r="O181" s="443"/>
      <c r="P181" s="414" t="s">
        <v>196</v>
      </c>
      <c r="Q181" s="886"/>
      <c r="R181" s="900">
        <v>0</v>
      </c>
      <c r="S181" s="880">
        <v>0</v>
      </c>
      <c r="T181" s="880">
        <v>0</v>
      </c>
      <c r="U181" s="930" t="s">
        <v>396</v>
      </c>
      <c r="V181" s="900">
        <v>0</v>
      </c>
      <c r="W181" s="880">
        <v>0</v>
      </c>
      <c r="X181" s="880">
        <v>0</v>
      </c>
      <c r="Y181" s="930" t="s">
        <v>396</v>
      </c>
      <c r="Z181" s="900">
        <v>0</v>
      </c>
      <c r="AA181" s="880">
        <v>0</v>
      </c>
      <c r="AB181" s="880">
        <v>0</v>
      </c>
      <c r="AC181" s="930" t="s">
        <v>396</v>
      </c>
      <c r="AD181" s="900">
        <v>0</v>
      </c>
      <c r="AE181" s="880">
        <v>0</v>
      </c>
      <c r="AF181" s="880">
        <v>0</v>
      </c>
      <c r="AG181" s="930" t="s">
        <v>396</v>
      </c>
      <c r="AH181" s="900">
        <v>0</v>
      </c>
      <c r="AI181" s="880">
        <v>0</v>
      </c>
      <c r="AJ181" s="880">
        <v>0</v>
      </c>
      <c r="AK181" s="930" t="s">
        <v>396</v>
      </c>
      <c r="AL181" s="900">
        <v>0</v>
      </c>
      <c r="AM181" s="917">
        <v>0</v>
      </c>
      <c r="AN181" s="917">
        <v>0</v>
      </c>
      <c r="AO181" s="923" t="s">
        <v>396</v>
      </c>
    </row>
    <row r="182" spans="2:41" ht="11.5" thickBot="1">
      <c r="B182" s="470" t="s">
        <v>445</v>
      </c>
      <c r="C182" s="428">
        <v>69</v>
      </c>
      <c r="D182" s="429" t="s">
        <v>445</v>
      </c>
      <c r="E182" s="882" t="s">
        <v>606</v>
      </c>
      <c r="F182" s="891">
        <v>0.8630000000000001</v>
      </c>
      <c r="G182" s="878">
        <v>3</v>
      </c>
      <c r="O182" s="470" t="s">
        <v>445</v>
      </c>
      <c r="P182" s="429" t="s">
        <v>445</v>
      </c>
      <c r="Q182" s="882" t="s">
        <v>606</v>
      </c>
      <c r="R182" s="897">
        <v>0</v>
      </c>
      <c r="S182" s="875">
        <v>0</v>
      </c>
      <c r="T182" s="875">
        <v>1</v>
      </c>
      <c r="U182" s="931" t="s">
        <v>396</v>
      </c>
      <c r="V182" s="897">
        <v>0.45</v>
      </c>
      <c r="W182" s="875">
        <v>0</v>
      </c>
      <c r="X182" s="875">
        <v>1</v>
      </c>
      <c r="Y182" s="931">
        <v>0</v>
      </c>
      <c r="Z182" s="897">
        <v>0</v>
      </c>
      <c r="AA182" s="875">
        <v>0</v>
      </c>
      <c r="AB182" s="875">
        <v>1</v>
      </c>
      <c r="AC182" s="931" t="s">
        <v>396</v>
      </c>
      <c r="AD182" s="897">
        <v>0</v>
      </c>
      <c r="AE182" s="875">
        <v>0</v>
      </c>
      <c r="AF182" s="875">
        <v>1</v>
      </c>
      <c r="AG182" s="931" t="s">
        <v>396</v>
      </c>
      <c r="AH182" s="897">
        <v>0</v>
      </c>
      <c r="AI182" s="875">
        <v>0</v>
      </c>
      <c r="AJ182" s="875">
        <v>1</v>
      </c>
      <c r="AK182" s="931" t="s">
        <v>396</v>
      </c>
      <c r="AL182" s="897">
        <v>0</v>
      </c>
      <c r="AM182" s="918">
        <v>0</v>
      </c>
      <c r="AN182" s="918">
        <v>1</v>
      </c>
      <c r="AO182" s="927" t="s">
        <v>396</v>
      </c>
    </row>
    <row r="183" spans="2:41" ht="12" thickTop="1" thickBot="1">
      <c r="B183" s="472"/>
      <c r="C183" s="473"/>
      <c r="D183" s="473" t="s">
        <v>447</v>
      </c>
      <c r="E183" s="888"/>
      <c r="F183" s="892">
        <f>SUM(F101,F106,F109:F111,F136,F142,F148,F153,F163,F165,F168,F171,F173:F174,F177:F178,F182)</f>
        <v>6179.56191464937</v>
      </c>
      <c r="G183" s="879">
        <v>0</v>
      </c>
      <c r="O183" s="472"/>
      <c r="P183" s="473" t="s">
        <v>447</v>
      </c>
      <c r="Q183" s="888"/>
      <c r="R183" s="899">
        <f t="shared" ref="R183:S183" si="0">SUM(R101,R106,R109:R111,R136,R142,R148,R153,R163,R165,R168,R171,R173:R174,R177:R178,R182)</f>
        <v>32959.770680621994</v>
      </c>
      <c r="S183" s="876">
        <f t="shared" si="0"/>
        <v>1</v>
      </c>
      <c r="T183" s="876"/>
      <c r="U183" s="934">
        <f t="shared" ref="U183" si="1">IFERROR(S183/R183,"")</f>
        <v>3.0340016916074269E-5</v>
      </c>
      <c r="V183" s="899">
        <f t="shared" ref="V183:W183" si="2">SUM(V101,V106,V109:V111,V136,V142,V148,V153,V163,V165,V168,V171,V173:V174,V177:V178,V182)</f>
        <v>6029280.0334262941</v>
      </c>
      <c r="W183" s="876">
        <f t="shared" si="2"/>
        <v>10201</v>
      </c>
      <c r="X183" s="876"/>
      <c r="Y183" s="934">
        <f t="shared" ref="Y183" si="3">IFERROR(W183/V183,"")</f>
        <v>1.6919101357783541E-3</v>
      </c>
      <c r="Z183" s="899">
        <f t="shared" ref="Z183:AA183" si="4">SUM(Z101,Z106,Z109:Z111,Z136,Z142,Z148,Z153,Z163,Z165,Z168,Z171,Z173:Z174,Z177:Z178,Z182)</f>
        <v>57166.438141533887</v>
      </c>
      <c r="AA183" s="876">
        <f t="shared" si="4"/>
        <v>0</v>
      </c>
      <c r="AB183" s="876"/>
      <c r="AC183" s="934">
        <f t="shared" ref="AC183" si="5">IFERROR(AA183/Z183,"")</f>
        <v>0</v>
      </c>
      <c r="AD183" s="899">
        <f t="shared" ref="AD183:AE183" si="6">SUM(AD101,AD106,AD109:AD111,AD136,AD142,AD148,AD153,AD163,AD165,AD168,AD171,AD173:AD174,AD177:AD178,AD182)</f>
        <v>106232.70805728043</v>
      </c>
      <c r="AE183" s="876">
        <f t="shared" si="6"/>
        <v>3.46</v>
      </c>
      <c r="AF183" s="876"/>
      <c r="AG183" s="934">
        <f t="shared" ref="AG183" si="7">IFERROR(AE183/AD183,"")</f>
        <v>3.2570006575887873E-5</v>
      </c>
      <c r="AH183" s="899">
        <f t="shared" ref="AH183:AI183" si="8">SUM(AH101,AH106,AH109:AH111,AH136,AH142,AH148,AH153,AH163,AH165,AH168,AH171,AH173:AH174,AH177:AH178,AH182)</f>
        <v>25794.647773043209</v>
      </c>
      <c r="AI183" s="876">
        <f t="shared" si="8"/>
        <v>13194.420000000002</v>
      </c>
      <c r="AJ183" s="876"/>
      <c r="AK183" s="934">
        <f t="shared" ref="AK183" si="9">IFERROR(AI183/AH183,"")</f>
        <v>0.51151774259886884</v>
      </c>
      <c r="AL183" s="899">
        <f t="shared" ref="AL183:AM183" si="10">SUM(AL101,AL106,AL109:AL111,AL136,AL142,AL148,AL153,AL163,AL165,AL168,AL171,AL173:AL174,AL177:AL178,AL182)</f>
        <v>66132.39758685627</v>
      </c>
      <c r="AM183" s="921">
        <f t="shared" si="10"/>
        <v>7.8734999999999991</v>
      </c>
      <c r="AN183" s="921"/>
      <c r="AO183" s="928">
        <f t="shared" ref="AO183" si="11">IFERROR(AM183/AL183,"")</f>
        <v>1.1905662409500858E-4</v>
      </c>
    </row>
    <row r="185" spans="2:41">
      <c r="S185" s="915">
        <f>S183/1000</f>
        <v>1E-3</v>
      </c>
      <c r="W185" s="915">
        <f>W183/1000</f>
        <v>10.201000000000001</v>
      </c>
      <c r="AA185" s="915">
        <f>AA183/1000</f>
        <v>0</v>
      </c>
      <c r="AE185" s="915">
        <f>AE183/1000</f>
        <v>3.46E-3</v>
      </c>
      <c r="AI185" s="915">
        <f>AI183/1000</f>
        <v>13.194420000000003</v>
      </c>
      <c r="AM185" s="915">
        <f>AM183/1000</f>
        <v>7.8734999999999986E-3</v>
      </c>
    </row>
    <row r="187" spans="2:41">
      <c r="S187" s="914">
        <f>SUM(S183,W183,AA183,AE183,AI183,AM183)</f>
        <v>23407.753500000003</v>
      </c>
    </row>
    <row r="188" spans="2:41">
      <c r="S188" s="915">
        <f>S187/1000</f>
        <v>23.407753500000002</v>
      </c>
    </row>
  </sheetData>
  <sheetProtection selectLockedCells="1"/>
  <mergeCells count="10">
    <mergeCell ref="L9:L10"/>
    <mergeCell ref="M9:M10"/>
    <mergeCell ref="F99:F100"/>
    <mergeCell ref="G99:G100"/>
    <mergeCell ref="F9:F10"/>
    <mergeCell ref="G9:G10"/>
    <mergeCell ref="H9:H10"/>
    <mergeCell ref="I9:I10"/>
    <mergeCell ref="J9:J10"/>
    <mergeCell ref="K9:K10"/>
  </mergeCells>
  <phoneticPr fontId="17"/>
  <pageMargins left="0.97" right="0.39370078740157483" top="0.39370078740157483" bottom="0.39370078740157483" header="0.19685039370078741" footer="0.19685039370078741"/>
  <pageSetup paperSize="9" scale="26" orientation="landscape" cellComments="asDisplayed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AE627-3663-4E71-9C55-A85E09A9A4DD}">
  <sheetPr>
    <tabColor theme="2" tint="-9.9978637043366805E-2"/>
    <pageSetUpPr fitToPage="1"/>
  </sheetPr>
  <dimension ref="B1:AO190"/>
  <sheetViews>
    <sheetView showGridLines="0" showZeros="0" topLeftCell="A78" zoomScale="85" zoomScaleNormal="85" zoomScaleSheetLayoutView="100" workbookViewId="0">
      <selection activeCell="O77" sqref="O77"/>
    </sheetView>
  </sheetViews>
  <sheetFormatPr defaultColWidth="10.6328125" defaultRowHeight="11"/>
  <cols>
    <col min="1" max="1" width="1.6328125" style="372" customWidth="1"/>
    <col min="2" max="2" width="7.6328125" style="372" customWidth="1"/>
    <col min="3" max="3" width="2.6328125" style="372" hidden="1" customWidth="1"/>
    <col min="4" max="4" width="22.6328125" style="372" customWidth="1"/>
    <col min="5" max="5" width="5.90625" style="372" customWidth="1"/>
    <col min="6" max="13" width="14.6328125" style="372" customWidth="1"/>
    <col min="14" max="14" width="2.36328125" style="372" customWidth="1"/>
    <col min="15" max="41" width="10.6328125" style="372"/>
    <col min="42" max="42" width="1.453125" style="372" customWidth="1"/>
    <col min="43" max="236" width="10.6328125" style="372"/>
    <col min="237" max="237" width="1.6328125" style="372" customWidth="1"/>
    <col min="238" max="238" width="7.6328125" style="372" customWidth="1"/>
    <col min="239" max="239" width="2.6328125" style="372" customWidth="1"/>
    <col min="240" max="240" width="22.6328125" style="372" customWidth="1"/>
    <col min="241" max="241" width="5.90625" style="372" customWidth="1"/>
    <col min="242" max="262" width="9.6328125" style="372" customWidth="1"/>
    <col min="263" max="263" width="9.36328125" style="372" customWidth="1"/>
    <col min="264" max="264" width="10.36328125" style="372" customWidth="1"/>
    <col min="265" max="265" width="1.6328125" style="372" customWidth="1"/>
    <col min="266" max="492" width="10.6328125" style="372"/>
    <col min="493" max="493" width="1.6328125" style="372" customWidth="1"/>
    <col min="494" max="494" width="7.6328125" style="372" customWidth="1"/>
    <col min="495" max="495" width="2.6328125" style="372" customWidth="1"/>
    <col min="496" max="496" width="22.6328125" style="372" customWidth="1"/>
    <col min="497" max="497" width="5.90625" style="372" customWidth="1"/>
    <col min="498" max="518" width="9.6328125" style="372" customWidth="1"/>
    <col min="519" max="519" width="9.36328125" style="372" customWidth="1"/>
    <col min="520" max="520" width="10.36328125" style="372" customWidth="1"/>
    <col min="521" max="521" width="1.6328125" style="372" customWidth="1"/>
    <col min="522" max="748" width="10.6328125" style="372"/>
    <col min="749" max="749" width="1.6328125" style="372" customWidth="1"/>
    <col min="750" max="750" width="7.6328125" style="372" customWidth="1"/>
    <col min="751" max="751" width="2.6328125" style="372" customWidth="1"/>
    <col min="752" max="752" width="22.6328125" style="372" customWidth="1"/>
    <col min="753" max="753" width="5.90625" style="372" customWidth="1"/>
    <col min="754" max="774" width="9.6328125" style="372" customWidth="1"/>
    <col min="775" max="775" width="9.36328125" style="372" customWidth="1"/>
    <col min="776" max="776" width="10.36328125" style="372" customWidth="1"/>
    <col min="777" max="777" width="1.6328125" style="372" customWidth="1"/>
    <col min="778" max="1004" width="10.6328125" style="372"/>
    <col min="1005" max="1005" width="1.6328125" style="372" customWidth="1"/>
    <col min="1006" max="1006" width="7.6328125" style="372" customWidth="1"/>
    <col min="1007" max="1007" width="2.6328125" style="372" customWidth="1"/>
    <col min="1008" max="1008" width="22.6328125" style="372" customWidth="1"/>
    <col min="1009" max="1009" width="5.90625" style="372" customWidth="1"/>
    <col min="1010" max="1030" width="9.6328125" style="372" customWidth="1"/>
    <col min="1031" max="1031" width="9.36328125" style="372" customWidth="1"/>
    <col min="1032" max="1032" width="10.36328125" style="372" customWidth="1"/>
    <col min="1033" max="1033" width="1.6328125" style="372" customWidth="1"/>
    <col min="1034" max="1260" width="10.6328125" style="372"/>
    <col min="1261" max="1261" width="1.6328125" style="372" customWidth="1"/>
    <col min="1262" max="1262" width="7.6328125" style="372" customWidth="1"/>
    <col min="1263" max="1263" width="2.6328125" style="372" customWidth="1"/>
    <col min="1264" max="1264" width="22.6328125" style="372" customWidth="1"/>
    <col min="1265" max="1265" width="5.90625" style="372" customWidth="1"/>
    <col min="1266" max="1286" width="9.6328125" style="372" customWidth="1"/>
    <col min="1287" max="1287" width="9.36328125" style="372" customWidth="1"/>
    <col min="1288" max="1288" width="10.36328125" style="372" customWidth="1"/>
    <col min="1289" max="1289" width="1.6328125" style="372" customWidth="1"/>
    <col min="1290" max="1516" width="10.6328125" style="372"/>
    <col min="1517" max="1517" width="1.6328125" style="372" customWidth="1"/>
    <col min="1518" max="1518" width="7.6328125" style="372" customWidth="1"/>
    <col min="1519" max="1519" width="2.6328125" style="372" customWidth="1"/>
    <col min="1520" max="1520" width="22.6328125" style="372" customWidth="1"/>
    <col min="1521" max="1521" width="5.90625" style="372" customWidth="1"/>
    <col min="1522" max="1542" width="9.6328125" style="372" customWidth="1"/>
    <col min="1543" max="1543" width="9.36328125" style="372" customWidth="1"/>
    <col min="1544" max="1544" width="10.36328125" style="372" customWidth="1"/>
    <col min="1545" max="1545" width="1.6328125" style="372" customWidth="1"/>
    <col min="1546" max="1772" width="10.6328125" style="372"/>
    <col min="1773" max="1773" width="1.6328125" style="372" customWidth="1"/>
    <col min="1774" max="1774" width="7.6328125" style="372" customWidth="1"/>
    <col min="1775" max="1775" width="2.6328125" style="372" customWidth="1"/>
    <col min="1776" max="1776" width="22.6328125" style="372" customWidth="1"/>
    <col min="1777" max="1777" width="5.90625" style="372" customWidth="1"/>
    <col min="1778" max="1798" width="9.6328125" style="372" customWidth="1"/>
    <col min="1799" max="1799" width="9.36328125" style="372" customWidth="1"/>
    <col min="1800" max="1800" width="10.36328125" style="372" customWidth="1"/>
    <col min="1801" max="1801" width="1.6328125" style="372" customWidth="1"/>
    <col min="1802" max="2028" width="10.6328125" style="372"/>
    <col min="2029" max="2029" width="1.6328125" style="372" customWidth="1"/>
    <col min="2030" max="2030" width="7.6328125" style="372" customWidth="1"/>
    <col min="2031" max="2031" width="2.6328125" style="372" customWidth="1"/>
    <col min="2032" max="2032" width="22.6328125" style="372" customWidth="1"/>
    <col min="2033" max="2033" width="5.90625" style="372" customWidth="1"/>
    <col min="2034" max="2054" width="9.6328125" style="372" customWidth="1"/>
    <col min="2055" max="2055" width="9.36328125" style="372" customWidth="1"/>
    <col min="2056" max="2056" width="10.36328125" style="372" customWidth="1"/>
    <col min="2057" max="2057" width="1.6328125" style="372" customWidth="1"/>
    <col min="2058" max="2284" width="10.6328125" style="372"/>
    <col min="2285" max="2285" width="1.6328125" style="372" customWidth="1"/>
    <col min="2286" max="2286" width="7.6328125" style="372" customWidth="1"/>
    <col min="2287" max="2287" width="2.6328125" style="372" customWidth="1"/>
    <col min="2288" max="2288" width="22.6328125" style="372" customWidth="1"/>
    <col min="2289" max="2289" width="5.90625" style="372" customWidth="1"/>
    <col min="2290" max="2310" width="9.6328125" style="372" customWidth="1"/>
    <col min="2311" max="2311" width="9.36328125" style="372" customWidth="1"/>
    <col min="2312" max="2312" width="10.36328125" style="372" customWidth="1"/>
    <col min="2313" max="2313" width="1.6328125" style="372" customWidth="1"/>
    <col min="2314" max="2540" width="10.6328125" style="372"/>
    <col min="2541" max="2541" width="1.6328125" style="372" customWidth="1"/>
    <col min="2542" max="2542" width="7.6328125" style="372" customWidth="1"/>
    <col min="2543" max="2543" width="2.6328125" style="372" customWidth="1"/>
    <col min="2544" max="2544" width="22.6328125" style="372" customWidth="1"/>
    <col min="2545" max="2545" width="5.90625" style="372" customWidth="1"/>
    <col min="2546" max="2566" width="9.6328125" style="372" customWidth="1"/>
    <col min="2567" max="2567" width="9.36328125" style="372" customWidth="1"/>
    <col min="2568" max="2568" width="10.36328125" style="372" customWidth="1"/>
    <col min="2569" max="2569" width="1.6328125" style="372" customWidth="1"/>
    <col min="2570" max="2796" width="10.6328125" style="372"/>
    <col min="2797" max="2797" width="1.6328125" style="372" customWidth="1"/>
    <col min="2798" max="2798" width="7.6328125" style="372" customWidth="1"/>
    <col min="2799" max="2799" width="2.6328125" style="372" customWidth="1"/>
    <col min="2800" max="2800" width="22.6328125" style="372" customWidth="1"/>
    <col min="2801" max="2801" width="5.90625" style="372" customWidth="1"/>
    <col min="2802" max="2822" width="9.6328125" style="372" customWidth="1"/>
    <col min="2823" max="2823" width="9.36328125" style="372" customWidth="1"/>
    <col min="2824" max="2824" width="10.36328125" style="372" customWidth="1"/>
    <col min="2825" max="2825" width="1.6328125" style="372" customWidth="1"/>
    <col min="2826" max="3052" width="10.6328125" style="372"/>
    <col min="3053" max="3053" width="1.6328125" style="372" customWidth="1"/>
    <col min="3054" max="3054" width="7.6328125" style="372" customWidth="1"/>
    <col min="3055" max="3055" width="2.6328125" style="372" customWidth="1"/>
    <col min="3056" max="3056" width="22.6328125" style="372" customWidth="1"/>
    <col min="3057" max="3057" width="5.90625" style="372" customWidth="1"/>
    <col min="3058" max="3078" width="9.6328125" style="372" customWidth="1"/>
    <col min="3079" max="3079" width="9.36328125" style="372" customWidth="1"/>
    <col min="3080" max="3080" width="10.36328125" style="372" customWidth="1"/>
    <col min="3081" max="3081" width="1.6328125" style="372" customWidth="1"/>
    <col min="3082" max="3308" width="10.6328125" style="372"/>
    <col min="3309" max="3309" width="1.6328125" style="372" customWidth="1"/>
    <col min="3310" max="3310" width="7.6328125" style="372" customWidth="1"/>
    <col min="3311" max="3311" width="2.6328125" style="372" customWidth="1"/>
    <col min="3312" max="3312" width="22.6328125" style="372" customWidth="1"/>
    <col min="3313" max="3313" width="5.90625" style="372" customWidth="1"/>
    <col min="3314" max="3334" width="9.6328125" style="372" customWidth="1"/>
    <col min="3335" max="3335" width="9.36328125" style="372" customWidth="1"/>
    <col min="3336" max="3336" width="10.36328125" style="372" customWidth="1"/>
    <col min="3337" max="3337" width="1.6328125" style="372" customWidth="1"/>
    <col min="3338" max="3564" width="10.6328125" style="372"/>
    <col min="3565" max="3565" width="1.6328125" style="372" customWidth="1"/>
    <col min="3566" max="3566" width="7.6328125" style="372" customWidth="1"/>
    <col min="3567" max="3567" width="2.6328125" style="372" customWidth="1"/>
    <col min="3568" max="3568" width="22.6328125" style="372" customWidth="1"/>
    <col min="3569" max="3569" width="5.90625" style="372" customWidth="1"/>
    <col min="3570" max="3590" width="9.6328125" style="372" customWidth="1"/>
    <col min="3591" max="3591" width="9.36328125" style="372" customWidth="1"/>
    <col min="3592" max="3592" width="10.36328125" style="372" customWidth="1"/>
    <col min="3593" max="3593" width="1.6328125" style="372" customWidth="1"/>
    <col min="3594" max="3820" width="10.6328125" style="372"/>
    <col min="3821" max="3821" width="1.6328125" style="372" customWidth="1"/>
    <col min="3822" max="3822" width="7.6328125" style="372" customWidth="1"/>
    <col min="3823" max="3823" width="2.6328125" style="372" customWidth="1"/>
    <col min="3824" max="3824" width="22.6328125" style="372" customWidth="1"/>
    <col min="3825" max="3825" width="5.90625" style="372" customWidth="1"/>
    <col min="3826" max="3846" width="9.6328125" style="372" customWidth="1"/>
    <col min="3847" max="3847" width="9.36328125" style="372" customWidth="1"/>
    <col min="3848" max="3848" width="10.36328125" style="372" customWidth="1"/>
    <col min="3849" max="3849" width="1.6328125" style="372" customWidth="1"/>
    <col min="3850" max="4076" width="10.6328125" style="372"/>
    <col min="4077" max="4077" width="1.6328125" style="372" customWidth="1"/>
    <col min="4078" max="4078" width="7.6328125" style="372" customWidth="1"/>
    <col min="4079" max="4079" width="2.6328125" style="372" customWidth="1"/>
    <col min="4080" max="4080" width="22.6328125" style="372" customWidth="1"/>
    <col min="4081" max="4081" width="5.90625" style="372" customWidth="1"/>
    <col min="4082" max="4102" width="9.6328125" style="372" customWidth="1"/>
    <col min="4103" max="4103" width="9.36328125" style="372" customWidth="1"/>
    <col min="4104" max="4104" width="10.36328125" style="372" customWidth="1"/>
    <col min="4105" max="4105" width="1.6328125" style="372" customWidth="1"/>
    <col min="4106" max="4332" width="10.6328125" style="372"/>
    <col min="4333" max="4333" width="1.6328125" style="372" customWidth="1"/>
    <col min="4334" max="4334" width="7.6328125" style="372" customWidth="1"/>
    <col min="4335" max="4335" width="2.6328125" style="372" customWidth="1"/>
    <col min="4336" max="4336" width="22.6328125" style="372" customWidth="1"/>
    <col min="4337" max="4337" width="5.90625" style="372" customWidth="1"/>
    <col min="4338" max="4358" width="9.6328125" style="372" customWidth="1"/>
    <col min="4359" max="4359" width="9.36328125" style="372" customWidth="1"/>
    <col min="4360" max="4360" width="10.36328125" style="372" customWidth="1"/>
    <col min="4361" max="4361" width="1.6328125" style="372" customWidth="1"/>
    <col min="4362" max="4588" width="10.6328125" style="372"/>
    <col min="4589" max="4589" width="1.6328125" style="372" customWidth="1"/>
    <col min="4590" max="4590" width="7.6328125" style="372" customWidth="1"/>
    <col min="4591" max="4591" width="2.6328125" style="372" customWidth="1"/>
    <col min="4592" max="4592" width="22.6328125" style="372" customWidth="1"/>
    <col min="4593" max="4593" width="5.90625" style="372" customWidth="1"/>
    <col min="4594" max="4614" width="9.6328125" style="372" customWidth="1"/>
    <col min="4615" max="4615" width="9.36328125" style="372" customWidth="1"/>
    <col min="4616" max="4616" width="10.36328125" style="372" customWidth="1"/>
    <col min="4617" max="4617" width="1.6328125" style="372" customWidth="1"/>
    <col min="4618" max="4844" width="10.6328125" style="372"/>
    <col min="4845" max="4845" width="1.6328125" style="372" customWidth="1"/>
    <col min="4846" max="4846" width="7.6328125" style="372" customWidth="1"/>
    <col min="4847" max="4847" width="2.6328125" style="372" customWidth="1"/>
    <col min="4848" max="4848" width="22.6328125" style="372" customWidth="1"/>
    <col min="4849" max="4849" width="5.90625" style="372" customWidth="1"/>
    <col min="4850" max="4870" width="9.6328125" style="372" customWidth="1"/>
    <col min="4871" max="4871" width="9.36328125" style="372" customWidth="1"/>
    <col min="4872" max="4872" width="10.36328125" style="372" customWidth="1"/>
    <col min="4873" max="4873" width="1.6328125" style="372" customWidth="1"/>
    <col min="4874" max="5100" width="10.6328125" style="372"/>
    <col min="5101" max="5101" width="1.6328125" style="372" customWidth="1"/>
    <col min="5102" max="5102" width="7.6328125" style="372" customWidth="1"/>
    <col min="5103" max="5103" width="2.6328125" style="372" customWidth="1"/>
    <col min="5104" max="5104" width="22.6328125" style="372" customWidth="1"/>
    <col min="5105" max="5105" width="5.90625" style="372" customWidth="1"/>
    <col min="5106" max="5126" width="9.6328125" style="372" customWidth="1"/>
    <col min="5127" max="5127" width="9.36328125" style="372" customWidth="1"/>
    <col min="5128" max="5128" width="10.36328125" style="372" customWidth="1"/>
    <col min="5129" max="5129" width="1.6328125" style="372" customWidth="1"/>
    <col min="5130" max="5356" width="10.6328125" style="372"/>
    <col min="5357" max="5357" width="1.6328125" style="372" customWidth="1"/>
    <col min="5358" max="5358" width="7.6328125" style="372" customWidth="1"/>
    <col min="5359" max="5359" width="2.6328125" style="372" customWidth="1"/>
    <col min="5360" max="5360" width="22.6328125" style="372" customWidth="1"/>
    <col min="5361" max="5361" width="5.90625" style="372" customWidth="1"/>
    <col min="5362" max="5382" width="9.6328125" style="372" customWidth="1"/>
    <col min="5383" max="5383" width="9.36328125" style="372" customWidth="1"/>
    <col min="5384" max="5384" width="10.36328125" style="372" customWidth="1"/>
    <col min="5385" max="5385" width="1.6328125" style="372" customWidth="1"/>
    <col min="5386" max="5612" width="10.6328125" style="372"/>
    <col min="5613" max="5613" width="1.6328125" style="372" customWidth="1"/>
    <col min="5614" max="5614" width="7.6328125" style="372" customWidth="1"/>
    <col min="5615" max="5615" width="2.6328125" style="372" customWidth="1"/>
    <col min="5616" max="5616" width="22.6328125" style="372" customWidth="1"/>
    <col min="5617" max="5617" width="5.90625" style="372" customWidth="1"/>
    <col min="5618" max="5638" width="9.6328125" style="372" customWidth="1"/>
    <col min="5639" max="5639" width="9.36328125" style="372" customWidth="1"/>
    <col min="5640" max="5640" width="10.36328125" style="372" customWidth="1"/>
    <col min="5641" max="5641" width="1.6328125" style="372" customWidth="1"/>
    <col min="5642" max="5868" width="10.6328125" style="372"/>
    <col min="5869" max="5869" width="1.6328125" style="372" customWidth="1"/>
    <col min="5870" max="5870" width="7.6328125" style="372" customWidth="1"/>
    <col min="5871" max="5871" width="2.6328125" style="372" customWidth="1"/>
    <col min="5872" max="5872" width="22.6328125" style="372" customWidth="1"/>
    <col min="5873" max="5873" width="5.90625" style="372" customWidth="1"/>
    <col min="5874" max="5894" width="9.6328125" style="372" customWidth="1"/>
    <col min="5895" max="5895" width="9.36328125" style="372" customWidth="1"/>
    <col min="5896" max="5896" width="10.36328125" style="372" customWidth="1"/>
    <col min="5897" max="5897" width="1.6328125" style="372" customWidth="1"/>
    <col min="5898" max="6124" width="10.6328125" style="372"/>
    <col min="6125" max="6125" width="1.6328125" style="372" customWidth="1"/>
    <col min="6126" max="6126" width="7.6328125" style="372" customWidth="1"/>
    <col min="6127" max="6127" width="2.6328125" style="372" customWidth="1"/>
    <col min="6128" max="6128" width="22.6328125" style="372" customWidth="1"/>
    <col min="6129" max="6129" width="5.90625" style="372" customWidth="1"/>
    <col min="6130" max="6150" width="9.6328125" style="372" customWidth="1"/>
    <col min="6151" max="6151" width="9.36328125" style="372" customWidth="1"/>
    <col min="6152" max="6152" width="10.36328125" style="372" customWidth="1"/>
    <col min="6153" max="6153" width="1.6328125" style="372" customWidth="1"/>
    <col min="6154" max="6380" width="10.6328125" style="372"/>
    <col min="6381" max="6381" width="1.6328125" style="372" customWidth="1"/>
    <col min="6382" max="6382" width="7.6328125" style="372" customWidth="1"/>
    <col min="6383" max="6383" width="2.6328125" style="372" customWidth="1"/>
    <col min="6384" max="6384" width="22.6328125" style="372" customWidth="1"/>
    <col min="6385" max="6385" width="5.90625" style="372" customWidth="1"/>
    <col min="6386" max="6406" width="9.6328125" style="372" customWidth="1"/>
    <col min="6407" max="6407" width="9.36328125" style="372" customWidth="1"/>
    <col min="6408" max="6408" width="10.36328125" style="372" customWidth="1"/>
    <col min="6409" max="6409" width="1.6328125" style="372" customWidth="1"/>
    <col min="6410" max="6636" width="10.6328125" style="372"/>
    <col min="6637" max="6637" width="1.6328125" style="372" customWidth="1"/>
    <col min="6638" max="6638" width="7.6328125" style="372" customWidth="1"/>
    <col min="6639" max="6639" width="2.6328125" style="372" customWidth="1"/>
    <col min="6640" max="6640" width="22.6328125" style="372" customWidth="1"/>
    <col min="6641" max="6641" width="5.90625" style="372" customWidth="1"/>
    <col min="6642" max="6662" width="9.6328125" style="372" customWidth="1"/>
    <col min="6663" max="6663" width="9.36328125" style="372" customWidth="1"/>
    <col min="6664" max="6664" width="10.36328125" style="372" customWidth="1"/>
    <col min="6665" max="6665" width="1.6328125" style="372" customWidth="1"/>
    <col min="6666" max="6892" width="10.6328125" style="372"/>
    <col min="6893" max="6893" width="1.6328125" style="372" customWidth="1"/>
    <col min="6894" max="6894" width="7.6328125" style="372" customWidth="1"/>
    <col min="6895" max="6895" width="2.6328125" style="372" customWidth="1"/>
    <col min="6896" max="6896" width="22.6328125" style="372" customWidth="1"/>
    <col min="6897" max="6897" width="5.90625" style="372" customWidth="1"/>
    <col min="6898" max="6918" width="9.6328125" style="372" customWidth="1"/>
    <col min="6919" max="6919" width="9.36328125" style="372" customWidth="1"/>
    <col min="6920" max="6920" width="10.36328125" style="372" customWidth="1"/>
    <col min="6921" max="6921" width="1.6328125" style="372" customWidth="1"/>
    <col min="6922" max="7148" width="10.6328125" style="372"/>
    <col min="7149" max="7149" width="1.6328125" style="372" customWidth="1"/>
    <col min="7150" max="7150" width="7.6328125" style="372" customWidth="1"/>
    <col min="7151" max="7151" width="2.6328125" style="372" customWidth="1"/>
    <col min="7152" max="7152" width="22.6328125" style="372" customWidth="1"/>
    <col min="7153" max="7153" width="5.90625" style="372" customWidth="1"/>
    <col min="7154" max="7174" width="9.6328125" style="372" customWidth="1"/>
    <col min="7175" max="7175" width="9.36328125" style="372" customWidth="1"/>
    <col min="7176" max="7176" width="10.36328125" style="372" customWidth="1"/>
    <col min="7177" max="7177" width="1.6328125" style="372" customWidth="1"/>
    <col min="7178" max="7404" width="10.6328125" style="372"/>
    <col min="7405" max="7405" width="1.6328125" style="372" customWidth="1"/>
    <col min="7406" max="7406" width="7.6328125" style="372" customWidth="1"/>
    <col min="7407" max="7407" width="2.6328125" style="372" customWidth="1"/>
    <col min="7408" max="7408" width="22.6328125" style="372" customWidth="1"/>
    <col min="7409" max="7409" width="5.90625" style="372" customWidth="1"/>
    <col min="7410" max="7430" width="9.6328125" style="372" customWidth="1"/>
    <col min="7431" max="7431" width="9.36328125" style="372" customWidth="1"/>
    <col min="7432" max="7432" width="10.36328125" style="372" customWidth="1"/>
    <col min="7433" max="7433" width="1.6328125" style="372" customWidth="1"/>
    <col min="7434" max="7660" width="10.6328125" style="372"/>
    <col min="7661" max="7661" width="1.6328125" style="372" customWidth="1"/>
    <col min="7662" max="7662" width="7.6328125" style="372" customWidth="1"/>
    <col min="7663" max="7663" width="2.6328125" style="372" customWidth="1"/>
    <col min="7664" max="7664" width="22.6328125" style="372" customWidth="1"/>
    <col min="7665" max="7665" width="5.90625" style="372" customWidth="1"/>
    <col min="7666" max="7686" width="9.6328125" style="372" customWidth="1"/>
    <col min="7687" max="7687" width="9.36328125" style="372" customWidth="1"/>
    <col min="7688" max="7688" width="10.36328125" style="372" customWidth="1"/>
    <col min="7689" max="7689" width="1.6328125" style="372" customWidth="1"/>
    <col min="7690" max="7916" width="10.6328125" style="372"/>
    <col min="7917" max="7917" width="1.6328125" style="372" customWidth="1"/>
    <col min="7918" max="7918" width="7.6328125" style="372" customWidth="1"/>
    <col min="7919" max="7919" width="2.6328125" style="372" customWidth="1"/>
    <col min="7920" max="7920" width="22.6328125" style="372" customWidth="1"/>
    <col min="7921" max="7921" width="5.90625" style="372" customWidth="1"/>
    <col min="7922" max="7942" width="9.6328125" style="372" customWidth="1"/>
    <col min="7943" max="7943" width="9.36328125" style="372" customWidth="1"/>
    <col min="7944" max="7944" width="10.36328125" style="372" customWidth="1"/>
    <col min="7945" max="7945" width="1.6328125" style="372" customWidth="1"/>
    <col min="7946" max="8172" width="10.6328125" style="372"/>
    <col min="8173" max="8173" width="1.6328125" style="372" customWidth="1"/>
    <col min="8174" max="8174" width="7.6328125" style="372" customWidth="1"/>
    <col min="8175" max="8175" width="2.6328125" style="372" customWidth="1"/>
    <col min="8176" max="8176" width="22.6328125" style="372" customWidth="1"/>
    <col min="8177" max="8177" width="5.90625" style="372" customWidth="1"/>
    <col min="8178" max="8198" width="9.6328125" style="372" customWidth="1"/>
    <col min="8199" max="8199" width="9.36328125" style="372" customWidth="1"/>
    <col min="8200" max="8200" width="10.36328125" style="372" customWidth="1"/>
    <col min="8201" max="8201" width="1.6328125" style="372" customWidth="1"/>
    <col min="8202" max="8428" width="10.6328125" style="372"/>
    <col min="8429" max="8429" width="1.6328125" style="372" customWidth="1"/>
    <col min="8430" max="8430" width="7.6328125" style="372" customWidth="1"/>
    <col min="8431" max="8431" width="2.6328125" style="372" customWidth="1"/>
    <col min="8432" max="8432" width="22.6328125" style="372" customWidth="1"/>
    <col min="8433" max="8433" width="5.90625" style="372" customWidth="1"/>
    <col min="8434" max="8454" width="9.6328125" style="372" customWidth="1"/>
    <col min="8455" max="8455" width="9.36328125" style="372" customWidth="1"/>
    <col min="8456" max="8456" width="10.36328125" style="372" customWidth="1"/>
    <col min="8457" max="8457" width="1.6328125" style="372" customWidth="1"/>
    <col min="8458" max="8684" width="10.6328125" style="372"/>
    <col min="8685" max="8685" width="1.6328125" style="372" customWidth="1"/>
    <col min="8686" max="8686" width="7.6328125" style="372" customWidth="1"/>
    <col min="8687" max="8687" width="2.6328125" style="372" customWidth="1"/>
    <col min="8688" max="8688" width="22.6328125" style="372" customWidth="1"/>
    <col min="8689" max="8689" width="5.90625" style="372" customWidth="1"/>
    <col min="8690" max="8710" width="9.6328125" style="372" customWidth="1"/>
    <col min="8711" max="8711" width="9.36328125" style="372" customWidth="1"/>
    <col min="8712" max="8712" width="10.36328125" style="372" customWidth="1"/>
    <col min="8713" max="8713" width="1.6328125" style="372" customWidth="1"/>
    <col min="8714" max="8940" width="10.6328125" style="372"/>
    <col min="8941" max="8941" width="1.6328125" style="372" customWidth="1"/>
    <col min="8942" max="8942" width="7.6328125" style="372" customWidth="1"/>
    <col min="8943" max="8943" width="2.6328125" style="372" customWidth="1"/>
    <col min="8944" max="8944" width="22.6328125" style="372" customWidth="1"/>
    <col min="8945" max="8945" width="5.90625" style="372" customWidth="1"/>
    <col min="8946" max="8966" width="9.6328125" style="372" customWidth="1"/>
    <col min="8967" max="8967" width="9.36328125" style="372" customWidth="1"/>
    <col min="8968" max="8968" width="10.36328125" style="372" customWidth="1"/>
    <col min="8969" max="8969" width="1.6328125" style="372" customWidth="1"/>
    <col min="8970" max="9196" width="10.6328125" style="372"/>
    <col min="9197" max="9197" width="1.6328125" style="372" customWidth="1"/>
    <col min="9198" max="9198" width="7.6328125" style="372" customWidth="1"/>
    <col min="9199" max="9199" width="2.6328125" style="372" customWidth="1"/>
    <col min="9200" max="9200" width="22.6328125" style="372" customWidth="1"/>
    <col min="9201" max="9201" width="5.90625" style="372" customWidth="1"/>
    <col min="9202" max="9222" width="9.6328125" style="372" customWidth="1"/>
    <col min="9223" max="9223" width="9.36328125" style="372" customWidth="1"/>
    <col min="9224" max="9224" width="10.36328125" style="372" customWidth="1"/>
    <col min="9225" max="9225" width="1.6328125" style="372" customWidth="1"/>
    <col min="9226" max="9452" width="10.6328125" style="372"/>
    <col min="9453" max="9453" width="1.6328125" style="372" customWidth="1"/>
    <col min="9454" max="9454" width="7.6328125" style="372" customWidth="1"/>
    <col min="9455" max="9455" width="2.6328125" style="372" customWidth="1"/>
    <col min="9456" max="9456" width="22.6328125" style="372" customWidth="1"/>
    <col min="9457" max="9457" width="5.90625" style="372" customWidth="1"/>
    <col min="9458" max="9478" width="9.6328125" style="372" customWidth="1"/>
    <col min="9479" max="9479" width="9.36328125" style="372" customWidth="1"/>
    <col min="9480" max="9480" width="10.36328125" style="372" customWidth="1"/>
    <col min="9481" max="9481" width="1.6328125" style="372" customWidth="1"/>
    <col min="9482" max="9708" width="10.6328125" style="372"/>
    <col min="9709" max="9709" width="1.6328125" style="372" customWidth="1"/>
    <col min="9710" max="9710" width="7.6328125" style="372" customWidth="1"/>
    <col min="9711" max="9711" width="2.6328125" style="372" customWidth="1"/>
    <col min="9712" max="9712" width="22.6328125" style="372" customWidth="1"/>
    <col min="9713" max="9713" width="5.90625" style="372" customWidth="1"/>
    <col min="9714" max="9734" width="9.6328125" style="372" customWidth="1"/>
    <col min="9735" max="9735" width="9.36328125" style="372" customWidth="1"/>
    <col min="9736" max="9736" width="10.36328125" style="372" customWidth="1"/>
    <col min="9737" max="9737" width="1.6328125" style="372" customWidth="1"/>
    <col min="9738" max="9964" width="10.6328125" style="372"/>
    <col min="9965" max="9965" width="1.6328125" style="372" customWidth="1"/>
    <col min="9966" max="9966" width="7.6328125" style="372" customWidth="1"/>
    <col min="9967" max="9967" width="2.6328125" style="372" customWidth="1"/>
    <col min="9968" max="9968" width="22.6328125" style="372" customWidth="1"/>
    <col min="9969" max="9969" width="5.90625" style="372" customWidth="1"/>
    <col min="9970" max="9990" width="9.6328125" style="372" customWidth="1"/>
    <col min="9991" max="9991" width="9.36328125" style="372" customWidth="1"/>
    <col min="9992" max="9992" width="10.36328125" style="372" customWidth="1"/>
    <col min="9993" max="9993" width="1.6328125" style="372" customWidth="1"/>
    <col min="9994" max="10220" width="10.6328125" style="372"/>
    <col min="10221" max="10221" width="1.6328125" style="372" customWidth="1"/>
    <col min="10222" max="10222" width="7.6328125" style="372" customWidth="1"/>
    <col min="10223" max="10223" width="2.6328125" style="372" customWidth="1"/>
    <col min="10224" max="10224" width="22.6328125" style="372" customWidth="1"/>
    <col min="10225" max="10225" width="5.90625" style="372" customWidth="1"/>
    <col min="10226" max="10246" width="9.6328125" style="372" customWidth="1"/>
    <col min="10247" max="10247" width="9.36328125" style="372" customWidth="1"/>
    <col min="10248" max="10248" width="10.36328125" style="372" customWidth="1"/>
    <col min="10249" max="10249" width="1.6328125" style="372" customWidth="1"/>
    <col min="10250" max="10476" width="10.6328125" style="372"/>
    <col min="10477" max="10477" width="1.6328125" style="372" customWidth="1"/>
    <col min="10478" max="10478" width="7.6328125" style="372" customWidth="1"/>
    <col min="10479" max="10479" width="2.6328125" style="372" customWidth="1"/>
    <col min="10480" max="10480" width="22.6328125" style="372" customWidth="1"/>
    <col min="10481" max="10481" width="5.90625" style="372" customWidth="1"/>
    <col min="10482" max="10502" width="9.6328125" style="372" customWidth="1"/>
    <col min="10503" max="10503" width="9.36328125" style="372" customWidth="1"/>
    <col min="10504" max="10504" width="10.36328125" style="372" customWidth="1"/>
    <col min="10505" max="10505" width="1.6328125" style="372" customWidth="1"/>
    <col min="10506" max="10732" width="10.6328125" style="372"/>
    <col min="10733" max="10733" width="1.6328125" style="372" customWidth="1"/>
    <col min="10734" max="10734" width="7.6328125" style="372" customWidth="1"/>
    <col min="10735" max="10735" width="2.6328125" style="372" customWidth="1"/>
    <col min="10736" max="10736" width="22.6328125" style="372" customWidth="1"/>
    <col min="10737" max="10737" width="5.90625" style="372" customWidth="1"/>
    <col min="10738" max="10758" width="9.6328125" style="372" customWidth="1"/>
    <col min="10759" max="10759" width="9.36328125" style="372" customWidth="1"/>
    <col min="10760" max="10760" width="10.36328125" style="372" customWidth="1"/>
    <col min="10761" max="10761" width="1.6328125" style="372" customWidth="1"/>
    <col min="10762" max="10988" width="10.6328125" style="372"/>
    <col min="10989" max="10989" width="1.6328125" style="372" customWidth="1"/>
    <col min="10990" max="10990" width="7.6328125" style="372" customWidth="1"/>
    <col min="10991" max="10991" width="2.6328125" style="372" customWidth="1"/>
    <col min="10992" max="10992" width="22.6328125" style="372" customWidth="1"/>
    <col min="10993" max="10993" width="5.90625" style="372" customWidth="1"/>
    <col min="10994" max="11014" width="9.6328125" style="372" customWidth="1"/>
    <col min="11015" max="11015" width="9.36328125" style="372" customWidth="1"/>
    <col min="11016" max="11016" width="10.36328125" style="372" customWidth="1"/>
    <col min="11017" max="11017" width="1.6328125" style="372" customWidth="1"/>
    <col min="11018" max="11244" width="10.6328125" style="372"/>
    <col min="11245" max="11245" width="1.6328125" style="372" customWidth="1"/>
    <col min="11246" max="11246" width="7.6328125" style="372" customWidth="1"/>
    <col min="11247" max="11247" width="2.6328125" style="372" customWidth="1"/>
    <col min="11248" max="11248" width="22.6328125" style="372" customWidth="1"/>
    <col min="11249" max="11249" width="5.90625" style="372" customWidth="1"/>
    <col min="11250" max="11270" width="9.6328125" style="372" customWidth="1"/>
    <col min="11271" max="11271" width="9.36328125" style="372" customWidth="1"/>
    <col min="11272" max="11272" width="10.36328125" style="372" customWidth="1"/>
    <col min="11273" max="11273" width="1.6328125" style="372" customWidth="1"/>
    <col min="11274" max="11500" width="10.6328125" style="372"/>
    <col min="11501" max="11501" width="1.6328125" style="372" customWidth="1"/>
    <col min="11502" max="11502" width="7.6328125" style="372" customWidth="1"/>
    <col min="11503" max="11503" width="2.6328125" style="372" customWidth="1"/>
    <col min="11504" max="11504" width="22.6328125" style="372" customWidth="1"/>
    <col min="11505" max="11505" width="5.90625" style="372" customWidth="1"/>
    <col min="11506" max="11526" width="9.6328125" style="372" customWidth="1"/>
    <col min="11527" max="11527" width="9.36328125" style="372" customWidth="1"/>
    <col min="11528" max="11528" width="10.36328125" style="372" customWidth="1"/>
    <col min="11529" max="11529" width="1.6328125" style="372" customWidth="1"/>
    <col min="11530" max="11756" width="10.6328125" style="372"/>
    <col min="11757" max="11757" width="1.6328125" style="372" customWidth="1"/>
    <col min="11758" max="11758" width="7.6328125" style="372" customWidth="1"/>
    <col min="11759" max="11759" width="2.6328125" style="372" customWidth="1"/>
    <col min="11760" max="11760" width="22.6328125" style="372" customWidth="1"/>
    <col min="11761" max="11761" width="5.90625" style="372" customWidth="1"/>
    <col min="11762" max="11782" width="9.6328125" style="372" customWidth="1"/>
    <col min="11783" max="11783" width="9.36328125" style="372" customWidth="1"/>
    <col min="11784" max="11784" width="10.36328125" style="372" customWidth="1"/>
    <col min="11785" max="11785" width="1.6328125" style="372" customWidth="1"/>
    <col min="11786" max="12012" width="10.6328125" style="372"/>
    <col min="12013" max="12013" width="1.6328125" style="372" customWidth="1"/>
    <col min="12014" max="12014" width="7.6328125" style="372" customWidth="1"/>
    <col min="12015" max="12015" width="2.6328125" style="372" customWidth="1"/>
    <col min="12016" max="12016" width="22.6328125" style="372" customWidth="1"/>
    <col min="12017" max="12017" width="5.90625" style="372" customWidth="1"/>
    <col min="12018" max="12038" width="9.6328125" style="372" customWidth="1"/>
    <col min="12039" max="12039" width="9.36328125" style="372" customWidth="1"/>
    <col min="12040" max="12040" width="10.36328125" style="372" customWidth="1"/>
    <col min="12041" max="12041" width="1.6328125" style="372" customWidth="1"/>
    <col min="12042" max="12268" width="10.6328125" style="372"/>
    <col min="12269" max="12269" width="1.6328125" style="372" customWidth="1"/>
    <col min="12270" max="12270" width="7.6328125" style="372" customWidth="1"/>
    <col min="12271" max="12271" width="2.6328125" style="372" customWidth="1"/>
    <col min="12272" max="12272" width="22.6328125" style="372" customWidth="1"/>
    <col min="12273" max="12273" width="5.90625" style="372" customWidth="1"/>
    <col min="12274" max="12294" width="9.6328125" style="372" customWidth="1"/>
    <col min="12295" max="12295" width="9.36328125" style="372" customWidth="1"/>
    <col min="12296" max="12296" width="10.36328125" style="372" customWidth="1"/>
    <col min="12297" max="12297" width="1.6328125" style="372" customWidth="1"/>
    <col min="12298" max="12524" width="10.6328125" style="372"/>
    <col min="12525" max="12525" width="1.6328125" style="372" customWidth="1"/>
    <col min="12526" max="12526" width="7.6328125" style="372" customWidth="1"/>
    <col min="12527" max="12527" width="2.6328125" style="372" customWidth="1"/>
    <col min="12528" max="12528" width="22.6328125" style="372" customWidth="1"/>
    <col min="12529" max="12529" width="5.90625" style="372" customWidth="1"/>
    <col min="12530" max="12550" width="9.6328125" style="372" customWidth="1"/>
    <col min="12551" max="12551" width="9.36328125" style="372" customWidth="1"/>
    <col min="12552" max="12552" width="10.36328125" style="372" customWidth="1"/>
    <col min="12553" max="12553" width="1.6328125" style="372" customWidth="1"/>
    <col min="12554" max="12780" width="10.6328125" style="372"/>
    <col min="12781" max="12781" width="1.6328125" style="372" customWidth="1"/>
    <col min="12782" max="12782" width="7.6328125" style="372" customWidth="1"/>
    <col min="12783" max="12783" width="2.6328125" style="372" customWidth="1"/>
    <col min="12784" max="12784" width="22.6328125" style="372" customWidth="1"/>
    <col min="12785" max="12785" width="5.90625" style="372" customWidth="1"/>
    <col min="12786" max="12806" width="9.6328125" style="372" customWidth="1"/>
    <col min="12807" max="12807" width="9.36328125" style="372" customWidth="1"/>
    <col min="12808" max="12808" width="10.36328125" style="372" customWidth="1"/>
    <col min="12809" max="12809" width="1.6328125" style="372" customWidth="1"/>
    <col min="12810" max="13036" width="10.6328125" style="372"/>
    <col min="13037" max="13037" width="1.6328125" style="372" customWidth="1"/>
    <col min="13038" max="13038" width="7.6328125" style="372" customWidth="1"/>
    <col min="13039" max="13039" width="2.6328125" style="372" customWidth="1"/>
    <col min="13040" max="13040" width="22.6328125" style="372" customWidth="1"/>
    <col min="13041" max="13041" width="5.90625" style="372" customWidth="1"/>
    <col min="13042" max="13062" width="9.6328125" style="372" customWidth="1"/>
    <col min="13063" max="13063" width="9.36328125" style="372" customWidth="1"/>
    <col min="13064" max="13064" width="10.36328125" style="372" customWidth="1"/>
    <col min="13065" max="13065" width="1.6328125" style="372" customWidth="1"/>
    <col min="13066" max="13292" width="10.6328125" style="372"/>
    <col min="13293" max="13293" width="1.6328125" style="372" customWidth="1"/>
    <col min="13294" max="13294" width="7.6328125" style="372" customWidth="1"/>
    <col min="13295" max="13295" width="2.6328125" style="372" customWidth="1"/>
    <col min="13296" max="13296" width="22.6328125" style="372" customWidth="1"/>
    <col min="13297" max="13297" width="5.90625" style="372" customWidth="1"/>
    <col min="13298" max="13318" width="9.6328125" style="372" customWidth="1"/>
    <col min="13319" max="13319" width="9.36328125" style="372" customWidth="1"/>
    <col min="13320" max="13320" width="10.36328125" style="372" customWidth="1"/>
    <col min="13321" max="13321" width="1.6328125" style="372" customWidth="1"/>
    <col min="13322" max="13548" width="10.6328125" style="372"/>
    <col min="13549" max="13549" width="1.6328125" style="372" customWidth="1"/>
    <col min="13550" max="13550" width="7.6328125" style="372" customWidth="1"/>
    <col min="13551" max="13551" width="2.6328125" style="372" customWidth="1"/>
    <col min="13552" max="13552" width="22.6328125" style="372" customWidth="1"/>
    <col min="13553" max="13553" width="5.90625" style="372" customWidth="1"/>
    <col min="13554" max="13574" width="9.6328125" style="372" customWidth="1"/>
    <col min="13575" max="13575" width="9.36328125" style="372" customWidth="1"/>
    <col min="13576" max="13576" width="10.36328125" style="372" customWidth="1"/>
    <col min="13577" max="13577" width="1.6328125" style="372" customWidth="1"/>
    <col min="13578" max="13804" width="10.6328125" style="372"/>
    <col min="13805" max="13805" width="1.6328125" style="372" customWidth="1"/>
    <col min="13806" max="13806" width="7.6328125" style="372" customWidth="1"/>
    <col min="13807" max="13807" width="2.6328125" style="372" customWidth="1"/>
    <col min="13808" max="13808" width="22.6328125" style="372" customWidth="1"/>
    <col min="13809" max="13809" width="5.90625" style="372" customWidth="1"/>
    <col min="13810" max="13830" width="9.6328125" style="372" customWidth="1"/>
    <col min="13831" max="13831" width="9.36328125" style="372" customWidth="1"/>
    <col min="13832" max="13832" width="10.36328125" style="372" customWidth="1"/>
    <col min="13833" max="13833" width="1.6328125" style="372" customWidth="1"/>
    <col min="13834" max="14060" width="10.6328125" style="372"/>
    <col min="14061" max="14061" width="1.6328125" style="372" customWidth="1"/>
    <col min="14062" max="14062" width="7.6328125" style="372" customWidth="1"/>
    <col min="14063" max="14063" width="2.6328125" style="372" customWidth="1"/>
    <col min="14064" max="14064" width="22.6328125" style="372" customWidth="1"/>
    <col min="14065" max="14065" width="5.90625" style="372" customWidth="1"/>
    <col min="14066" max="14086" width="9.6328125" style="372" customWidth="1"/>
    <col min="14087" max="14087" width="9.36328125" style="372" customWidth="1"/>
    <col min="14088" max="14088" width="10.36328125" style="372" customWidth="1"/>
    <col min="14089" max="14089" width="1.6328125" style="372" customWidth="1"/>
    <col min="14090" max="14316" width="10.6328125" style="372"/>
    <col min="14317" max="14317" width="1.6328125" style="372" customWidth="1"/>
    <col min="14318" max="14318" width="7.6328125" style="372" customWidth="1"/>
    <col min="14319" max="14319" width="2.6328125" style="372" customWidth="1"/>
    <col min="14320" max="14320" width="22.6328125" style="372" customWidth="1"/>
    <col min="14321" max="14321" width="5.90625" style="372" customWidth="1"/>
    <col min="14322" max="14342" width="9.6328125" style="372" customWidth="1"/>
    <col min="14343" max="14343" width="9.36328125" style="372" customWidth="1"/>
    <col min="14344" max="14344" width="10.36328125" style="372" customWidth="1"/>
    <col min="14345" max="14345" width="1.6328125" style="372" customWidth="1"/>
    <col min="14346" max="14572" width="10.6328125" style="372"/>
    <col min="14573" max="14573" width="1.6328125" style="372" customWidth="1"/>
    <col min="14574" max="14574" width="7.6328125" style="372" customWidth="1"/>
    <col min="14575" max="14575" width="2.6328125" style="372" customWidth="1"/>
    <col min="14576" max="14576" width="22.6328125" style="372" customWidth="1"/>
    <col min="14577" max="14577" width="5.90625" style="372" customWidth="1"/>
    <col min="14578" max="14598" width="9.6328125" style="372" customWidth="1"/>
    <col min="14599" max="14599" width="9.36328125" style="372" customWidth="1"/>
    <col min="14600" max="14600" width="10.36328125" style="372" customWidth="1"/>
    <col min="14601" max="14601" width="1.6328125" style="372" customWidth="1"/>
    <col min="14602" max="14828" width="10.6328125" style="372"/>
    <col min="14829" max="14829" width="1.6328125" style="372" customWidth="1"/>
    <col min="14830" max="14830" width="7.6328125" style="372" customWidth="1"/>
    <col min="14831" max="14831" width="2.6328125" style="372" customWidth="1"/>
    <col min="14832" max="14832" width="22.6328125" style="372" customWidth="1"/>
    <col min="14833" max="14833" width="5.90625" style="372" customWidth="1"/>
    <col min="14834" max="14854" width="9.6328125" style="372" customWidth="1"/>
    <col min="14855" max="14855" width="9.36328125" style="372" customWidth="1"/>
    <col min="14856" max="14856" width="10.36328125" style="372" customWidth="1"/>
    <col min="14857" max="14857" width="1.6328125" style="372" customWidth="1"/>
    <col min="14858" max="15084" width="10.6328125" style="372"/>
    <col min="15085" max="15085" width="1.6328125" style="372" customWidth="1"/>
    <col min="15086" max="15086" width="7.6328125" style="372" customWidth="1"/>
    <col min="15087" max="15087" width="2.6328125" style="372" customWidth="1"/>
    <col min="15088" max="15088" width="22.6328125" style="372" customWidth="1"/>
    <col min="15089" max="15089" width="5.90625" style="372" customWidth="1"/>
    <col min="15090" max="15110" width="9.6328125" style="372" customWidth="1"/>
    <col min="15111" max="15111" width="9.36328125" style="372" customWidth="1"/>
    <col min="15112" max="15112" width="10.36328125" style="372" customWidth="1"/>
    <col min="15113" max="15113" width="1.6328125" style="372" customWidth="1"/>
    <col min="15114" max="15340" width="10.6328125" style="372"/>
    <col min="15341" max="15341" width="1.6328125" style="372" customWidth="1"/>
    <col min="15342" max="15342" width="7.6328125" style="372" customWidth="1"/>
    <col min="15343" max="15343" width="2.6328125" style="372" customWidth="1"/>
    <col min="15344" max="15344" width="22.6328125" style="372" customWidth="1"/>
    <col min="15345" max="15345" width="5.90625" style="372" customWidth="1"/>
    <col min="15346" max="15366" width="9.6328125" style="372" customWidth="1"/>
    <col min="15367" max="15367" width="9.36328125" style="372" customWidth="1"/>
    <col min="15368" max="15368" width="10.36328125" style="372" customWidth="1"/>
    <col min="15369" max="15369" width="1.6328125" style="372" customWidth="1"/>
    <col min="15370" max="15596" width="10.6328125" style="372"/>
    <col min="15597" max="15597" width="1.6328125" style="372" customWidth="1"/>
    <col min="15598" max="15598" width="7.6328125" style="372" customWidth="1"/>
    <col min="15599" max="15599" width="2.6328125" style="372" customWidth="1"/>
    <col min="15600" max="15600" width="22.6328125" style="372" customWidth="1"/>
    <col min="15601" max="15601" width="5.90625" style="372" customWidth="1"/>
    <col min="15602" max="15622" width="9.6328125" style="372" customWidth="1"/>
    <col min="15623" max="15623" width="9.36328125" style="372" customWidth="1"/>
    <col min="15624" max="15624" width="10.36328125" style="372" customWidth="1"/>
    <col min="15625" max="15625" width="1.6328125" style="372" customWidth="1"/>
    <col min="15626" max="15852" width="10.6328125" style="372"/>
    <col min="15853" max="15853" width="1.6328125" style="372" customWidth="1"/>
    <col min="15854" max="15854" width="7.6328125" style="372" customWidth="1"/>
    <col min="15855" max="15855" width="2.6328125" style="372" customWidth="1"/>
    <col min="15856" max="15856" width="22.6328125" style="372" customWidth="1"/>
    <col min="15857" max="15857" width="5.90625" style="372" customWidth="1"/>
    <col min="15858" max="15878" width="9.6328125" style="372" customWidth="1"/>
    <col min="15879" max="15879" width="9.36328125" style="372" customWidth="1"/>
    <col min="15880" max="15880" width="10.36328125" style="372" customWidth="1"/>
    <col min="15881" max="15881" width="1.6328125" style="372" customWidth="1"/>
    <col min="15882" max="16108" width="10.6328125" style="372"/>
    <col min="16109" max="16109" width="1.6328125" style="372" customWidth="1"/>
    <col min="16110" max="16110" width="7.6328125" style="372" customWidth="1"/>
    <col min="16111" max="16111" width="2.6328125" style="372" customWidth="1"/>
    <col min="16112" max="16112" width="22.6328125" style="372" customWidth="1"/>
    <col min="16113" max="16113" width="5.90625" style="372" customWidth="1"/>
    <col min="16114" max="16134" width="9.6328125" style="372" customWidth="1"/>
    <col min="16135" max="16135" width="9.36328125" style="372" customWidth="1"/>
    <col min="16136" max="16136" width="10.36328125" style="372" customWidth="1"/>
    <col min="16137" max="16137" width="1.6328125" style="372" customWidth="1"/>
    <col min="16138" max="16384" width="10.6328125" style="372"/>
  </cols>
  <sheetData>
    <row r="1" spans="2:15" ht="17.5">
      <c r="B1" s="1284" t="s">
        <v>984</v>
      </c>
    </row>
    <row r="3" spans="2:15">
      <c r="B3" s="14"/>
    </row>
    <row r="8" spans="2:15" ht="20.149999999999999" customHeight="1" thickBot="1">
      <c r="B8" s="373"/>
      <c r="C8" s="373"/>
      <c r="D8" s="374"/>
      <c r="E8" s="375"/>
      <c r="F8" s="373"/>
      <c r="G8" s="373"/>
      <c r="H8" s="373"/>
      <c r="I8" s="373"/>
      <c r="J8" s="373"/>
      <c r="K8" s="373"/>
      <c r="L8" s="373"/>
      <c r="M8" s="484"/>
    </row>
    <row r="9" spans="2:15" ht="28.5" customHeight="1">
      <c r="B9" s="377" t="s">
        <v>282</v>
      </c>
      <c r="C9" s="378" t="s">
        <v>529</v>
      </c>
      <c r="D9" s="379" t="s">
        <v>284</v>
      </c>
      <c r="E9" s="380" t="s">
        <v>285</v>
      </c>
      <c r="F9" s="1420" t="s">
        <v>920</v>
      </c>
      <c r="G9" s="1430" t="s">
        <v>931</v>
      </c>
      <c r="H9" s="1424" t="s">
        <v>921</v>
      </c>
      <c r="I9" s="1430" t="s">
        <v>931</v>
      </c>
      <c r="J9" s="1424" t="s">
        <v>922</v>
      </c>
      <c r="K9" s="1430" t="s">
        <v>931</v>
      </c>
      <c r="L9" s="1416" t="s">
        <v>923</v>
      </c>
      <c r="M9" s="1429" t="s">
        <v>932</v>
      </c>
      <c r="O9" s="893"/>
    </row>
    <row r="10" spans="2:15" ht="28.5" customHeight="1" thickBot="1">
      <c r="B10" s="387"/>
      <c r="C10" s="388" t="s">
        <v>534</v>
      </c>
      <c r="D10" s="389"/>
      <c r="E10" s="390"/>
      <c r="F10" s="1421"/>
      <c r="G10" s="1423"/>
      <c r="H10" s="1425"/>
      <c r="I10" s="1423"/>
      <c r="J10" s="1425"/>
      <c r="K10" s="1423"/>
      <c r="L10" s="1417"/>
      <c r="M10" s="1419"/>
    </row>
    <row r="11" spans="2:15" ht="12.65" customHeight="1">
      <c r="B11" s="399"/>
      <c r="C11" s="400"/>
      <c r="D11" s="401" t="s">
        <v>393</v>
      </c>
      <c r="E11" s="402" t="s">
        <v>541</v>
      </c>
      <c r="F11" s="874">
        <v>0</v>
      </c>
      <c r="G11" s="874">
        <v>0</v>
      </c>
      <c r="H11" s="874">
        <v>0</v>
      </c>
      <c r="I11" s="874">
        <v>0</v>
      </c>
      <c r="J11" s="874">
        <v>0</v>
      </c>
      <c r="K11" s="874">
        <v>0</v>
      </c>
      <c r="L11" s="874">
        <v>0</v>
      </c>
      <c r="M11" s="877">
        <v>0</v>
      </c>
    </row>
    <row r="12" spans="2:15" ht="12" customHeight="1">
      <c r="B12" s="412"/>
      <c r="C12" s="413">
        <v>1</v>
      </c>
      <c r="D12" s="414" t="s">
        <v>6</v>
      </c>
      <c r="E12" s="415" t="s">
        <v>294</v>
      </c>
      <c r="F12" s="880">
        <v>0</v>
      </c>
      <c r="G12" s="880">
        <v>0</v>
      </c>
      <c r="H12" s="880">
        <v>0</v>
      </c>
      <c r="I12" s="880">
        <v>0</v>
      </c>
      <c r="J12" s="880">
        <v>0</v>
      </c>
      <c r="K12" s="880">
        <v>0</v>
      </c>
      <c r="L12" s="880">
        <v>0</v>
      </c>
      <c r="M12" s="881">
        <v>0</v>
      </c>
    </row>
    <row r="13" spans="2:15" ht="12" customHeight="1">
      <c r="B13" s="412" t="s">
        <v>542</v>
      </c>
      <c r="C13" s="413">
        <v>2</v>
      </c>
      <c r="D13" s="414" t="s">
        <v>9</v>
      </c>
      <c r="E13" s="415" t="s">
        <v>295</v>
      </c>
      <c r="F13" s="880">
        <v>0</v>
      </c>
      <c r="G13" s="880">
        <v>0</v>
      </c>
      <c r="H13" s="880">
        <v>0</v>
      </c>
      <c r="I13" s="880">
        <v>0</v>
      </c>
      <c r="J13" s="880">
        <v>0</v>
      </c>
      <c r="K13" s="880">
        <v>0</v>
      </c>
      <c r="L13" s="880">
        <v>0</v>
      </c>
      <c r="M13" s="881">
        <v>0</v>
      </c>
    </row>
    <row r="14" spans="2:15" ht="12" customHeight="1">
      <c r="B14" s="412"/>
      <c r="C14" s="413">
        <v>3</v>
      </c>
      <c r="D14" s="414" t="s">
        <v>543</v>
      </c>
      <c r="E14" s="415" t="s">
        <v>544</v>
      </c>
      <c r="F14" s="880">
        <v>0</v>
      </c>
      <c r="G14" s="880">
        <v>0</v>
      </c>
      <c r="H14" s="880">
        <v>0</v>
      </c>
      <c r="I14" s="880">
        <v>0</v>
      </c>
      <c r="J14" s="880">
        <v>0</v>
      </c>
      <c r="K14" s="880">
        <v>0</v>
      </c>
      <c r="L14" s="880">
        <v>0</v>
      </c>
      <c r="M14" s="881">
        <v>0</v>
      </c>
    </row>
    <row r="15" spans="2:15" ht="12" customHeight="1">
      <c r="B15" s="426"/>
      <c r="C15" s="413">
        <v>4</v>
      </c>
      <c r="D15" s="414" t="s">
        <v>399</v>
      </c>
      <c r="E15" s="415"/>
      <c r="F15" s="880">
        <v>0</v>
      </c>
      <c r="G15" s="880">
        <v>0</v>
      </c>
      <c r="H15" s="880">
        <v>0</v>
      </c>
      <c r="I15" s="880">
        <v>0</v>
      </c>
      <c r="J15" s="880">
        <v>0</v>
      </c>
      <c r="K15" s="880">
        <v>0</v>
      </c>
      <c r="L15" s="880">
        <v>0</v>
      </c>
      <c r="M15" s="881">
        <v>0</v>
      </c>
    </row>
    <row r="16" spans="2:15" ht="12" customHeight="1">
      <c r="B16" s="427"/>
      <c r="C16" s="428"/>
      <c r="D16" s="429" t="s">
        <v>297</v>
      </c>
      <c r="E16" s="430" t="s">
        <v>545</v>
      </c>
      <c r="F16" s="874">
        <v>0</v>
      </c>
      <c r="G16" s="874">
        <v>0</v>
      </c>
      <c r="H16" s="874">
        <v>0</v>
      </c>
      <c r="I16" s="874">
        <v>0</v>
      </c>
      <c r="J16" s="874">
        <v>0</v>
      </c>
      <c r="K16" s="874">
        <v>0</v>
      </c>
      <c r="L16" s="874">
        <v>0</v>
      </c>
      <c r="M16" s="877">
        <v>0</v>
      </c>
    </row>
    <row r="17" spans="2:15" ht="12" customHeight="1">
      <c r="B17" s="439" t="s">
        <v>546</v>
      </c>
      <c r="C17" s="413">
        <v>5</v>
      </c>
      <c r="D17" s="414" t="s">
        <v>547</v>
      </c>
      <c r="E17" s="415" t="s">
        <v>548</v>
      </c>
      <c r="F17" s="880">
        <v>0</v>
      </c>
      <c r="G17" s="880">
        <v>0</v>
      </c>
      <c r="H17" s="880">
        <v>0</v>
      </c>
      <c r="I17" s="880">
        <v>0</v>
      </c>
      <c r="J17" s="880">
        <v>0</v>
      </c>
      <c r="K17" s="880">
        <v>0</v>
      </c>
      <c r="L17" s="880">
        <v>0</v>
      </c>
      <c r="M17" s="881">
        <v>0</v>
      </c>
    </row>
    <row r="18" spans="2:15" ht="12" customHeight="1">
      <c r="B18" s="440"/>
      <c r="C18" s="413">
        <v>6</v>
      </c>
      <c r="D18" s="414" t="s">
        <v>127</v>
      </c>
      <c r="E18" s="415" t="s">
        <v>549</v>
      </c>
      <c r="F18" s="880">
        <v>0</v>
      </c>
      <c r="G18" s="880">
        <v>0</v>
      </c>
      <c r="H18" s="880">
        <v>0</v>
      </c>
      <c r="I18" s="880">
        <v>0</v>
      </c>
      <c r="J18" s="880">
        <v>0</v>
      </c>
      <c r="K18" s="880">
        <v>0</v>
      </c>
      <c r="L18" s="880">
        <v>0</v>
      </c>
      <c r="M18" s="881">
        <v>0</v>
      </c>
    </row>
    <row r="19" spans="2:15" ht="12" customHeight="1">
      <c r="B19" s="441" t="s">
        <v>128</v>
      </c>
      <c r="C19" s="428">
        <v>7</v>
      </c>
      <c r="D19" s="429" t="s">
        <v>401</v>
      </c>
      <c r="E19" s="882" t="s">
        <v>550</v>
      </c>
      <c r="F19" s="891">
        <v>0</v>
      </c>
      <c r="G19" s="875">
        <v>0</v>
      </c>
      <c r="H19" s="875">
        <v>0</v>
      </c>
      <c r="I19" s="875">
        <v>0</v>
      </c>
      <c r="J19" s="875">
        <v>0</v>
      </c>
      <c r="K19" s="875">
        <v>0</v>
      </c>
      <c r="L19" s="875">
        <v>0</v>
      </c>
      <c r="M19" s="878">
        <v>0</v>
      </c>
    </row>
    <row r="20" spans="2:15" ht="12" customHeight="1">
      <c r="B20" s="441" t="s">
        <v>14</v>
      </c>
      <c r="C20" s="428">
        <v>8</v>
      </c>
      <c r="D20" s="429" t="s">
        <v>551</v>
      </c>
      <c r="E20" s="882" t="s">
        <v>552</v>
      </c>
      <c r="F20" s="891">
        <v>11.622537000000001</v>
      </c>
      <c r="G20" s="875">
        <v>1</v>
      </c>
      <c r="H20" s="875">
        <v>22</v>
      </c>
      <c r="I20" s="875">
        <v>1</v>
      </c>
      <c r="J20" s="875">
        <v>2E-3</v>
      </c>
      <c r="K20" s="875">
        <v>1</v>
      </c>
      <c r="L20" s="875">
        <v>2.0070000000000001</v>
      </c>
      <c r="M20" s="878">
        <v>1</v>
      </c>
    </row>
    <row r="21" spans="2:15" ht="12" customHeight="1">
      <c r="B21" s="441"/>
      <c r="C21" s="428"/>
      <c r="D21" s="429" t="s">
        <v>402</v>
      </c>
      <c r="E21" s="882" t="s">
        <v>553</v>
      </c>
      <c r="F21" s="891">
        <v>222.53162000000003</v>
      </c>
      <c r="G21" s="875">
        <v>1</v>
      </c>
      <c r="H21" s="875">
        <v>0</v>
      </c>
      <c r="I21" s="875">
        <v>0</v>
      </c>
      <c r="J21" s="875">
        <v>0</v>
      </c>
      <c r="K21" s="875">
        <v>0</v>
      </c>
      <c r="L21" s="875">
        <v>216.85105999999999</v>
      </c>
      <c r="M21" s="878">
        <v>1</v>
      </c>
    </row>
    <row r="22" spans="2:15" ht="12" customHeight="1">
      <c r="B22" s="443"/>
      <c r="C22" s="413">
        <v>9</v>
      </c>
      <c r="D22" s="414" t="s">
        <v>129</v>
      </c>
      <c r="E22" s="886" t="s">
        <v>403</v>
      </c>
      <c r="F22" s="890">
        <v>0.77</v>
      </c>
      <c r="G22" s="880">
        <v>1</v>
      </c>
      <c r="H22" s="880">
        <v>0</v>
      </c>
      <c r="I22" s="880">
        <v>0</v>
      </c>
      <c r="J22" s="880">
        <v>0</v>
      </c>
      <c r="K22" s="880">
        <v>0</v>
      </c>
      <c r="L22" s="880">
        <v>215.65879999999999</v>
      </c>
      <c r="M22" s="881">
        <v>1</v>
      </c>
      <c r="O22" s="914"/>
    </row>
    <row r="23" spans="2:15" ht="12" customHeight="1">
      <c r="B23" s="443"/>
      <c r="C23" s="413">
        <v>10</v>
      </c>
      <c r="D23" s="414" t="s">
        <v>130</v>
      </c>
      <c r="E23" s="886" t="s">
        <v>307</v>
      </c>
      <c r="F23" s="890">
        <v>0</v>
      </c>
      <c r="G23" s="880">
        <v>0</v>
      </c>
      <c r="H23" s="880">
        <v>0</v>
      </c>
      <c r="I23" s="880">
        <v>0</v>
      </c>
      <c r="J23" s="880">
        <v>0</v>
      </c>
      <c r="K23" s="880">
        <v>0</v>
      </c>
      <c r="L23" s="880">
        <v>0</v>
      </c>
      <c r="M23" s="881">
        <v>0</v>
      </c>
    </row>
    <row r="24" spans="2:15" ht="12" customHeight="1">
      <c r="B24" s="443"/>
      <c r="C24" s="413">
        <v>11</v>
      </c>
      <c r="D24" s="414" t="s">
        <v>131</v>
      </c>
      <c r="E24" s="886" t="s">
        <v>308</v>
      </c>
      <c r="F24" s="890">
        <v>0</v>
      </c>
      <c r="G24" s="880">
        <v>0</v>
      </c>
      <c r="H24" s="880">
        <v>0</v>
      </c>
      <c r="I24" s="880">
        <v>0</v>
      </c>
      <c r="J24" s="880">
        <v>0</v>
      </c>
      <c r="K24" s="880">
        <v>0</v>
      </c>
      <c r="L24" s="880">
        <v>0</v>
      </c>
      <c r="M24" s="881">
        <v>0</v>
      </c>
    </row>
    <row r="25" spans="2:15" ht="12" customHeight="1">
      <c r="B25" s="443"/>
      <c r="C25" s="413">
        <v>12</v>
      </c>
      <c r="D25" s="414" t="s">
        <v>554</v>
      </c>
      <c r="E25" s="886" t="s">
        <v>309</v>
      </c>
      <c r="F25" s="890">
        <v>0</v>
      </c>
      <c r="G25" s="880">
        <v>0</v>
      </c>
      <c r="H25" s="880">
        <v>0</v>
      </c>
      <c r="I25" s="880">
        <v>0</v>
      </c>
      <c r="J25" s="880">
        <v>0</v>
      </c>
      <c r="K25" s="880">
        <v>0</v>
      </c>
      <c r="L25" s="880">
        <v>0</v>
      </c>
      <c r="M25" s="881">
        <v>0</v>
      </c>
    </row>
    <row r="26" spans="2:15" ht="12" customHeight="1">
      <c r="B26" s="443"/>
      <c r="C26" s="413">
        <v>13</v>
      </c>
      <c r="D26" s="414" t="s">
        <v>133</v>
      </c>
      <c r="E26" s="886" t="s">
        <v>310</v>
      </c>
      <c r="F26" s="890">
        <v>0</v>
      </c>
      <c r="G26" s="880">
        <v>0</v>
      </c>
      <c r="H26" s="880">
        <v>0</v>
      </c>
      <c r="I26" s="880">
        <v>0</v>
      </c>
      <c r="J26" s="880">
        <v>0</v>
      </c>
      <c r="K26" s="880">
        <v>0</v>
      </c>
      <c r="L26" s="880">
        <v>0</v>
      </c>
      <c r="M26" s="881">
        <v>0</v>
      </c>
    </row>
    <row r="27" spans="2:15" ht="12" customHeight="1">
      <c r="B27" s="443"/>
      <c r="C27" s="413">
        <v>14</v>
      </c>
      <c r="D27" s="414" t="s">
        <v>134</v>
      </c>
      <c r="E27" s="886" t="s">
        <v>311</v>
      </c>
      <c r="F27" s="890">
        <v>220.93740000000003</v>
      </c>
      <c r="G27" s="880">
        <v>1</v>
      </c>
      <c r="H27" s="880">
        <v>0</v>
      </c>
      <c r="I27" s="880">
        <v>0</v>
      </c>
      <c r="J27" s="880">
        <v>0</v>
      </c>
      <c r="K27" s="880">
        <v>0</v>
      </c>
      <c r="L27" s="880">
        <v>0</v>
      </c>
      <c r="M27" s="881">
        <v>0</v>
      </c>
    </row>
    <row r="28" spans="2:15" ht="12" customHeight="1">
      <c r="B28" s="443"/>
      <c r="C28" s="413">
        <v>15</v>
      </c>
      <c r="D28" s="414" t="s">
        <v>135</v>
      </c>
      <c r="E28" s="886" t="s">
        <v>312</v>
      </c>
      <c r="F28" s="890">
        <v>0</v>
      </c>
      <c r="G28" s="880">
        <v>0</v>
      </c>
      <c r="H28" s="880">
        <v>0</v>
      </c>
      <c r="I28" s="880">
        <v>0</v>
      </c>
      <c r="J28" s="880">
        <v>0</v>
      </c>
      <c r="K28" s="880">
        <v>0</v>
      </c>
      <c r="L28" s="880">
        <v>0</v>
      </c>
      <c r="M28" s="881">
        <v>0</v>
      </c>
    </row>
    <row r="29" spans="2:15" ht="12" customHeight="1">
      <c r="B29" s="443"/>
      <c r="C29" s="413">
        <v>16</v>
      </c>
      <c r="D29" s="414" t="s">
        <v>136</v>
      </c>
      <c r="E29" s="886" t="s">
        <v>313</v>
      </c>
      <c r="F29" s="890">
        <v>5.9119999999999999E-2</v>
      </c>
      <c r="G29" s="880">
        <v>1</v>
      </c>
      <c r="H29" s="880">
        <v>0</v>
      </c>
      <c r="I29" s="880">
        <v>0</v>
      </c>
      <c r="J29" s="880">
        <v>0</v>
      </c>
      <c r="K29" s="880">
        <v>0</v>
      </c>
      <c r="L29" s="880">
        <v>0</v>
      </c>
      <c r="M29" s="881">
        <v>0</v>
      </c>
    </row>
    <row r="30" spans="2:15" ht="12" customHeight="1">
      <c r="B30" s="443"/>
      <c r="C30" s="413">
        <v>17</v>
      </c>
      <c r="D30" s="414" t="s">
        <v>137</v>
      </c>
      <c r="E30" s="886" t="s">
        <v>314</v>
      </c>
      <c r="F30" s="890">
        <v>0</v>
      </c>
      <c r="G30" s="880">
        <v>0</v>
      </c>
      <c r="H30" s="880">
        <v>0</v>
      </c>
      <c r="I30" s="880">
        <v>0</v>
      </c>
      <c r="J30" s="880">
        <v>0</v>
      </c>
      <c r="K30" s="880">
        <v>0</v>
      </c>
      <c r="L30" s="880">
        <v>0</v>
      </c>
      <c r="M30" s="881">
        <v>0</v>
      </c>
    </row>
    <row r="31" spans="2:15" ht="12" customHeight="1">
      <c r="B31" s="443" t="s">
        <v>18</v>
      </c>
      <c r="C31" s="413">
        <v>18</v>
      </c>
      <c r="D31" s="414" t="s">
        <v>555</v>
      </c>
      <c r="E31" s="886" t="s">
        <v>315</v>
      </c>
      <c r="F31" s="890">
        <v>0.4975</v>
      </c>
      <c r="G31" s="880">
        <v>1</v>
      </c>
      <c r="H31" s="880">
        <v>0</v>
      </c>
      <c r="I31" s="880">
        <v>0</v>
      </c>
      <c r="J31" s="880">
        <v>0</v>
      </c>
      <c r="K31" s="880">
        <v>0</v>
      </c>
      <c r="L31" s="880">
        <v>0</v>
      </c>
      <c r="M31" s="881">
        <v>0</v>
      </c>
    </row>
    <row r="32" spans="2:15" ht="12" customHeight="1">
      <c r="B32" s="443"/>
      <c r="C32" s="413">
        <v>19</v>
      </c>
      <c r="D32" s="414" t="s">
        <v>139</v>
      </c>
      <c r="E32" s="886" t="s">
        <v>316</v>
      </c>
      <c r="F32" s="890">
        <v>0</v>
      </c>
      <c r="G32" s="880">
        <v>0</v>
      </c>
      <c r="H32" s="880">
        <v>0</v>
      </c>
      <c r="I32" s="880">
        <v>0</v>
      </c>
      <c r="J32" s="880">
        <v>0</v>
      </c>
      <c r="K32" s="880">
        <v>0</v>
      </c>
      <c r="L32" s="880">
        <v>1.1922600000000001</v>
      </c>
      <c r="M32" s="881">
        <v>1</v>
      </c>
    </row>
    <row r="33" spans="2:13" ht="12" customHeight="1">
      <c r="B33" s="443"/>
      <c r="C33" s="413">
        <v>20</v>
      </c>
      <c r="D33" s="414" t="s">
        <v>140</v>
      </c>
      <c r="E33" s="886" t="s">
        <v>317</v>
      </c>
      <c r="F33" s="890">
        <v>0</v>
      </c>
      <c r="G33" s="880">
        <v>0</v>
      </c>
      <c r="H33" s="880">
        <v>0</v>
      </c>
      <c r="I33" s="880">
        <v>0</v>
      </c>
      <c r="J33" s="880">
        <v>0</v>
      </c>
      <c r="K33" s="880">
        <v>0</v>
      </c>
      <c r="L33" s="880">
        <v>0</v>
      </c>
      <c r="M33" s="881">
        <v>0</v>
      </c>
    </row>
    <row r="34" spans="2:13" ht="12" customHeight="1">
      <c r="B34" s="443"/>
      <c r="C34" s="413">
        <v>21</v>
      </c>
      <c r="D34" s="414" t="s">
        <v>141</v>
      </c>
      <c r="E34" s="886" t="s">
        <v>318</v>
      </c>
      <c r="F34" s="890">
        <v>0.23859999999999998</v>
      </c>
      <c r="G34" s="880">
        <v>1</v>
      </c>
      <c r="H34" s="880">
        <v>0</v>
      </c>
      <c r="I34" s="880">
        <v>0</v>
      </c>
      <c r="J34" s="880">
        <v>0</v>
      </c>
      <c r="K34" s="880">
        <v>0</v>
      </c>
      <c r="L34" s="880">
        <v>0</v>
      </c>
      <c r="M34" s="881">
        <v>0</v>
      </c>
    </row>
    <row r="35" spans="2:13" ht="12" customHeight="1">
      <c r="B35" s="443"/>
      <c r="C35" s="413">
        <v>22</v>
      </c>
      <c r="D35" s="414" t="s">
        <v>142</v>
      </c>
      <c r="E35" s="886" t="s">
        <v>319</v>
      </c>
      <c r="F35" s="890">
        <v>0</v>
      </c>
      <c r="G35" s="880">
        <v>0</v>
      </c>
      <c r="H35" s="880">
        <v>0</v>
      </c>
      <c r="I35" s="880">
        <v>0</v>
      </c>
      <c r="J35" s="880">
        <v>0</v>
      </c>
      <c r="K35" s="880">
        <v>0</v>
      </c>
      <c r="L35" s="880">
        <v>0</v>
      </c>
      <c r="M35" s="881">
        <v>0</v>
      </c>
    </row>
    <row r="36" spans="2:13" ht="12" customHeight="1">
      <c r="B36" s="443"/>
      <c r="C36" s="413">
        <v>23</v>
      </c>
      <c r="D36" s="414" t="s">
        <v>143</v>
      </c>
      <c r="E36" s="886" t="s">
        <v>320</v>
      </c>
      <c r="F36" s="890">
        <v>0</v>
      </c>
      <c r="G36" s="880">
        <v>0</v>
      </c>
      <c r="H36" s="880">
        <v>0</v>
      </c>
      <c r="I36" s="880">
        <v>0</v>
      </c>
      <c r="J36" s="880">
        <v>0</v>
      </c>
      <c r="K36" s="880">
        <v>0</v>
      </c>
      <c r="L36" s="880">
        <v>0</v>
      </c>
      <c r="M36" s="881">
        <v>0</v>
      </c>
    </row>
    <row r="37" spans="2:13" ht="12" customHeight="1">
      <c r="B37" s="443"/>
      <c r="C37" s="413">
        <v>24</v>
      </c>
      <c r="D37" s="414" t="s">
        <v>144</v>
      </c>
      <c r="E37" s="886" t="s">
        <v>321</v>
      </c>
      <c r="F37" s="890">
        <v>0</v>
      </c>
      <c r="G37" s="880">
        <v>0</v>
      </c>
      <c r="H37" s="880">
        <v>0</v>
      </c>
      <c r="I37" s="880">
        <v>0</v>
      </c>
      <c r="J37" s="880">
        <v>0</v>
      </c>
      <c r="K37" s="880">
        <v>0</v>
      </c>
      <c r="L37" s="880">
        <v>0</v>
      </c>
      <c r="M37" s="881">
        <v>0</v>
      </c>
    </row>
    <row r="38" spans="2:13" ht="12" customHeight="1">
      <c r="B38" s="443"/>
      <c r="C38" s="413">
        <v>25</v>
      </c>
      <c r="D38" s="414" t="s">
        <v>145</v>
      </c>
      <c r="E38" s="886" t="s">
        <v>322</v>
      </c>
      <c r="F38" s="890">
        <v>0</v>
      </c>
      <c r="G38" s="880">
        <v>0</v>
      </c>
      <c r="H38" s="880">
        <v>0</v>
      </c>
      <c r="I38" s="880">
        <v>0</v>
      </c>
      <c r="J38" s="880">
        <v>0</v>
      </c>
      <c r="K38" s="880">
        <v>0</v>
      </c>
      <c r="L38" s="880">
        <v>0</v>
      </c>
      <c r="M38" s="881">
        <v>0</v>
      </c>
    </row>
    <row r="39" spans="2:13" ht="12" customHeight="1">
      <c r="B39" s="443"/>
      <c r="C39" s="413">
        <v>26</v>
      </c>
      <c r="D39" s="414" t="s">
        <v>146</v>
      </c>
      <c r="E39" s="886" t="s">
        <v>323</v>
      </c>
      <c r="F39" s="890">
        <v>0</v>
      </c>
      <c r="G39" s="880">
        <v>0</v>
      </c>
      <c r="H39" s="880">
        <v>0</v>
      </c>
      <c r="I39" s="880">
        <v>0</v>
      </c>
      <c r="J39" s="880">
        <v>0</v>
      </c>
      <c r="K39" s="880">
        <v>0</v>
      </c>
      <c r="L39" s="880">
        <v>0</v>
      </c>
      <c r="M39" s="881">
        <v>0</v>
      </c>
    </row>
    <row r="40" spans="2:13" ht="12" customHeight="1">
      <c r="B40" s="443"/>
      <c r="C40" s="413">
        <v>27</v>
      </c>
      <c r="D40" s="414" t="s">
        <v>147</v>
      </c>
      <c r="E40" s="886" t="s">
        <v>324</v>
      </c>
      <c r="F40" s="890">
        <v>0</v>
      </c>
      <c r="G40" s="880">
        <v>0</v>
      </c>
      <c r="H40" s="880">
        <v>0</v>
      </c>
      <c r="I40" s="880">
        <v>0</v>
      </c>
      <c r="J40" s="880">
        <v>0</v>
      </c>
      <c r="K40" s="880">
        <v>0</v>
      </c>
      <c r="L40" s="880">
        <v>0</v>
      </c>
      <c r="M40" s="881">
        <v>0</v>
      </c>
    </row>
    <row r="41" spans="2:13" ht="12" customHeight="1">
      <c r="B41" s="443"/>
      <c r="C41" s="413">
        <v>28</v>
      </c>
      <c r="D41" s="414" t="s">
        <v>148</v>
      </c>
      <c r="E41" s="886" t="s">
        <v>325</v>
      </c>
      <c r="F41" s="890">
        <v>0</v>
      </c>
      <c r="G41" s="880">
        <v>0</v>
      </c>
      <c r="H41" s="880">
        <v>0</v>
      </c>
      <c r="I41" s="880">
        <v>0</v>
      </c>
      <c r="J41" s="880">
        <v>0</v>
      </c>
      <c r="K41" s="880">
        <v>0</v>
      </c>
      <c r="L41" s="880">
        <v>0</v>
      </c>
      <c r="M41" s="881">
        <v>0</v>
      </c>
    </row>
    <row r="42" spans="2:13" ht="12" customHeight="1">
      <c r="B42" s="443"/>
      <c r="C42" s="413">
        <v>29</v>
      </c>
      <c r="D42" s="414" t="s">
        <v>149</v>
      </c>
      <c r="E42" s="886" t="s">
        <v>326</v>
      </c>
      <c r="F42" s="890">
        <v>2.8999999999999998E-2</v>
      </c>
      <c r="G42" s="880">
        <v>1</v>
      </c>
      <c r="H42" s="880">
        <v>0</v>
      </c>
      <c r="I42" s="880">
        <v>0</v>
      </c>
      <c r="J42" s="880">
        <v>0</v>
      </c>
      <c r="K42" s="880">
        <v>0</v>
      </c>
      <c r="L42" s="880">
        <v>0</v>
      </c>
      <c r="M42" s="881">
        <v>0</v>
      </c>
    </row>
    <row r="43" spans="2:13" ht="12" customHeight="1">
      <c r="B43" s="443"/>
      <c r="C43" s="413">
        <v>30</v>
      </c>
      <c r="D43" s="414" t="s">
        <v>150</v>
      </c>
      <c r="E43" s="886" t="s">
        <v>327</v>
      </c>
      <c r="F43" s="890">
        <v>0</v>
      </c>
      <c r="G43" s="880">
        <v>0</v>
      </c>
      <c r="H43" s="880">
        <v>0</v>
      </c>
      <c r="I43" s="880">
        <v>0</v>
      </c>
      <c r="J43" s="880">
        <v>0</v>
      </c>
      <c r="K43" s="880">
        <v>0</v>
      </c>
      <c r="L43" s="880">
        <v>0</v>
      </c>
      <c r="M43" s="881">
        <v>0</v>
      </c>
    </row>
    <row r="44" spans="2:13" ht="12" customHeight="1">
      <c r="B44" s="443"/>
      <c r="C44" s="413">
        <v>31</v>
      </c>
      <c r="D44" s="414" t="s">
        <v>151</v>
      </c>
      <c r="E44" s="886" t="s">
        <v>328</v>
      </c>
      <c r="F44" s="890">
        <v>0</v>
      </c>
      <c r="G44" s="880">
        <v>0</v>
      </c>
      <c r="H44" s="880">
        <v>0</v>
      </c>
      <c r="I44" s="880">
        <v>0</v>
      </c>
      <c r="J44" s="880">
        <v>0</v>
      </c>
      <c r="K44" s="880">
        <v>0</v>
      </c>
      <c r="L44" s="880">
        <v>0</v>
      </c>
      <c r="M44" s="881">
        <v>0</v>
      </c>
    </row>
    <row r="45" spans="2:13" ht="12" customHeight="1">
      <c r="B45" s="443"/>
      <c r="C45" s="413">
        <v>32</v>
      </c>
      <c r="D45" s="414" t="s">
        <v>152</v>
      </c>
      <c r="E45" s="886" t="s">
        <v>329</v>
      </c>
      <c r="F45" s="890">
        <v>0</v>
      </c>
      <c r="G45" s="880">
        <v>0</v>
      </c>
      <c r="H45" s="880">
        <v>0</v>
      </c>
      <c r="I45" s="880">
        <v>0</v>
      </c>
      <c r="J45" s="880">
        <v>0</v>
      </c>
      <c r="K45" s="880">
        <v>0</v>
      </c>
      <c r="L45" s="880">
        <v>0</v>
      </c>
      <c r="M45" s="881">
        <v>0</v>
      </c>
    </row>
    <row r="46" spans="2:13" ht="12" customHeight="1">
      <c r="B46" s="441"/>
      <c r="C46" s="428"/>
      <c r="D46" s="451" t="s">
        <v>404</v>
      </c>
      <c r="E46" s="882" t="s">
        <v>556</v>
      </c>
      <c r="F46" s="889">
        <v>0</v>
      </c>
      <c r="G46" s="874">
        <v>0</v>
      </c>
      <c r="H46" s="874">
        <v>0</v>
      </c>
      <c r="I46" s="874">
        <v>0</v>
      </c>
      <c r="J46" s="874">
        <v>0</v>
      </c>
      <c r="K46" s="874">
        <v>0</v>
      </c>
      <c r="L46" s="874">
        <v>0.26200000000000001</v>
      </c>
      <c r="M46" s="877">
        <v>1</v>
      </c>
    </row>
    <row r="47" spans="2:13" ht="12" customHeight="1">
      <c r="B47" s="443" t="s">
        <v>330</v>
      </c>
      <c r="C47" s="413">
        <v>33</v>
      </c>
      <c r="D47" s="414" t="s">
        <v>557</v>
      </c>
      <c r="E47" s="886" t="s">
        <v>334</v>
      </c>
      <c r="F47" s="890">
        <v>0</v>
      </c>
      <c r="G47" s="880">
        <v>0</v>
      </c>
      <c r="H47" s="880">
        <v>0</v>
      </c>
      <c r="I47" s="880">
        <v>0</v>
      </c>
      <c r="J47" s="880">
        <v>0</v>
      </c>
      <c r="K47" s="880">
        <v>0</v>
      </c>
      <c r="L47" s="880">
        <v>0.26200000000000001</v>
      </c>
      <c r="M47" s="881">
        <v>1</v>
      </c>
    </row>
    <row r="48" spans="2:13" ht="12" customHeight="1">
      <c r="B48" s="443" t="s">
        <v>333</v>
      </c>
      <c r="C48" s="413">
        <v>34</v>
      </c>
      <c r="D48" s="414" t="s">
        <v>558</v>
      </c>
      <c r="E48" s="886" t="s">
        <v>336</v>
      </c>
      <c r="F48" s="890">
        <v>0</v>
      </c>
      <c r="G48" s="880">
        <v>0</v>
      </c>
      <c r="H48" s="880">
        <v>0</v>
      </c>
      <c r="I48" s="880">
        <v>0</v>
      </c>
      <c r="J48" s="880">
        <v>0</v>
      </c>
      <c r="K48" s="880">
        <v>0</v>
      </c>
      <c r="L48" s="880">
        <v>0</v>
      </c>
      <c r="M48" s="881">
        <v>0</v>
      </c>
    </row>
    <row r="49" spans="2:13" ht="12" customHeight="1">
      <c r="B49" s="443" t="s">
        <v>335</v>
      </c>
      <c r="C49" s="413">
        <v>35</v>
      </c>
      <c r="D49" s="414" t="s">
        <v>559</v>
      </c>
      <c r="E49" s="886" t="s">
        <v>337</v>
      </c>
      <c r="F49" s="890">
        <v>0</v>
      </c>
      <c r="G49" s="880">
        <v>0</v>
      </c>
      <c r="H49" s="880">
        <v>0</v>
      </c>
      <c r="I49" s="880">
        <v>0</v>
      </c>
      <c r="J49" s="880">
        <v>0</v>
      </c>
      <c r="K49" s="880">
        <v>0</v>
      </c>
      <c r="L49" s="880">
        <v>0</v>
      </c>
      <c r="M49" s="881">
        <v>0</v>
      </c>
    </row>
    <row r="50" spans="2:13" ht="12" customHeight="1">
      <c r="B50" s="443"/>
      <c r="C50" s="413">
        <v>36</v>
      </c>
      <c r="D50" s="414" t="s">
        <v>22</v>
      </c>
      <c r="E50" s="886" t="s">
        <v>560</v>
      </c>
      <c r="F50" s="890">
        <v>0</v>
      </c>
      <c r="G50" s="880">
        <v>0</v>
      </c>
      <c r="H50" s="880">
        <v>0</v>
      </c>
      <c r="I50" s="880">
        <v>0</v>
      </c>
      <c r="J50" s="880">
        <v>0</v>
      </c>
      <c r="K50" s="880">
        <v>0</v>
      </c>
      <c r="L50" s="880">
        <v>0</v>
      </c>
      <c r="M50" s="881">
        <v>0</v>
      </c>
    </row>
    <row r="51" spans="2:13" ht="12" customHeight="1">
      <c r="B51" s="443"/>
      <c r="C51" s="413">
        <v>37</v>
      </c>
      <c r="D51" s="414" t="s">
        <v>157</v>
      </c>
      <c r="E51" s="886" t="s">
        <v>561</v>
      </c>
      <c r="F51" s="890">
        <v>0</v>
      </c>
      <c r="G51" s="880">
        <v>0</v>
      </c>
      <c r="H51" s="880">
        <v>0</v>
      </c>
      <c r="I51" s="880">
        <v>0</v>
      </c>
      <c r="J51" s="880">
        <v>0</v>
      </c>
      <c r="K51" s="880">
        <v>0</v>
      </c>
      <c r="L51" s="880">
        <v>0</v>
      </c>
      <c r="M51" s="881">
        <v>0</v>
      </c>
    </row>
    <row r="52" spans="2:13" ht="12" customHeight="1">
      <c r="B52" s="452"/>
      <c r="C52" s="428"/>
      <c r="D52" s="429" t="s">
        <v>405</v>
      </c>
      <c r="E52" s="882" t="s">
        <v>562</v>
      </c>
      <c r="F52" s="889">
        <v>0</v>
      </c>
      <c r="G52" s="874">
        <v>0</v>
      </c>
      <c r="H52" s="874">
        <v>0</v>
      </c>
      <c r="I52" s="874">
        <v>0</v>
      </c>
      <c r="J52" s="874">
        <v>0</v>
      </c>
      <c r="K52" s="874">
        <v>0</v>
      </c>
      <c r="L52" s="874">
        <v>0</v>
      </c>
      <c r="M52" s="877">
        <v>0</v>
      </c>
    </row>
    <row r="53" spans="2:13" ht="12" customHeight="1">
      <c r="B53" s="443"/>
      <c r="C53" s="413">
        <v>38</v>
      </c>
      <c r="D53" s="414" t="s">
        <v>406</v>
      </c>
      <c r="E53" s="886" t="s">
        <v>342</v>
      </c>
      <c r="F53" s="890">
        <v>0</v>
      </c>
      <c r="G53" s="880">
        <v>0</v>
      </c>
      <c r="H53" s="880">
        <v>0</v>
      </c>
      <c r="I53" s="880">
        <v>0</v>
      </c>
      <c r="J53" s="880">
        <v>0</v>
      </c>
      <c r="K53" s="880">
        <v>0</v>
      </c>
      <c r="L53" s="880">
        <v>0</v>
      </c>
      <c r="M53" s="881">
        <v>0</v>
      </c>
    </row>
    <row r="54" spans="2:13" ht="12" customHeight="1">
      <c r="B54" s="443" t="s">
        <v>563</v>
      </c>
      <c r="C54" s="413">
        <v>39</v>
      </c>
      <c r="D54" s="414" t="s">
        <v>407</v>
      </c>
      <c r="E54" s="886" t="s">
        <v>343</v>
      </c>
      <c r="F54" s="890">
        <v>0</v>
      </c>
      <c r="G54" s="880">
        <v>0</v>
      </c>
      <c r="H54" s="880">
        <v>0</v>
      </c>
      <c r="I54" s="880">
        <v>0</v>
      </c>
      <c r="J54" s="880">
        <v>0</v>
      </c>
      <c r="K54" s="880">
        <v>0</v>
      </c>
      <c r="L54" s="880">
        <v>0</v>
      </c>
      <c r="M54" s="881">
        <v>0</v>
      </c>
    </row>
    <row r="55" spans="2:13" ht="12" customHeight="1">
      <c r="B55" s="443"/>
      <c r="C55" s="413">
        <v>40</v>
      </c>
      <c r="D55" s="414" t="s">
        <v>408</v>
      </c>
      <c r="E55" s="886" t="s">
        <v>344</v>
      </c>
      <c r="F55" s="890">
        <v>0</v>
      </c>
      <c r="G55" s="880">
        <v>0</v>
      </c>
      <c r="H55" s="880">
        <v>0</v>
      </c>
      <c r="I55" s="880">
        <v>0</v>
      </c>
      <c r="J55" s="880">
        <v>0</v>
      </c>
      <c r="K55" s="880">
        <v>0</v>
      </c>
      <c r="L55" s="880">
        <v>0</v>
      </c>
      <c r="M55" s="881">
        <v>0</v>
      </c>
    </row>
    <row r="56" spans="2:13" ht="12" customHeight="1">
      <c r="B56" s="443"/>
      <c r="C56" s="413">
        <v>41</v>
      </c>
      <c r="D56" s="414" t="s">
        <v>409</v>
      </c>
      <c r="E56" s="886" t="s">
        <v>345</v>
      </c>
      <c r="F56" s="890">
        <v>0</v>
      </c>
      <c r="G56" s="880">
        <v>0</v>
      </c>
      <c r="H56" s="880">
        <v>0</v>
      </c>
      <c r="I56" s="880">
        <v>0</v>
      </c>
      <c r="J56" s="880">
        <v>0</v>
      </c>
      <c r="K56" s="880">
        <v>0</v>
      </c>
      <c r="L56" s="880">
        <v>0</v>
      </c>
      <c r="M56" s="881">
        <v>0</v>
      </c>
    </row>
    <row r="57" spans="2:13" ht="12" customHeight="1">
      <c r="B57" s="443"/>
      <c r="C57" s="413">
        <v>42</v>
      </c>
      <c r="D57" s="414" t="s">
        <v>410</v>
      </c>
      <c r="E57" s="886" t="s">
        <v>346</v>
      </c>
      <c r="F57" s="890">
        <v>0</v>
      </c>
      <c r="G57" s="880">
        <v>0</v>
      </c>
      <c r="H57" s="880">
        <v>0</v>
      </c>
      <c r="I57" s="880">
        <v>0</v>
      </c>
      <c r="J57" s="880">
        <v>0</v>
      </c>
      <c r="K57" s="880">
        <v>0</v>
      </c>
      <c r="L57" s="880">
        <v>0</v>
      </c>
      <c r="M57" s="881">
        <v>0</v>
      </c>
    </row>
    <row r="58" spans="2:13" ht="12" customHeight="1">
      <c r="B58" s="441"/>
      <c r="C58" s="428"/>
      <c r="D58" s="429" t="s">
        <v>411</v>
      </c>
      <c r="E58" s="882" t="s">
        <v>564</v>
      </c>
      <c r="F58" s="889">
        <v>0.26112000000000002</v>
      </c>
      <c r="G58" s="874">
        <v>1</v>
      </c>
      <c r="H58" s="874">
        <v>0</v>
      </c>
      <c r="I58" s="874">
        <v>0</v>
      </c>
      <c r="J58" s="874">
        <v>0</v>
      </c>
      <c r="K58" s="874">
        <v>0</v>
      </c>
      <c r="L58" s="874">
        <v>0</v>
      </c>
      <c r="M58" s="877">
        <v>0</v>
      </c>
    </row>
    <row r="59" spans="2:13" ht="12" customHeight="1">
      <c r="B59" s="443" t="s">
        <v>565</v>
      </c>
      <c r="C59" s="413">
        <v>43</v>
      </c>
      <c r="D59" s="414" t="s">
        <v>165</v>
      </c>
      <c r="E59" s="886" t="s">
        <v>349</v>
      </c>
      <c r="F59" s="890">
        <v>0</v>
      </c>
      <c r="G59" s="880">
        <v>0</v>
      </c>
      <c r="H59" s="880">
        <v>0</v>
      </c>
      <c r="I59" s="880">
        <v>0</v>
      </c>
      <c r="J59" s="880">
        <v>0</v>
      </c>
      <c r="K59" s="880">
        <v>0</v>
      </c>
      <c r="L59" s="880">
        <v>0</v>
      </c>
      <c r="M59" s="881">
        <v>0</v>
      </c>
    </row>
    <row r="60" spans="2:13" ht="12" customHeight="1">
      <c r="B60" s="443" t="s">
        <v>413</v>
      </c>
      <c r="C60" s="413">
        <v>44</v>
      </c>
      <c r="D60" s="414" t="s">
        <v>166</v>
      </c>
      <c r="E60" s="886" t="s">
        <v>350</v>
      </c>
      <c r="F60" s="890">
        <v>0</v>
      </c>
      <c r="G60" s="880">
        <v>0</v>
      </c>
      <c r="H60" s="880">
        <v>0</v>
      </c>
      <c r="I60" s="880">
        <v>0</v>
      </c>
      <c r="J60" s="880">
        <v>0</v>
      </c>
      <c r="K60" s="880">
        <v>0</v>
      </c>
      <c r="L60" s="880">
        <v>0</v>
      </c>
      <c r="M60" s="881">
        <v>0</v>
      </c>
    </row>
    <row r="61" spans="2:13" ht="12" customHeight="1">
      <c r="B61" s="443"/>
      <c r="C61" s="413">
        <v>45</v>
      </c>
      <c r="D61" s="414" t="s">
        <v>167</v>
      </c>
      <c r="E61" s="886" t="s">
        <v>351</v>
      </c>
      <c r="F61" s="890">
        <v>0</v>
      </c>
      <c r="G61" s="880">
        <v>0</v>
      </c>
      <c r="H61" s="880">
        <v>0</v>
      </c>
      <c r="I61" s="880">
        <v>0</v>
      </c>
      <c r="J61" s="880">
        <v>0</v>
      </c>
      <c r="K61" s="880">
        <v>0</v>
      </c>
      <c r="L61" s="880">
        <v>0</v>
      </c>
      <c r="M61" s="881">
        <v>0</v>
      </c>
    </row>
    <row r="62" spans="2:13" ht="12" customHeight="1">
      <c r="B62" s="443"/>
      <c r="C62" s="413">
        <v>46</v>
      </c>
      <c r="D62" s="414" t="s">
        <v>414</v>
      </c>
      <c r="E62" s="886"/>
      <c r="F62" s="890">
        <v>0</v>
      </c>
      <c r="G62" s="880">
        <v>0</v>
      </c>
      <c r="H62" s="880">
        <v>0</v>
      </c>
      <c r="I62" s="880">
        <v>0</v>
      </c>
      <c r="J62" s="880">
        <v>0</v>
      </c>
      <c r="K62" s="880">
        <v>0</v>
      </c>
      <c r="L62" s="880">
        <v>0</v>
      </c>
      <c r="M62" s="881">
        <v>0</v>
      </c>
    </row>
    <row r="63" spans="2:13" ht="12" customHeight="1">
      <c r="B63" s="441"/>
      <c r="C63" s="428"/>
      <c r="D63" s="429" t="s">
        <v>415</v>
      </c>
      <c r="E63" s="882" t="s">
        <v>566</v>
      </c>
      <c r="F63" s="889">
        <v>9.7849999999999993E-2</v>
      </c>
      <c r="G63" s="874">
        <v>1</v>
      </c>
      <c r="H63" s="874">
        <v>0</v>
      </c>
      <c r="I63" s="874">
        <v>0</v>
      </c>
      <c r="J63" s="874">
        <v>0</v>
      </c>
      <c r="K63" s="874">
        <v>0</v>
      </c>
      <c r="L63" s="874">
        <v>0</v>
      </c>
      <c r="M63" s="877">
        <v>0</v>
      </c>
    </row>
    <row r="64" spans="2:13" ht="12" customHeight="1">
      <c r="B64" s="443"/>
      <c r="C64" s="453">
        <v>47</v>
      </c>
      <c r="D64" s="454" t="s">
        <v>170</v>
      </c>
      <c r="E64" s="886" t="s">
        <v>567</v>
      </c>
      <c r="F64" s="890">
        <v>0</v>
      </c>
      <c r="G64" s="880">
        <v>0</v>
      </c>
      <c r="H64" s="880">
        <v>0</v>
      </c>
      <c r="I64" s="880">
        <v>0</v>
      </c>
      <c r="J64" s="880">
        <v>0</v>
      </c>
      <c r="K64" s="880">
        <v>0</v>
      </c>
      <c r="L64" s="880">
        <v>0</v>
      </c>
      <c r="M64" s="881">
        <v>0</v>
      </c>
    </row>
    <row r="65" spans="2:13" ht="12" customHeight="1">
      <c r="B65" s="443"/>
      <c r="C65" s="455">
        <v>48</v>
      </c>
      <c r="D65" s="261" t="s">
        <v>568</v>
      </c>
      <c r="E65" s="886" t="s">
        <v>569</v>
      </c>
      <c r="F65" s="890">
        <v>0</v>
      </c>
      <c r="G65" s="880">
        <v>0</v>
      </c>
      <c r="H65" s="880">
        <v>0</v>
      </c>
      <c r="I65" s="880">
        <v>0</v>
      </c>
      <c r="J65" s="880">
        <v>0</v>
      </c>
      <c r="K65" s="880">
        <v>0</v>
      </c>
      <c r="L65" s="880">
        <v>0</v>
      </c>
      <c r="M65" s="881">
        <v>0</v>
      </c>
    </row>
    <row r="66" spans="2:13" ht="12" customHeight="1">
      <c r="B66" s="412"/>
      <c r="C66" s="453">
        <v>49</v>
      </c>
      <c r="D66" s="456" t="s">
        <v>172</v>
      </c>
      <c r="E66" s="886" t="s">
        <v>570</v>
      </c>
      <c r="F66" s="890">
        <v>0</v>
      </c>
      <c r="G66" s="880">
        <v>0</v>
      </c>
      <c r="H66" s="880">
        <v>0</v>
      </c>
      <c r="I66" s="880">
        <v>0</v>
      </c>
      <c r="J66" s="880">
        <v>0</v>
      </c>
      <c r="K66" s="880">
        <v>0</v>
      </c>
      <c r="L66" s="880">
        <v>0</v>
      </c>
      <c r="M66" s="881">
        <v>0</v>
      </c>
    </row>
    <row r="67" spans="2:13" ht="12" customHeight="1">
      <c r="B67" s="412" t="s">
        <v>417</v>
      </c>
      <c r="C67" s="455">
        <v>50</v>
      </c>
      <c r="D67" s="414" t="s">
        <v>173</v>
      </c>
      <c r="E67" s="886" t="s">
        <v>571</v>
      </c>
      <c r="F67" s="890">
        <v>0</v>
      </c>
      <c r="G67" s="880">
        <v>0</v>
      </c>
      <c r="H67" s="880">
        <v>0</v>
      </c>
      <c r="I67" s="880">
        <v>0</v>
      </c>
      <c r="J67" s="880">
        <v>0</v>
      </c>
      <c r="K67" s="880">
        <v>0</v>
      </c>
      <c r="L67" s="880">
        <v>0</v>
      </c>
      <c r="M67" s="881">
        <v>0</v>
      </c>
    </row>
    <row r="68" spans="2:13" ht="12" customHeight="1">
      <c r="B68" s="443" t="s">
        <v>572</v>
      </c>
      <c r="C68" s="453">
        <v>51</v>
      </c>
      <c r="D68" s="414" t="s">
        <v>573</v>
      </c>
      <c r="E68" s="886" t="s">
        <v>574</v>
      </c>
      <c r="F68" s="890">
        <v>0</v>
      </c>
      <c r="G68" s="880">
        <v>0</v>
      </c>
      <c r="H68" s="880">
        <v>0</v>
      </c>
      <c r="I68" s="880">
        <v>0</v>
      </c>
      <c r="J68" s="880">
        <v>0</v>
      </c>
      <c r="K68" s="880">
        <v>0</v>
      </c>
      <c r="L68" s="880">
        <v>0</v>
      </c>
      <c r="M68" s="881">
        <v>0</v>
      </c>
    </row>
    <row r="69" spans="2:13" ht="12" customHeight="1">
      <c r="B69" s="443"/>
      <c r="C69" s="455">
        <v>52</v>
      </c>
      <c r="D69" s="414" t="s">
        <v>575</v>
      </c>
      <c r="E69" s="886" t="s">
        <v>576</v>
      </c>
      <c r="F69" s="890">
        <v>0</v>
      </c>
      <c r="G69" s="880">
        <v>0</v>
      </c>
      <c r="H69" s="880">
        <v>0</v>
      </c>
      <c r="I69" s="880">
        <v>0</v>
      </c>
      <c r="J69" s="880">
        <v>0</v>
      </c>
      <c r="K69" s="880">
        <v>0</v>
      </c>
      <c r="L69" s="880">
        <v>0</v>
      </c>
      <c r="M69" s="881">
        <v>0</v>
      </c>
    </row>
    <row r="70" spans="2:13" ht="12" customHeight="1">
      <c r="B70" s="443"/>
      <c r="C70" s="453">
        <v>53</v>
      </c>
      <c r="D70" s="414" t="s">
        <v>577</v>
      </c>
      <c r="E70" s="886" t="s">
        <v>578</v>
      </c>
      <c r="F70" s="890">
        <v>0</v>
      </c>
      <c r="G70" s="880">
        <v>0</v>
      </c>
      <c r="H70" s="880">
        <v>0</v>
      </c>
      <c r="I70" s="880">
        <v>0</v>
      </c>
      <c r="J70" s="880">
        <v>0</v>
      </c>
      <c r="K70" s="880">
        <v>0</v>
      </c>
      <c r="L70" s="880">
        <v>0</v>
      </c>
      <c r="M70" s="881">
        <v>0</v>
      </c>
    </row>
    <row r="71" spans="2:13" ht="12" customHeight="1">
      <c r="B71" s="443"/>
      <c r="C71" s="455">
        <v>54</v>
      </c>
      <c r="D71" s="414" t="s">
        <v>177</v>
      </c>
      <c r="E71" s="886" t="s">
        <v>579</v>
      </c>
      <c r="F71" s="890">
        <v>0</v>
      </c>
      <c r="G71" s="880">
        <v>0</v>
      </c>
      <c r="H71" s="880">
        <v>0</v>
      </c>
      <c r="I71" s="880">
        <v>0</v>
      </c>
      <c r="J71" s="880">
        <v>0</v>
      </c>
      <c r="K71" s="880">
        <v>0</v>
      </c>
      <c r="L71" s="880">
        <v>0</v>
      </c>
      <c r="M71" s="881">
        <v>0</v>
      </c>
    </row>
    <row r="72" spans="2:13" ht="12" customHeight="1">
      <c r="B72" s="457"/>
      <c r="C72" s="453">
        <v>55</v>
      </c>
      <c r="D72" s="414" t="s">
        <v>420</v>
      </c>
      <c r="E72" s="886"/>
      <c r="F72" s="890">
        <v>0</v>
      </c>
      <c r="G72" s="880">
        <v>0</v>
      </c>
      <c r="H72" s="880">
        <v>0</v>
      </c>
      <c r="I72" s="880">
        <v>0</v>
      </c>
      <c r="J72" s="880">
        <v>0</v>
      </c>
      <c r="K72" s="880">
        <v>0</v>
      </c>
      <c r="L72" s="880">
        <v>0</v>
      </c>
      <c r="M72" s="881">
        <v>0</v>
      </c>
    </row>
    <row r="73" spans="2:13" ht="12" customHeight="1">
      <c r="B73" s="443" t="s">
        <v>580</v>
      </c>
      <c r="C73" s="428"/>
      <c r="D73" s="429" t="s">
        <v>422</v>
      </c>
      <c r="E73" s="882" t="s">
        <v>581</v>
      </c>
      <c r="F73" s="891">
        <v>0</v>
      </c>
      <c r="G73" s="875">
        <v>0</v>
      </c>
      <c r="H73" s="875">
        <v>0</v>
      </c>
      <c r="I73" s="875">
        <v>0</v>
      </c>
      <c r="J73" s="875">
        <v>0</v>
      </c>
      <c r="K73" s="875">
        <v>0</v>
      </c>
      <c r="L73" s="875">
        <v>0</v>
      </c>
      <c r="M73" s="878">
        <v>0</v>
      </c>
    </row>
    <row r="74" spans="2:13" ht="12" customHeight="1">
      <c r="B74" s="458" t="s">
        <v>582</v>
      </c>
      <c r="C74" s="413">
        <v>56</v>
      </c>
      <c r="D74" s="414" t="s">
        <v>582</v>
      </c>
      <c r="E74" s="886" t="s">
        <v>584</v>
      </c>
      <c r="F74" s="890">
        <v>0</v>
      </c>
      <c r="G74" s="880">
        <v>0</v>
      </c>
      <c r="H74" s="880">
        <v>0</v>
      </c>
      <c r="I74" s="880">
        <v>0</v>
      </c>
      <c r="J74" s="880">
        <v>0</v>
      </c>
      <c r="K74" s="880">
        <v>0</v>
      </c>
      <c r="L74" s="880">
        <v>0</v>
      </c>
      <c r="M74" s="881">
        <v>0</v>
      </c>
    </row>
    <row r="75" spans="2:13" ht="12" customHeight="1">
      <c r="B75" s="443" t="s">
        <v>424</v>
      </c>
      <c r="C75" s="459"/>
      <c r="D75" s="460" t="s">
        <v>425</v>
      </c>
      <c r="E75" s="887" t="s">
        <v>585</v>
      </c>
      <c r="F75" s="891">
        <v>0</v>
      </c>
      <c r="G75" s="875">
        <v>0</v>
      </c>
      <c r="H75" s="875">
        <v>0</v>
      </c>
      <c r="I75" s="875">
        <v>0</v>
      </c>
      <c r="J75" s="875">
        <v>0</v>
      </c>
      <c r="K75" s="875">
        <v>0</v>
      </c>
      <c r="L75" s="875">
        <v>0</v>
      </c>
      <c r="M75" s="878">
        <v>0</v>
      </c>
    </row>
    <row r="76" spans="2:13" ht="12" customHeight="1">
      <c r="B76" s="443" t="s">
        <v>426</v>
      </c>
      <c r="C76" s="413">
        <v>57</v>
      </c>
      <c r="D76" s="414" t="s">
        <v>427</v>
      </c>
      <c r="E76" s="886" t="s">
        <v>586</v>
      </c>
      <c r="F76" s="890">
        <v>0</v>
      </c>
      <c r="G76" s="880">
        <v>0</v>
      </c>
      <c r="H76" s="880">
        <v>0</v>
      </c>
      <c r="I76" s="880">
        <v>0</v>
      </c>
      <c r="J76" s="880">
        <v>0</v>
      </c>
      <c r="K76" s="880">
        <v>0</v>
      </c>
      <c r="L76" s="880">
        <v>0</v>
      </c>
      <c r="M76" s="881">
        <v>0</v>
      </c>
    </row>
    <row r="77" spans="2:13" ht="12" customHeight="1">
      <c r="B77" s="443"/>
      <c r="C77" s="413">
        <v>58</v>
      </c>
      <c r="D77" s="414" t="s">
        <v>183</v>
      </c>
      <c r="E77" s="886" t="s">
        <v>587</v>
      </c>
      <c r="F77" s="890">
        <v>0</v>
      </c>
      <c r="G77" s="880">
        <v>0</v>
      </c>
      <c r="H77" s="880">
        <v>0</v>
      </c>
      <c r="I77" s="880">
        <v>0</v>
      </c>
      <c r="J77" s="880">
        <v>0</v>
      </c>
      <c r="K77" s="880">
        <v>0</v>
      </c>
      <c r="L77" s="880">
        <v>0</v>
      </c>
      <c r="M77" s="881">
        <v>0</v>
      </c>
    </row>
    <row r="78" spans="2:13" ht="12" customHeight="1">
      <c r="B78" s="462" t="s">
        <v>428</v>
      </c>
      <c r="C78" s="428"/>
      <c r="D78" s="429" t="s">
        <v>429</v>
      </c>
      <c r="E78" s="882" t="s">
        <v>588</v>
      </c>
      <c r="F78" s="891">
        <v>0</v>
      </c>
      <c r="G78" s="875">
        <v>0</v>
      </c>
      <c r="H78" s="875">
        <v>0</v>
      </c>
      <c r="I78" s="875">
        <v>0</v>
      </c>
      <c r="J78" s="875">
        <v>0</v>
      </c>
      <c r="K78" s="875">
        <v>0</v>
      </c>
      <c r="L78" s="875">
        <v>0</v>
      </c>
      <c r="M78" s="878">
        <v>0</v>
      </c>
    </row>
    <row r="79" spans="2:13" ht="12" customHeight="1">
      <c r="B79" s="465" t="s">
        <v>589</v>
      </c>
      <c r="C79" s="413">
        <v>59</v>
      </c>
      <c r="D79" s="414" t="s">
        <v>590</v>
      </c>
      <c r="E79" s="886" t="s">
        <v>591</v>
      </c>
      <c r="F79" s="890">
        <v>0</v>
      </c>
      <c r="G79" s="880">
        <v>0</v>
      </c>
      <c r="H79" s="880">
        <v>0</v>
      </c>
      <c r="I79" s="880">
        <v>0</v>
      </c>
      <c r="J79" s="880">
        <v>0</v>
      </c>
      <c r="K79" s="880">
        <v>0</v>
      </c>
      <c r="L79" s="880">
        <v>0</v>
      </c>
      <c r="M79" s="881">
        <v>0</v>
      </c>
    </row>
    <row r="80" spans="2:13" ht="12" customHeight="1">
      <c r="B80" s="457"/>
      <c r="C80" s="413">
        <v>60</v>
      </c>
      <c r="D80" s="414" t="s">
        <v>592</v>
      </c>
      <c r="E80" s="886"/>
      <c r="F80" s="890">
        <v>0</v>
      </c>
      <c r="G80" s="880">
        <v>0</v>
      </c>
      <c r="H80" s="880">
        <v>0</v>
      </c>
      <c r="I80" s="880">
        <v>0</v>
      </c>
      <c r="J80" s="880">
        <v>0</v>
      </c>
      <c r="K80" s="880">
        <v>0</v>
      </c>
      <c r="L80" s="880">
        <v>0</v>
      </c>
      <c r="M80" s="881">
        <v>0</v>
      </c>
    </row>
    <row r="81" spans="2:15" ht="12" customHeight="1">
      <c r="B81" s="465" t="s">
        <v>593</v>
      </c>
      <c r="C81" s="428"/>
      <c r="D81" s="429" t="s">
        <v>434</v>
      </c>
      <c r="E81" s="882" t="s">
        <v>594</v>
      </c>
      <c r="F81" s="891">
        <v>0</v>
      </c>
      <c r="G81" s="875">
        <v>0</v>
      </c>
      <c r="H81" s="875">
        <v>0</v>
      </c>
      <c r="I81" s="875">
        <v>0</v>
      </c>
      <c r="J81" s="875">
        <v>0</v>
      </c>
      <c r="K81" s="875">
        <v>0</v>
      </c>
      <c r="L81" s="875">
        <v>0</v>
      </c>
      <c r="M81" s="878">
        <v>0</v>
      </c>
    </row>
    <row r="82" spans="2:15" ht="12" customHeight="1">
      <c r="B82" s="466" t="s">
        <v>595</v>
      </c>
      <c r="C82" s="413">
        <v>61</v>
      </c>
      <c r="D82" s="414" t="s">
        <v>188</v>
      </c>
      <c r="E82" s="886" t="s">
        <v>596</v>
      </c>
      <c r="F82" s="890">
        <v>0</v>
      </c>
      <c r="G82" s="880">
        <v>0</v>
      </c>
      <c r="H82" s="880">
        <v>0</v>
      </c>
      <c r="I82" s="880">
        <v>0</v>
      </c>
      <c r="J82" s="880">
        <v>0</v>
      </c>
      <c r="K82" s="880">
        <v>0</v>
      </c>
      <c r="L82" s="880">
        <v>0</v>
      </c>
      <c r="M82" s="881">
        <v>0</v>
      </c>
    </row>
    <row r="83" spans="2:15" ht="12" customHeight="1">
      <c r="B83" s="467" t="s">
        <v>436</v>
      </c>
      <c r="C83" s="428">
        <v>62</v>
      </c>
      <c r="D83" s="429" t="s">
        <v>436</v>
      </c>
      <c r="E83" s="882" t="s">
        <v>597</v>
      </c>
      <c r="F83" s="891">
        <v>0</v>
      </c>
      <c r="G83" s="875">
        <v>0</v>
      </c>
      <c r="H83" s="875">
        <v>0</v>
      </c>
      <c r="I83" s="875">
        <v>0</v>
      </c>
      <c r="J83" s="875">
        <v>0</v>
      </c>
      <c r="K83" s="875">
        <v>0</v>
      </c>
      <c r="L83" s="875">
        <v>0</v>
      </c>
      <c r="M83" s="878">
        <v>0</v>
      </c>
    </row>
    <row r="84" spans="2:15" ht="12" customHeight="1">
      <c r="B84" s="452"/>
      <c r="C84" s="428"/>
      <c r="D84" s="429" t="s">
        <v>437</v>
      </c>
      <c r="E84" s="882" t="s">
        <v>598</v>
      </c>
      <c r="F84" s="891">
        <v>0</v>
      </c>
      <c r="G84" s="875">
        <v>0</v>
      </c>
      <c r="H84" s="875">
        <v>0.33789999999999998</v>
      </c>
      <c r="I84" s="875">
        <v>1</v>
      </c>
      <c r="J84" s="875">
        <v>0</v>
      </c>
      <c r="K84" s="875">
        <v>0</v>
      </c>
      <c r="L84" s="875">
        <v>0.10200000000000001</v>
      </c>
      <c r="M84" s="878">
        <v>1</v>
      </c>
    </row>
    <row r="85" spans="2:15" ht="12" customHeight="1">
      <c r="B85" s="443" t="s">
        <v>599</v>
      </c>
      <c r="C85" s="413">
        <v>63</v>
      </c>
      <c r="D85" s="414" t="s">
        <v>190</v>
      </c>
      <c r="E85" s="886" t="s">
        <v>600</v>
      </c>
      <c r="F85" s="890">
        <v>0</v>
      </c>
      <c r="G85" s="880">
        <v>0</v>
      </c>
      <c r="H85" s="880">
        <v>0</v>
      </c>
      <c r="I85" s="880">
        <v>0</v>
      </c>
      <c r="J85" s="880">
        <v>0</v>
      </c>
      <c r="K85" s="880">
        <v>0</v>
      </c>
      <c r="L85" s="880">
        <v>0</v>
      </c>
      <c r="M85" s="881">
        <v>0</v>
      </c>
    </row>
    <row r="86" spans="2:15" ht="12" customHeight="1">
      <c r="B86" s="443"/>
      <c r="C86" s="413">
        <v>64</v>
      </c>
      <c r="D86" s="414" t="s">
        <v>440</v>
      </c>
      <c r="E86" s="886"/>
      <c r="F86" s="890">
        <v>0</v>
      </c>
      <c r="G86" s="880">
        <v>0</v>
      </c>
      <c r="H86" s="880">
        <v>0</v>
      </c>
      <c r="I86" s="880">
        <v>0</v>
      </c>
      <c r="J86" s="880">
        <v>0</v>
      </c>
      <c r="K86" s="880">
        <v>0</v>
      </c>
      <c r="L86" s="880">
        <v>0</v>
      </c>
      <c r="M86" s="881">
        <v>0</v>
      </c>
    </row>
    <row r="87" spans="2:15">
      <c r="B87" s="467" t="s">
        <v>441</v>
      </c>
      <c r="C87" s="428">
        <v>65</v>
      </c>
      <c r="D87" s="429" t="s">
        <v>442</v>
      </c>
      <c r="E87" s="882" t="s">
        <v>601</v>
      </c>
      <c r="F87" s="891">
        <v>0</v>
      </c>
      <c r="G87" s="875">
        <v>0</v>
      </c>
      <c r="H87" s="875">
        <v>0</v>
      </c>
      <c r="I87" s="875">
        <v>0</v>
      </c>
      <c r="J87" s="875">
        <v>0</v>
      </c>
      <c r="K87" s="875">
        <v>0</v>
      </c>
      <c r="L87" s="875">
        <v>0</v>
      </c>
      <c r="M87" s="878">
        <v>0</v>
      </c>
    </row>
    <row r="88" spans="2:15" ht="12" customHeight="1">
      <c r="B88" s="452"/>
      <c r="C88" s="428"/>
      <c r="D88" s="429" t="s">
        <v>443</v>
      </c>
      <c r="E88" s="882" t="s">
        <v>602</v>
      </c>
      <c r="F88" s="891">
        <v>9.7818500000000004</v>
      </c>
      <c r="G88" s="875">
        <v>1</v>
      </c>
      <c r="H88" s="875">
        <v>0</v>
      </c>
      <c r="I88" s="875">
        <v>0</v>
      </c>
      <c r="J88" s="875">
        <v>0</v>
      </c>
      <c r="K88" s="875">
        <v>0</v>
      </c>
      <c r="L88" s="875">
        <v>0</v>
      </c>
      <c r="M88" s="878">
        <v>0</v>
      </c>
    </row>
    <row r="89" spans="2:15" ht="12" customHeight="1">
      <c r="B89" s="443" t="s">
        <v>589</v>
      </c>
      <c r="C89" s="413">
        <v>66</v>
      </c>
      <c r="D89" s="414" t="s">
        <v>194</v>
      </c>
      <c r="E89" s="886" t="s">
        <v>603</v>
      </c>
      <c r="F89" s="890">
        <v>0</v>
      </c>
      <c r="G89" s="880">
        <v>0</v>
      </c>
      <c r="H89" s="880">
        <v>0</v>
      </c>
      <c r="I89" s="880">
        <v>0</v>
      </c>
      <c r="J89" s="880">
        <v>0</v>
      </c>
      <c r="K89" s="880">
        <v>0</v>
      </c>
      <c r="L89" s="880">
        <v>0</v>
      </c>
      <c r="M89" s="881">
        <v>0</v>
      </c>
    </row>
    <row r="90" spans="2:15" ht="12" customHeight="1">
      <c r="B90" s="443"/>
      <c r="C90" s="469">
        <v>67</v>
      </c>
      <c r="D90" s="414" t="s">
        <v>604</v>
      </c>
      <c r="E90" s="886" t="s">
        <v>605</v>
      </c>
      <c r="F90" s="890">
        <v>0</v>
      </c>
      <c r="G90" s="880">
        <v>0</v>
      </c>
      <c r="H90" s="880">
        <v>0</v>
      </c>
      <c r="I90" s="880">
        <v>0</v>
      </c>
      <c r="J90" s="880">
        <v>0</v>
      </c>
      <c r="K90" s="880">
        <v>0</v>
      </c>
      <c r="L90" s="880">
        <v>0</v>
      </c>
      <c r="M90" s="881">
        <v>0</v>
      </c>
    </row>
    <row r="91" spans="2:15" ht="12" customHeight="1">
      <c r="B91" s="443"/>
      <c r="C91" s="469">
        <v>68</v>
      </c>
      <c r="D91" s="414" t="s">
        <v>196</v>
      </c>
      <c r="E91" s="886"/>
      <c r="F91" s="890">
        <v>0</v>
      </c>
      <c r="G91" s="880">
        <v>0</v>
      </c>
      <c r="H91" s="880">
        <v>0</v>
      </c>
      <c r="I91" s="880">
        <v>0</v>
      </c>
      <c r="J91" s="880">
        <v>0</v>
      </c>
      <c r="K91" s="880">
        <v>0</v>
      </c>
      <c r="L91" s="880">
        <v>0</v>
      </c>
      <c r="M91" s="881">
        <v>0</v>
      </c>
    </row>
    <row r="92" spans="2:15" ht="12" customHeight="1" thickBot="1">
      <c r="B92" s="470" t="s">
        <v>445</v>
      </c>
      <c r="C92" s="428">
        <v>69</v>
      </c>
      <c r="D92" s="429" t="s">
        <v>445</v>
      </c>
      <c r="E92" s="882" t="s">
        <v>606</v>
      </c>
      <c r="F92" s="891">
        <v>0</v>
      </c>
      <c r="G92" s="875">
        <v>0</v>
      </c>
      <c r="H92" s="875">
        <v>0</v>
      </c>
      <c r="I92" s="875">
        <v>0</v>
      </c>
      <c r="J92" s="875">
        <v>0</v>
      </c>
      <c r="K92" s="875">
        <v>0</v>
      </c>
      <c r="L92" s="875">
        <v>0</v>
      </c>
      <c r="M92" s="878">
        <v>0</v>
      </c>
    </row>
    <row r="93" spans="2:15" ht="12" customHeight="1" thickTop="1" thickBot="1">
      <c r="B93" s="472"/>
      <c r="C93" s="473"/>
      <c r="D93" s="473" t="s">
        <v>447</v>
      </c>
      <c r="E93" s="888"/>
      <c r="F93" s="892">
        <f>SUM(F11,F16,F19:F21,F46,F52,F58,F63,F73,F75,F78,F81,F83:F84,F87:F88,F92)</f>
        <v>244.29497700000002</v>
      </c>
      <c r="G93" s="876">
        <f>SUM(G22:G92,G20)</f>
        <v>10</v>
      </c>
      <c r="H93" s="876">
        <f>SUM(H11,H16,H19:H21,H46,H52,H58,H63,H73,H75,H78,H81,H83:H84,H87:H88,H92)</f>
        <v>22.337900000000001</v>
      </c>
      <c r="I93" s="876">
        <f>SUM(I11:I92)</f>
        <v>2</v>
      </c>
      <c r="J93" s="876">
        <f>SUM(J11,J16,J19:J21,J46,J52,J58,J63,J73,J75,J78,J81,J83:J84,J87:J88,J92)</f>
        <v>2E-3</v>
      </c>
      <c r="K93" s="876">
        <f>SUM(K11:K92)</f>
        <v>1</v>
      </c>
      <c r="L93" s="876">
        <f>SUM(L11,L16,L19:L21,L47,L52,L58,L63,L73,L75,L78,L81,L83:L84,L87:L88,L92)</f>
        <v>219.22206</v>
      </c>
      <c r="M93" s="879">
        <f>SUM(M47:M92,M22:M45,M20)</f>
        <v>5</v>
      </c>
      <c r="O93" s="914"/>
    </row>
    <row r="94" spans="2:15" ht="12" customHeight="1">
      <c r="B94" s="372" t="s">
        <v>950</v>
      </c>
      <c r="F94" s="1081"/>
      <c r="G94" s="1081"/>
      <c r="H94" s="1081"/>
      <c r="I94" s="1081"/>
      <c r="J94" s="1081"/>
      <c r="K94" s="1081"/>
      <c r="L94" s="1081"/>
      <c r="M94" s="1081"/>
    </row>
    <row r="95" spans="2:15">
      <c r="B95" s="372" t="s">
        <v>937</v>
      </c>
      <c r="G95" s="859"/>
      <c r="K95" s="859"/>
    </row>
    <row r="96" spans="2:15">
      <c r="B96" s="372" t="s">
        <v>947</v>
      </c>
    </row>
    <row r="97" spans="2:41" ht="16.5">
      <c r="B97" s="893" t="s">
        <v>985</v>
      </c>
      <c r="O97" s="902" t="s">
        <v>986</v>
      </c>
    </row>
    <row r="99" spans="2:41" ht="13.5" thickBot="1">
      <c r="G99" s="484"/>
      <c r="AO99" s="484"/>
    </row>
    <row r="100" spans="2:41" ht="11.25" customHeight="1">
      <c r="B100" s="377" t="s">
        <v>282</v>
      </c>
      <c r="C100" s="378" t="s">
        <v>529</v>
      </c>
      <c r="D100" s="379" t="s">
        <v>284</v>
      </c>
      <c r="E100" s="883" t="s">
        <v>285</v>
      </c>
      <c r="F100" s="1420" t="s">
        <v>924</v>
      </c>
      <c r="G100" s="1429" t="s">
        <v>930</v>
      </c>
      <c r="O100" s="377" t="s">
        <v>282</v>
      </c>
      <c r="P100" s="379" t="s">
        <v>284</v>
      </c>
      <c r="Q100" s="883" t="s">
        <v>285</v>
      </c>
      <c r="R100" s="1426" t="s">
        <v>892</v>
      </c>
      <c r="S100" s="1427"/>
      <c r="T100" s="1427"/>
      <c r="U100" s="1428"/>
      <c r="V100" s="1426" t="s">
        <v>897</v>
      </c>
      <c r="W100" s="1427"/>
      <c r="X100" s="1427"/>
      <c r="Y100" s="1428"/>
      <c r="Z100" s="1426" t="s">
        <v>898</v>
      </c>
      <c r="AA100" s="1427"/>
      <c r="AB100" s="1427"/>
      <c r="AC100" s="1428"/>
      <c r="AD100" s="1426" t="s">
        <v>899</v>
      </c>
      <c r="AE100" s="1427"/>
      <c r="AF100" s="1427"/>
      <c r="AG100" s="1428"/>
      <c r="AH100" s="1426" t="s">
        <v>893</v>
      </c>
      <c r="AI100" s="1427"/>
      <c r="AJ100" s="1427"/>
      <c r="AK100" s="1428"/>
      <c r="AL100" s="1426" t="s">
        <v>894</v>
      </c>
      <c r="AM100" s="1427"/>
      <c r="AN100" s="1427"/>
      <c r="AO100" s="1428"/>
    </row>
    <row r="101" spans="2:41" ht="24" customHeight="1" thickBot="1">
      <c r="B101" s="387"/>
      <c r="C101" s="388" t="s">
        <v>534</v>
      </c>
      <c r="D101" s="389"/>
      <c r="E101" s="884"/>
      <c r="F101" s="1421"/>
      <c r="G101" s="1419"/>
      <c r="O101" s="387"/>
      <c r="P101" s="389"/>
      <c r="Q101" s="884"/>
      <c r="R101" s="992" t="s">
        <v>925</v>
      </c>
      <c r="S101" s="993" t="s">
        <v>926</v>
      </c>
      <c r="T101" s="993" t="s">
        <v>929</v>
      </c>
      <c r="U101" s="944" t="s">
        <v>540</v>
      </c>
      <c r="V101" s="992" t="s">
        <v>925</v>
      </c>
      <c r="W101" s="993" t="s">
        <v>926</v>
      </c>
      <c r="X101" s="993" t="s">
        <v>929</v>
      </c>
      <c r="Y101" s="944" t="s">
        <v>540</v>
      </c>
      <c r="Z101" s="992" t="s">
        <v>925</v>
      </c>
      <c r="AA101" s="993" t="s">
        <v>926</v>
      </c>
      <c r="AB101" s="993" t="s">
        <v>929</v>
      </c>
      <c r="AC101" s="944" t="s">
        <v>540</v>
      </c>
      <c r="AD101" s="992" t="s">
        <v>925</v>
      </c>
      <c r="AE101" s="993" t="s">
        <v>926</v>
      </c>
      <c r="AF101" s="993" t="s">
        <v>929</v>
      </c>
      <c r="AG101" s="944" t="s">
        <v>540</v>
      </c>
      <c r="AH101" s="992" t="s">
        <v>925</v>
      </c>
      <c r="AI101" s="993" t="s">
        <v>926</v>
      </c>
      <c r="AJ101" s="993" t="s">
        <v>929</v>
      </c>
      <c r="AK101" s="944" t="s">
        <v>540</v>
      </c>
      <c r="AL101" s="992" t="s">
        <v>925</v>
      </c>
      <c r="AM101" s="993" t="s">
        <v>926</v>
      </c>
      <c r="AN101" s="993" t="s">
        <v>929</v>
      </c>
      <c r="AO101" s="942" t="s">
        <v>540</v>
      </c>
    </row>
    <row r="102" spans="2:41">
      <c r="B102" s="399"/>
      <c r="C102" s="400"/>
      <c r="D102" s="401" t="s">
        <v>393</v>
      </c>
      <c r="E102" s="885" t="s">
        <v>541</v>
      </c>
      <c r="F102" s="889">
        <v>0.25392494481236205</v>
      </c>
      <c r="G102" s="877">
        <v>1</v>
      </c>
      <c r="O102" s="399"/>
      <c r="P102" s="401" t="s">
        <v>393</v>
      </c>
      <c r="Q102" s="885" t="s">
        <v>541</v>
      </c>
      <c r="R102" s="896">
        <v>0</v>
      </c>
      <c r="S102" s="935">
        <v>0</v>
      </c>
      <c r="T102" s="935">
        <v>0</v>
      </c>
      <c r="U102" s="929" t="s">
        <v>396</v>
      </c>
      <c r="V102" s="896">
        <v>26519.125082697479</v>
      </c>
      <c r="W102" s="935">
        <v>1.0196359693452799E-2</v>
      </c>
      <c r="X102" s="935">
        <v>1</v>
      </c>
      <c r="Y102" s="929">
        <v>3.8449080283215902E-7</v>
      </c>
      <c r="Z102" s="896">
        <v>0</v>
      </c>
      <c r="AA102" s="935">
        <v>0</v>
      </c>
      <c r="AB102" s="935">
        <v>0</v>
      </c>
      <c r="AC102" s="929" t="s">
        <v>396</v>
      </c>
      <c r="AD102" s="896">
        <v>0</v>
      </c>
      <c r="AE102" s="935">
        <v>0</v>
      </c>
      <c r="AF102" s="935">
        <v>0</v>
      </c>
      <c r="AG102" s="929" t="s">
        <v>396</v>
      </c>
      <c r="AH102" s="896">
        <v>0</v>
      </c>
      <c r="AI102" s="935">
        <v>0</v>
      </c>
      <c r="AJ102" s="935">
        <v>0</v>
      </c>
      <c r="AK102" s="929" t="s">
        <v>396</v>
      </c>
      <c r="AL102" s="896">
        <v>0</v>
      </c>
      <c r="AM102" s="916">
        <v>0</v>
      </c>
      <c r="AN102" s="916">
        <v>0</v>
      </c>
      <c r="AO102" s="922" t="s">
        <v>396</v>
      </c>
    </row>
    <row r="103" spans="2:41">
      <c r="B103" s="412"/>
      <c r="C103" s="413">
        <v>1</v>
      </c>
      <c r="D103" s="414" t="s">
        <v>6</v>
      </c>
      <c r="E103" s="886" t="s">
        <v>294</v>
      </c>
      <c r="F103" s="890">
        <v>0</v>
      </c>
      <c r="G103" s="881">
        <v>0</v>
      </c>
      <c r="O103" s="412"/>
      <c r="P103" s="414" t="s">
        <v>6</v>
      </c>
      <c r="Q103" s="886" t="s">
        <v>294</v>
      </c>
      <c r="R103" s="900">
        <v>0</v>
      </c>
      <c r="S103" s="880">
        <v>0</v>
      </c>
      <c r="T103" s="880">
        <v>0</v>
      </c>
      <c r="U103" s="930" t="s">
        <v>396</v>
      </c>
      <c r="V103" s="900">
        <v>0</v>
      </c>
      <c r="W103" s="880">
        <v>0</v>
      </c>
      <c r="X103" s="880">
        <v>0</v>
      </c>
      <c r="Y103" s="930" t="s">
        <v>396</v>
      </c>
      <c r="Z103" s="900">
        <v>0</v>
      </c>
      <c r="AA103" s="880">
        <v>0</v>
      </c>
      <c r="AB103" s="880">
        <v>0</v>
      </c>
      <c r="AC103" s="930" t="s">
        <v>396</v>
      </c>
      <c r="AD103" s="900">
        <v>0</v>
      </c>
      <c r="AE103" s="880">
        <v>0</v>
      </c>
      <c r="AF103" s="880">
        <v>0</v>
      </c>
      <c r="AG103" s="930" t="s">
        <v>396</v>
      </c>
      <c r="AH103" s="900">
        <v>0</v>
      </c>
      <c r="AI103" s="880">
        <v>0</v>
      </c>
      <c r="AJ103" s="880">
        <v>0</v>
      </c>
      <c r="AK103" s="930" t="s">
        <v>396</v>
      </c>
      <c r="AL103" s="900">
        <v>0</v>
      </c>
      <c r="AM103" s="917">
        <v>0</v>
      </c>
      <c r="AN103" s="917">
        <v>0</v>
      </c>
      <c r="AO103" s="923" t="s">
        <v>396</v>
      </c>
    </row>
    <row r="104" spans="2:41">
      <c r="B104" s="412" t="s">
        <v>542</v>
      </c>
      <c r="C104" s="413">
        <v>2</v>
      </c>
      <c r="D104" s="414" t="s">
        <v>9</v>
      </c>
      <c r="E104" s="886" t="s">
        <v>295</v>
      </c>
      <c r="F104" s="890">
        <v>0</v>
      </c>
      <c r="G104" s="881">
        <v>0</v>
      </c>
      <c r="O104" s="412" t="s">
        <v>542</v>
      </c>
      <c r="P104" s="414" t="s">
        <v>9</v>
      </c>
      <c r="Q104" s="886" t="s">
        <v>295</v>
      </c>
      <c r="R104" s="900">
        <v>0</v>
      </c>
      <c r="S104" s="880">
        <v>0</v>
      </c>
      <c r="T104" s="880">
        <v>0</v>
      </c>
      <c r="U104" s="930" t="s">
        <v>396</v>
      </c>
      <c r="V104" s="900">
        <v>0</v>
      </c>
      <c r="W104" s="880">
        <v>0</v>
      </c>
      <c r="X104" s="880">
        <v>0</v>
      </c>
      <c r="Y104" s="930" t="s">
        <v>396</v>
      </c>
      <c r="Z104" s="900">
        <v>0</v>
      </c>
      <c r="AA104" s="880">
        <v>0</v>
      </c>
      <c r="AB104" s="880">
        <v>0</v>
      </c>
      <c r="AC104" s="930" t="s">
        <v>396</v>
      </c>
      <c r="AD104" s="900">
        <v>0</v>
      </c>
      <c r="AE104" s="880">
        <v>0</v>
      </c>
      <c r="AF104" s="880">
        <v>0</v>
      </c>
      <c r="AG104" s="930" t="s">
        <v>396</v>
      </c>
      <c r="AH104" s="900">
        <v>0</v>
      </c>
      <c r="AI104" s="880">
        <v>0</v>
      </c>
      <c r="AJ104" s="880">
        <v>0</v>
      </c>
      <c r="AK104" s="930" t="s">
        <v>396</v>
      </c>
      <c r="AL104" s="900">
        <v>0</v>
      </c>
      <c r="AM104" s="917">
        <v>0</v>
      </c>
      <c r="AN104" s="917">
        <v>0</v>
      </c>
      <c r="AO104" s="923" t="s">
        <v>396</v>
      </c>
    </row>
    <row r="105" spans="2:41">
      <c r="B105" s="412"/>
      <c r="C105" s="413">
        <v>3</v>
      </c>
      <c r="D105" s="414" t="s">
        <v>543</v>
      </c>
      <c r="E105" s="886" t="s">
        <v>544</v>
      </c>
      <c r="F105" s="890">
        <v>0</v>
      </c>
      <c r="G105" s="881">
        <v>0</v>
      </c>
      <c r="O105" s="412"/>
      <c r="P105" s="414" t="s">
        <v>543</v>
      </c>
      <c r="Q105" s="886" t="s">
        <v>544</v>
      </c>
      <c r="R105" s="900">
        <v>0</v>
      </c>
      <c r="S105" s="880">
        <v>0</v>
      </c>
      <c r="T105" s="880">
        <v>0</v>
      </c>
      <c r="U105" s="930" t="s">
        <v>396</v>
      </c>
      <c r="V105" s="900">
        <v>0</v>
      </c>
      <c r="W105" s="880">
        <v>0</v>
      </c>
      <c r="X105" s="880">
        <v>0</v>
      </c>
      <c r="Y105" s="930" t="s">
        <v>396</v>
      </c>
      <c r="Z105" s="900">
        <v>0</v>
      </c>
      <c r="AA105" s="880">
        <v>0</v>
      </c>
      <c r="AB105" s="880">
        <v>0</v>
      </c>
      <c r="AC105" s="930" t="s">
        <v>396</v>
      </c>
      <c r="AD105" s="900">
        <v>0</v>
      </c>
      <c r="AE105" s="880">
        <v>0</v>
      </c>
      <c r="AF105" s="880">
        <v>0</v>
      </c>
      <c r="AG105" s="930" t="s">
        <v>396</v>
      </c>
      <c r="AH105" s="900">
        <v>0</v>
      </c>
      <c r="AI105" s="880">
        <v>0</v>
      </c>
      <c r="AJ105" s="880">
        <v>0</v>
      </c>
      <c r="AK105" s="930" t="s">
        <v>396</v>
      </c>
      <c r="AL105" s="900">
        <v>0</v>
      </c>
      <c r="AM105" s="917">
        <v>0</v>
      </c>
      <c r="AN105" s="917">
        <v>0</v>
      </c>
      <c r="AO105" s="923" t="s">
        <v>396</v>
      </c>
    </row>
    <row r="106" spans="2:41">
      <c r="B106" s="426"/>
      <c r="C106" s="413">
        <v>4</v>
      </c>
      <c r="D106" s="414" t="s">
        <v>399</v>
      </c>
      <c r="E106" s="886"/>
      <c r="F106" s="890">
        <v>0</v>
      </c>
      <c r="G106" s="881">
        <v>0</v>
      </c>
      <c r="O106" s="426"/>
      <c r="P106" s="414" t="s">
        <v>399</v>
      </c>
      <c r="Q106" s="886"/>
      <c r="R106" s="900">
        <v>0</v>
      </c>
      <c r="S106" s="880">
        <v>0</v>
      </c>
      <c r="T106" s="880">
        <v>0</v>
      </c>
      <c r="U106" s="930" t="s">
        <v>396</v>
      </c>
      <c r="V106" s="900">
        <v>0</v>
      </c>
      <c r="W106" s="880">
        <v>0</v>
      </c>
      <c r="X106" s="880">
        <v>0</v>
      </c>
      <c r="Y106" s="930" t="s">
        <v>396</v>
      </c>
      <c r="Z106" s="900">
        <v>0</v>
      </c>
      <c r="AA106" s="880">
        <v>0</v>
      </c>
      <c r="AB106" s="880">
        <v>0</v>
      </c>
      <c r="AC106" s="930" t="s">
        <v>396</v>
      </c>
      <c r="AD106" s="900">
        <v>0</v>
      </c>
      <c r="AE106" s="880">
        <v>0</v>
      </c>
      <c r="AF106" s="880">
        <v>0</v>
      </c>
      <c r="AG106" s="930" t="s">
        <v>396</v>
      </c>
      <c r="AH106" s="900">
        <v>0</v>
      </c>
      <c r="AI106" s="880">
        <v>0</v>
      </c>
      <c r="AJ106" s="880">
        <v>0</v>
      </c>
      <c r="AK106" s="930" t="s">
        <v>396</v>
      </c>
      <c r="AL106" s="900">
        <v>0</v>
      </c>
      <c r="AM106" s="917">
        <v>0</v>
      </c>
      <c r="AN106" s="917">
        <v>0</v>
      </c>
      <c r="AO106" s="923" t="s">
        <v>396</v>
      </c>
    </row>
    <row r="107" spans="2:41">
      <c r="B107" s="427"/>
      <c r="C107" s="428"/>
      <c r="D107" s="429" t="s">
        <v>297</v>
      </c>
      <c r="E107" s="882" t="s">
        <v>545</v>
      </c>
      <c r="F107" s="889">
        <v>0</v>
      </c>
      <c r="G107" s="877">
        <v>0</v>
      </c>
      <c r="O107" s="427"/>
      <c r="P107" s="429" t="s">
        <v>297</v>
      </c>
      <c r="Q107" s="882" t="s">
        <v>545</v>
      </c>
      <c r="R107" s="897">
        <v>0</v>
      </c>
      <c r="S107" s="875">
        <v>0</v>
      </c>
      <c r="T107" s="875">
        <v>0</v>
      </c>
      <c r="U107" s="931" t="s">
        <v>396</v>
      </c>
      <c r="V107" s="897">
        <v>0</v>
      </c>
      <c r="W107" s="875">
        <v>0</v>
      </c>
      <c r="X107" s="875">
        <v>0</v>
      </c>
      <c r="Y107" s="931" t="s">
        <v>396</v>
      </c>
      <c r="Z107" s="897">
        <v>0</v>
      </c>
      <c r="AA107" s="875">
        <v>0</v>
      </c>
      <c r="AB107" s="875">
        <v>0</v>
      </c>
      <c r="AC107" s="931" t="s">
        <v>396</v>
      </c>
      <c r="AD107" s="897">
        <v>0</v>
      </c>
      <c r="AE107" s="875">
        <v>0</v>
      </c>
      <c r="AF107" s="875">
        <v>0</v>
      </c>
      <c r="AG107" s="931" t="s">
        <v>396</v>
      </c>
      <c r="AH107" s="897">
        <v>0</v>
      </c>
      <c r="AI107" s="875">
        <v>0</v>
      </c>
      <c r="AJ107" s="875">
        <v>0</v>
      </c>
      <c r="AK107" s="931" t="s">
        <v>396</v>
      </c>
      <c r="AL107" s="897">
        <v>0</v>
      </c>
      <c r="AM107" s="918">
        <v>0</v>
      </c>
      <c r="AN107" s="918">
        <v>0</v>
      </c>
      <c r="AO107" s="924" t="s">
        <v>396</v>
      </c>
    </row>
    <row r="108" spans="2:41">
      <c r="B108" s="439" t="s">
        <v>546</v>
      </c>
      <c r="C108" s="413">
        <v>5</v>
      </c>
      <c r="D108" s="414" t="s">
        <v>547</v>
      </c>
      <c r="E108" s="886" t="s">
        <v>548</v>
      </c>
      <c r="F108" s="890">
        <v>0</v>
      </c>
      <c r="G108" s="881">
        <v>0</v>
      </c>
      <c r="O108" s="439" t="s">
        <v>546</v>
      </c>
      <c r="P108" s="414" t="s">
        <v>547</v>
      </c>
      <c r="Q108" s="886" t="s">
        <v>548</v>
      </c>
      <c r="R108" s="900">
        <v>0</v>
      </c>
      <c r="S108" s="880">
        <v>0</v>
      </c>
      <c r="T108" s="880">
        <v>0</v>
      </c>
      <c r="U108" s="930" t="s">
        <v>396</v>
      </c>
      <c r="V108" s="900">
        <v>0</v>
      </c>
      <c r="W108" s="880">
        <v>0</v>
      </c>
      <c r="X108" s="880">
        <v>0</v>
      </c>
      <c r="Y108" s="930" t="s">
        <v>396</v>
      </c>
      <c r="Z108" s="900">
        <v>0</v>
      </c>
      <c r="AA108" s="880">
        <v>0</v>
      </c>
      <c r="AB108" s="880">
        <v>0</v>
      </c>
      <c r="AC108" s="930" t="s">
        <v>396</v>
      </c>
      <c r="AD108" s="900">
        <v>0</v>
      </c>
      <c r="AE108" s="880">
        <v>0</v>
      </c>
      <c r="AF108" s="880">
        <v>0</v>
      </c>
      <c r="AG108" s="930" t="s">
        <v>396</v>
      </c>
      <c r="AH108" s="900">
        <v>0</v>
      </c>
      <c r="AI108" s="880">
        <v>0</v>
      </c>
      <c r="AJ108" s="880">
        <v>0</v>
      </c>
      <c r="AK108" s="930" t="s">
        <v>396</v>
      </c>
      <c r="AL108" s="900">
        <v>0</v>
      </c>
      <c r="AM108" s="917">
        <v>0</v>
      </c>
      <c r="AN108" s="917">
        <v>0</v>
      </c>
      <c r="AO108" s="923" t="s">
        <v>396</v>
      </c>
    </row>
    <row r="109" spans="2:41">
      <c r="B109" s="440"/>
      <c r="C109" s="413">
        <v>6</v>
      </c>
      <c r="D109" s="414" t="s">
        <v>127</v>
      </c>
      <c r="E109" s="886" t="s">
        <v>549</v>
      </c>
      <c r="F109" s="890">
        <v>0</v>
      </c>
      <c r="G109" s="881">
        <v>0</v>
      </c>
      <c r="O109" s="440"/>
      <c r="P109" s="414" t="s">
        <v>127</v>
      </c>
      <c r="Q109" s="886" t="s">
        <v>549</v>
      </c>
      <c r="R109" s="900">
        <v>0</v>
      </c>
      <c r="S109" s="880">
        <v>0</v>
      </c>
      <c r="T109" s="880">
        <v>0</v>
      </c>
      <c r="U109" s="930" t="s">
        <v>396</v>
      </c>
      <c r="V109" s="900">
        <v>0</v>
      </c>
      <c r="W109" s="880">
        <v>0</v>
      </c>
      <c r="X109" s="880">
        <v>0</v>
      </c>
      <c r="Y109" s="930" t="s">
        <v>396</v>
      </c>
      <c r="Z109" s="900">
        <v>0</v>
      </c>
      <c r="AA109" s="880">
        <v>0</v>
      </c>
      <c r="AB109" s="880">
        <v>0</v>
      </c>
      <c r="AC109" s="930" t="s">
        <v>396</v>
      </c>
      <c r="AD109" s="900">
        <v>0</v>
      </c>
      <c r="AE109" s="880">
        <v>0</v>
      </c>
      <c r="AF109" s="880">
        <v>0</v>
      </c>
      <c r="AG109" s="930" t="s">
        <v>396</v>
      </c>
      <c r="AH109" s="900">
        <v>0</v>
      </c>
      <c r="AI109" s="880">
        <v>0</v>
      </c>
      <c r="AJ109" s="880">
        <v>0</v>
      </c>
      <c r="AK109" s="930" t="s">
        <v>396</v>
      </c>
      <c r="AL109" s="900">
        <v>0</v>
      </c>
      <c r="AM109" s="917">
        <v>0</v>
      </c>
      <c r="AN109" s="917">
        <v>0</v>
      </c>
      <c r="AO109" s="923" t="s">
        <v>396</v>
      </c>
    </row>
    <row r="110" spans="2:41">
      <c r="B110" s="441" t="s">
        <v>128</v>
      </c>
      <c r="C110" s="428">
        <v>7</v>
      </c>
      <c r="D110" s="429" t="s">
        <v>401</v>
      </c>
      <c r="E110" s="882" t="s">
        <v>550</v>
      </c>
      <c r="F110" s="891">
        <v>0</v>
      </c>
      <c r="G110" s="878">
        <v>0</v>
      </c>
      <c r="O110" s="441" t="s">
        <v>128</v>
      </c>
      <c r="P110" s="429" t="s">
        <v>401</v>
      </c>
      <c r="Q110" s="882" t="s">
        <v>550</v>
      </c>
      <c r="R110" s="897">
        <v>0</v>
      </c>
      <c r="S110" s="875">
        <v>0</v>
      </c>
      <c r="T110" s="875">
        <v>0</v>
      </c>
      <c r="U110" s="931" t="s">
        <v>396</v>
      </c>
      <c r="V110" s="897">
        <v>153.72701754386</v>
      </c>
      <c r="W110" s="875">
        <v>8.1958127463965261E-2</v>
      </c>
      <c r="X110" s="875">
        <v>1</v>
      </c>
      <c r="Y110" s="931">
        <v>5.3314068517969985E-4</v>
      </c>
      <c r="Z110" s="897">
        <v>0</v>
      </c>
      <c r="AA110" s="875">
        <v>0</v>
      </c>
      <c r="AB110" s="875">
        <v>0</v>
      </c>
      <c r="AC110" s="931" t="s">
        <v>396</v>
      </c>
      <c r="AD110" s="897">
        <v>0</v>
      </c>
      <c r="AE110" s="875">
        <v>0</v>
      </c>
      <c r="AF110" s="875">
        <v>0</v>
      </c>
      <c r="AG110" s="931" t="s">
        <v>396</v>
      </c>
      <c r="AH110" s="897">
        <v>0</v>
      </c>
      <c r="AI110" s="875">
        <v>0</v>
      </c>
      <c r="AJ110" s="875">
        <v>0</v>
      </c>
      <c r="AK110" s="931" t="s">
        <v>396</v>
      </c>
      <c r="AL110" s="897">
        <v>0</v>
      </c>
      <c r="AM110" s="918">
        <v>0</v>
      </c>
      <c r="AN110" s="918">
        <v>0</v>
      </c>
      <c r="AO110" s="924" t="s">
        <v>396</v>
      </c>
    </row>
    <row r="111" spans="2:41">
      <c r="B111" s="441" t="s">
        <v>14</v>
      </c>
      <c r="C111" s="428">
        <v>8</v>
      </c>
      <c r="D111" s="429" t="s">
        <v>551</v>
      </c>
      <c r="E111" s="882" t="s">
        <v>552</v>
      </c>
      <c r="F111" s="891">
        <v>3825.6804744416431</v>
      </c>
      <c r="G111" s="878">
        <v>5</v>
      </c>
      <c r="O111" s="441" t="s">
        <v>14</v>
      </c>
      <c r="P111" s="429" t="s">
        <v>551</v>
      </c>
      <c r="Q111" s="882" t="s">
        <v>552</v>
      </c>
      <c r="R111" s="897">
        <v>374.61522566975191</v>
      </c>
      <c r="S111" s="875">
        <v>0.18561326147857718</v>
      </c>
      <c r="T111" s="875">
        <v>1</v>
      </c>
      <c r="U111" s="931">
        <v>4.9547708891631531E-4</v>
      </c>
      <c r="V111" s="897">
        <v>689759.21891604154</v>
      </c>
      <c r="W111" s="875">
        <v>362.3596208358835</v>
      </c>
      <c r="X111" s="875">
        <v>1</v>
      </c>
      <c r="Y111" s="931">
        <v>5.2534219318638848E-4</v>
      </c>
      <c r="Z111" s="897">
        <v>2216.2828741165081</v>
      </c>
      <c r="AA111" s="875">
        <v>1.1813954547753125</v>
      </c>
      <c r="AB111" s="875">
        <v>1</v>
      </c>
      <c r="AC111" s="931">
        <v>5.3305264800471836E-4</v>
      </c>
      <c r="AD111" s="897">
        <v>6611.495241714304</v>
      </c>
      <c r="AE111" s="875">
        <v>7.5156127059683016</v>
      </c>
      <c r="AF111" s="875">
        <v>2</v>
      </c>
      <c r="AG111" s="931">
        <v>1.1367493178471332E-3</v>
      </c>
      <c r="AH111" s="897">
        <v>9206.3188931142358</v>
      </c>
      <c r="AI111" s="875">
        <v>4.9059653765170914</v>
      </c>
      <c r="AJ111" s="875">
        <v>1</v>
      </c>
      <c r="AK111" s="931">
        <v>5.3289109724261822E-4</v>
      </c>
      <c r="AL111" s="897">
        <v>1019.8819881041288</v>
      </c>
      <c r="AM111" s="918">
        <v>6.574782685051572E-4</v>
      </c>
      <c r="AN111" s="918">
        <v>1</v>
      </c>
      <c r="AO111" s="924">
        <v>6.4466112371231463E-7</v>
      </c>
    </row>
    <row r="112" spans="2:41">
      <c r="B112" s="441"/>
      <c r="C112" s="428"/>
      <c r="D112" s="429" t="s">
        <v>402</v>
      </c>
      <c r="E112" s="882" t="s">
        <v>553</v>
      </c>
      <c r="F112" s="891">
        <v>730.59405997468787</v>
      </c>
      <c r="G112" s="878">
        <v>5</v>
      </c>
      <c r="O112" s="441"/>
      <c r="P112" s="429" t="s">
        <v>402</v>
      </c>
      <c r="Q112" s="882" t="s">
        <v>553</v>
      </c>
      <c r="R112" s="898">
        <v>46036.097094981502</v>
      </c>
      <c r="S112" s="936">
        <v>19.730603336942174</v>
      </c>
      <c r="T112" s="936">
        <v>1</v>
      </c>
      <c r="U112" s="932">
        <v>4.2858983671517739E-4</v>
      </c>
      <c r="V112" s="898">
        <v>1789685.2665417115</v>
      </c>
      <c r="W112" s="936">
        <v>390.95940760864534</v>
      </c>
      <c r="X112" s="936">
        <v>1</v>
      </c>
      <c r="Y112" s="932">
        <v>2.1845148692770634E-4</v>
      </c>
      <c r="Z112" s="898">
        <v>281973.35460524482</v>
      </c>
      <c r="AA112" s="936">
        <v>140.62986468736125</v>
      </c>
      <c r="AB112" s="936">
        <v>1</v>
      </c>
      <c r="AC112" s="932">
        <v>4.9873458747277488E-4</v>
      </c>
      <c r="AD112" s="898">
        <v>517541.98305981676</v>
      </c>
      <c r="AE112" s="936">
        <v>269.48005271859739</v>
      </c>
      <c r="AF112" s="936">
        <v>1</v>
      </c>
      <c r="AG112" s="932">
        <v>5.2069215935946834E-4</v>
      </c>
      <c r="AH112" s="898">
        <v>1231521.5952489472</v>
      </c>
      <c r="AI112" s="936">
        <v>13243.773612475869</v>
      </c>
      <c r="AJ112" s="936">
        <v>2</v>
      </c>
      <c r="AK112" s="932">
        <v>1.0753992186226091E-2</v>
      </c>
      <c r="AL112" s="898">
        <v>730201.04910621617</v>
      </c>
      <c r="AM112" s="919">
        <v>1131.2842868193411</v>
      </c>
      <c r="AN112" s="919">
        <v>3</v>
      </c>
      <c r="AO112" s="925">
        <v>1.5492778163001279E-3</v>
      </c>
    </row>
    <row r="113" spans="2:41">
      <c r="B113" s="443"/>
      <c r="C113" s="413">
        <v>9</v>
      </c>
      <c r="D113" s="414" t="s">
        <v>129</v>
      </c>
      <c r="E113" s="886" t="s">
        <v>403</v>
      </c>
      <c r="F113" s="890">
        <v>13.575742294592153</v>
      </c>
      <c r="G113" s="881">
        <v>3</v>
      </c>
      <c r="O113" s="443"/>
      <c r="P113" s="414" t="s">
        <v>129</v>
      </c>
      <c r="Q113" s="886" t="s">
        <v>403</v>
      </c>
      <c r="R113" s="900">
        <v>136.91886077180757</v>
      </c>
      <c r="S113" s="880">
        <v>6.608826063638E-2</v>
      </c>
      <c r="T113" s="880">
        <v>1</v>
      </c>
      <c r="U113" s="930">
        <v>4.8268193486158462E-4</v>
      </c>
      <c r="V113" s="900">
        <v>408819.57494040759</v>
      </c>
      <c r="W113" s="880">
        <v>81.651842878939945</v>
      </c>
      <c r="X113" s="880">
        <v>1</v>
      </c>
      <c r="Y113" s="930">
        <v>1.9972586413173119E-4</v>
      </c>
      <c r="Z113" s="900">
        <v>8895.6485132225007</v>
      </c>
      <c r="AA113" s="880">
        <v>1.2613333850118775</v>
      </c>
      <c r="AB113" s="880">
        <v>1</v>
      </c>
      <c r="AC113" s="930">
        <v>1.4179217885430505E-4</v>
      </c>
      <c r="AD113" s="900">
        <v>1015.5229257320131</v>
      </c>
      <c r="AE113" s="880">
        <v>0.13210772147864791</v>
      </c>
      <c r="AF113" s="880">
        <v>1</v>
      </c>
      <c r="AG113" s="930">
        <v>1.3008836938213042E-4</v>
      </c>
      <c r="AH113" s="900">
        <v>0</v>
      </c>
      <c r="AI113" s="880">
        <v>0</v>
      </c>
      <c r="AJ113" s="880">
        <v>0</v>
      </c>
      <c r="AK113" s="930" t="s">
        <v>396</v>
      </c>
      <c r="AL113" s="900">
        <v>2.1274488437611345</v>
      </c>
      <c r="AM113" s="917">
        <v>1.1342295342475714E-3</v>
      </c>
      <c r="AN113" s="917">
        <v>1</v>
      </c>
      <c r="AO113" s="923">
        <v>5.3314068517969985E-4</v>
      </c>
    </row>
    <row r="114" spans="2:41">
      <c r="B114" s="443"/>
      <c r="C114" s="413">
        <v>10</v>
      </c>
      <c r="D114" s="414" t="s">
        <v>130</v>
      </c>
      <c r="E114" s="886" t="s">
        <v>307</v>
      </c>
      <c r="F114" s="890">
        <v>0.90239101766729046</v>
      </c>
      <c r="G114" s="881">
        <v>2</v>
      </c>
      <c r="O114" s="443"/>
      <c r="P114" s="414" t="s">
        <v>130</v>
      </c>
      <c r="Q114" s="886" t="s">
        <v>307</v>
      </c>
      <c r="R114" s="900">
        <v>53.296786467726541</v>
      </c>
      <c r="S114" s="880">
        <v>1.7346660759860775E-2</v>
      </c>
      <c r="T114" s="880">
        <v>1</v>
      </c>
      <c r="U114" s="930">
        <v>3.2547292078040975E-4</v>
      </c>
      <c r="V114" s="900">
        <v>62726.556305266015</v>
      </c>
      <c r="W114" s="880">
        <v>15.085773377303999</v>
      </c>
      <c r="X114" s="880">
        <v>1</v>
      </c>
      <c r="Y114" s="930">
        <v>2.4050058325994088E-4</v>
      </c>
      <c r="Z114" s="900">
        <v>4991.9126413123176</v>
      </c>
      <c r="AA114" s="880">
        <v>1.6582853633197179</v>
      </c>
      <c r="AB114" s="880">
        <v>1</v>
      </c>
      <c r="AC114" s="930">
        <v>3.3219438769741238E-4</v>
      </c>
      <c r="AD114" s="900">
        <v>262.49658669751312</v>
      </c>
      <c r="AE114" s="880">
        <v>2.1435260677790523E-6</v>
      </c>
      <c r="AF114" s="880">
        <v>1</v>
      </c>
      <c r="AG114" s="930">
        <v>8.1659197734602767E-9</v>
      </c>
      <c r="AH114" s="900">
        <v>0</v>
      </c>
      <c r="AI114" s="880">
        <v>0</v>
      </c>
      <c r="AJ114" s="880">
        <v>0</v>
      </c>
      <c r="AK114" s="930" t="s">
        <v>396</v>
      </c>
      <c r="AL114" s="900">
        <v>0</v>
      </c>
      <c r="AM114" s="917">
        <v>0</v>
      </c>
      <c r="AN114" s="917">
        <v>0</v>
      </c>
      <c r="AO114" s="923" t="s">
        <v>396</v>
      </c>
    </row>
    <row r="115" spans="2:41">
      <c r="B115" s="443"/>
      <c r="C115" s="413">
        <v>11</v>
      </c>
      <c r="D115" s="414" t="s">
        <v>131</v>
      </c>
      <c r="E115" s="886" t="s">
        <v>308</v>
      </c>
      <c r="F115" s="890">
        <v>4.3466922749722023</v>
      </c>
      <c r="G115" s="881">
        <v>3</v>
      </c>
      <c r="O115" s="443"/>
      <c r="P115" s="414" t="s">
        <v>131</v>
      </c>
      <c r="Q115" s="886" t="s">
        <v>308</v>
      </c>
      <c r="R115" s="900">
        <v>2553.8897775725418</v>
      </c>
      <c r="S115" s="880">
        <v>1.3615825458884558</v>
      </c>
      <c r="T115" s="880">
        <v>1</v>
      </c>
      <c r="U115" s="930">
        <v>5.3314068517969974E-4</v>
      </c>
      <c r="V115" s="900">
        <v>6883.1880087970849</v>
      </c>
      <c r="W115" s="880">
        <v>3.6697075712307714</v>
      </c>
      <c r="X115" s="880">
        <v>1</v>
      </c>
      <c r="Y115" s="930">
        <v>5.3314068517969985E-4</v>
      </c>
      <c r="Z115" s="900">
        <v>165.77310705728041</v>
      </c>
      <c r="AA115" s="880">
        <v>8.8380387880886202E-2</v>
      </c>
      <c r="AB115" s="880">
        <v>1</v>
      </c>
      <c r="AC115" s="930">
        <v>5.3314068517969974E-4</v>
      </c>
      <c r="AD115" s="900">
        <v>17851.42478700064</v>
      </c>
      <c r="AE115" s="880">
        <v>9.5173208423753977</v>
      </c>
      <c r="AF115" s="880">
        <v>1</v>
      </c>
      <c r="AG115" s="930">
        <v>5.3314068517969974E-4</v>
      </c>
      <c r="AH115" s="900">
        <v>0</v>
      </c>
      <c r="AI115" s="880">
        <v>0</v>
      </c>
      <c r="AJ115" s="880">
        <v>0</v>
      </c>
      <c r="AK115" s="930" t="s">
        <v>396</v>
      </c>
      <c r="AL115" s="900">
        <v>36567.518914193635</v>
      </c>
      <c r="AM115" s="917">
        <v>19.495632089234824</v>
      </c>
      <c r="AN115" s="917">
        <v>1</v>
      </c>
      <c r="AO115" s="923">
        <v>5.3314068517969974E-4</v>
      </c>
    </row>
    <row r="116" spans="2:41">
      <c r="B116" s="443"/>
      <c r="C116" s="413">
        <v>12</v>
      </c>
      <c r="D116" s="414" t="s">
        <v>554</v>
      </c>
      <c r="E116" s="886" t="s">
        <v>309</v>
      </c>
      <c r="F116" s="890">
        <v>0.79934378622312996</v>
      </c>
      <c r="G116" s="881">
        <v>2</v>
      </c>
      <c r="O116" s="443"/>
      <c r="P116" s="414" t="s">
        <v>554</v>
      </c>
      <c r="Q116" s="886" t="s">
        <v>309</v>
      </c>
      <c r="R116" s="900">
        <v>9281.843506322848</v>
      </c>
      <c r="S116" s="880">
        <v>1.0589035063585084</v>
      </c>
      <c r="T116" s="880">
        <v>1</v>
      </c>
      <c r="U116" s="930">
        <v>1.1408331821552226E-4</v>
      </c>
      <c r="V116" s="900">
        <v>20.262859811980508</v>
      </c>
      <c r="W116" s="880">
        <v>1.0802954963859492E-2</v>
      </c>
      <c r="X116" s="880">
        <v>1</v>
      </c>
      <c r="Y116" s="930">
        <v>5.3314068517969985E-4</v>
      </c>
      <c r="Z116" s="900">
        <v>0</v>
      </c>
      <c r="AA116" s="880">
        <v>0</v>
      </c>
      <c r="AB116" s="880">
        <v>0</v>
      </c>
      <c r="AC116" s="930" t="s">
        <v>396</v>
      </c>
      <c r="AD116" s="900">
        <v>0</v>
      </c>
      <c r="AE116" s="880">
        <v>0</v>
      </c>
      <c r="AF116" s="880">
        <v>0</v>
      </c>
      <c r="AG116" s="930" t="s">
        <v>396</v>
      </c>
      <c r="AH116" s="900">
        <v>0</v>
      </c>
      <c r="AI116" s="880">
        <v>0</v>
      </c>
      <c r="AJ116" s="880">
        <v>0</v>
      </c>
      <c r="AK116" s="930" t="s">
        <v>396</v>
      </c>
      <c r="AL116" s="900">
        <v>3460.2170186982185</v>
      </c>
      <c r="AM116" s="917">
        <v>0.161549634688508</v>
      </c>
      <c r="AN116" s="917">
        <v>1</v>
      </c>
      <c r="AO116" s="923">
        <v>4.6687717508910815E-5</v>
      </c>
    </row>
    <row r="117" spans="2:41">
      <c r="B117" s="443"/>
      <c r="C117" s="413">
        <v>13</v>
      </c>
      <c r="D117" s="414" t="s">
        <v>133</v>
      </c>
      <c r="E117" s="886" t="s">
        <v>310</v>
      </c>
      <c r="F117" s="890">
        <v>1.02383483334641</v>
      </c>
      <c r="G117" s="881">
        <v>1</v>
      </c>
      <c r="O117" s="443"/>
      <c r="P117" s="414" t="s">
        <v>133</v>
      </c>
      <c r="Q117" s="886" t="s">
        <v>310</v>
      </c>
      <c r="R117" s="900">
        <v>0.28955999999999998</v>
      </c>
      <c r="S117" s="880">
        <v>0</v>
      </c>
      <c r="T117" s="880">
        <v>0</v>
      </c>
      <c r="U117" s="930">
        <v>0</v>
      </c>
      <c r="V117" s="900">
        <v>221.13675135672955</v>
      </c>
      <c r="W117" s="880">
        <v>0.11789699913673971</v>
      </c>
      <c r="X117" s="880">
        <v>1</v>
      </c>
      <c r="Y117" s="930">
        <v>5.3314068517969985E-4</v>
      </c>
      <c r="Z117" s="900">
        <v>0</v>
      </c>
      <c r="AA117" s="880">
        <v>0</v>
      </c>
      <c r="AB117" s="880">
        <v>0</v>
      </c>
      <c r="AC117" s="930" t="s">
        <v>396</v>
      </c>
      <c r="AD117" s="900">
        <v>0</v>
      </c>
      <c r="AE117" s="880">
        <v>0</v>
      </c>
      <c r="AF117" s="880">
        <v>0</v>
      </c>
      <c r="AG117" s="930" t="s">
        <v>396</v>
      </c>
      <c r="AH117" s="900">
        <v>0</v>
      </c>
      <c r="AI117" s="880">
        <v>0</v>
      </c>
      <c r="AJ117" s="880">
        <v>0</v>
      </c>
      <c r="AK117" s="930" t="s">
        <v>396</v>
      </c>
      <c r="AL117" s="900">
        <v>0</v>
      </c>
      <c r="AM117" s="917">
        <v>0</v>
      </c>
      <c r="AN117" s="917">
        <v>0</v>
      </c>
      <c r="AO117" s="923" t="s">
        <v>396</v>
      </c>
    </row>
    <row r="118" spans="2:41">
      <c r="B118" s="443"/>
      <c r="C118" s="413">
        <v>14</v>
      </c>
      <c r="D118" s="414" t="s">
        <v>134</v>
      </c>
      <c r="E118" s="886" t="s">
        <v>311</v>
      </c>
      <c r="F118" s="890">
        <v>7.3963369358795692</v>
      </c>
      <c r="G118" s="881">
        <v>4</v>
      </c>
      <c r="O118" s="443"/>
      <c r="P118" s="414" t="s">
        <v>134</v>
      </c>
      <c r="Q118" s="886" t="s">
        <v>311</v>
      </c>
      <c r="R118" s="900">
        <v>12414.144650161312</v>
      </c>
      <c r="S118" s="880">
        <v>5.7520009327293895</v>
      </c>
      <c r="T118" s="880">
        <v>1</v>
      </c>
      <c r="U118" s="930">
        <v>4.6334250927667795E-4</v>
      </c>
      <c r="V118" s="900">
        <v>754528.6407912937</v>
      </c>
      <c r="W118" s="880">
        <v>26.723112575781975</v>
      </c>
      <c r="X118" s="880">
        <v>1</v>
      </c>
      <c r="Y118" s="930">
        <v>3.5416962499603403E-5</v>
      </c>
      <c r="Z118" s="900">
        <v>0.49992912363416497</v>
      </c>
      <c r="AA118" s="880">
        <v>2.6653255551560556E-4</v>
      </c>
      <c r="AB118" s="880">
        <v>1</v>
      </c>
      <c r="AC118" s="930">
        <v>5.3314068517969974E-4</v>
      </c>
      <c r="AD118" s="900">
        <v>473.51768005732578</v>
      </c>
      <c r="AE118" s="880">
        <v>0.25245154039046452</v>
      </c>
      <c r="AF118" s="880">
        <v>1</v>
      </c>
      <c r="AG118" s="930">
        <v>5.3314068517969974E-4</v>
      </c>
      <c r="AH118" s="900">
        <v>416.17821009074919</v>
      </c>
      <c r="AI118" s="880">
        <v>8.7192702264583977E-2</v>
      </c>
      <c r="AJ118" s="880">
        <v>1</v>
      </c>
      <c r="AK118" s="930">
        <v>2.095080908862847E-4</v>
      </c>
      <c r="AL118" s="900">
        <v>43448.939651071909</v>
      </c>
      <c r="AM118" s="917">
        <v>18.013573649728965</v>
      </c>
      <c r="AN118" s="917">
        <v>1</v>
      </c>
      <c r="AO118" s="923">
        <v>4.1459178968213464E-4</v>
      </c>
    </row>
    <row r="119" spans="2:41">
      <c r="B119" s="443"/>
      <c r="C119" s="413">
        <v>15</v>
      </c>
      <c r="D119" s="414" t="s">
        <v>135</v>
      </c>
      <c r="E119" s="886" t="s">
        <v>312</v>
      </c>
      <c r="F119" s="890">
        <v>3.4299124374680465</v>
      </c>
      <c r="G119" s="881">
        <v>3</v>
      </c>
      <c r="O119" s="443"/>
      <c r="P119" s="414" t="s">
        <v>135</v>
      </c>
      <c r="Q119" s="886" t="s">
        <v>312</v>
      </c>
      <c r="R119" s="900">
        <v>0</v>
      </c>
      <c r="S119" s="880">
        <v>0</v>
      </c>
      <c r="T119" s="880">
        <v>0</v>
      </c>
      <c r="U119" s="930" t="s">
        <v>396</v>
      </c>
      <c r="V119" s="900">
        <v>207.23689874220901</v>
      </c>
      <c r="W119" s="880">
        <v>0.11048642218993739</v>
      </c>
      <c r="X119" s="880">
        <v>1</v>
      </c>
      <c r="Y119" s="930">
        <v>5.3314068517969985E-4</v>
      </c>
      <c r="Z119" s="900">
        <v>452.33917959904568</v>
      </c>
      <c r="AA119" s="880">
        <v>0.24018450612083708</v>
      </c>
      <c r="AB119" s="880">
        <v>1</v>
      </c>
      <c r="AC119" s="930">
        <v>5.3098320232560241E-4</v>
      </c>
      <c r="AD119" s="900">
        <v>2077.3442093718172</v>
      </c>
      <c r="AE119" s="880">
        <v>1.0716797580062694</v>
      </c>
      <c r="AF119" s="880">
        <v>1</v>
      </c>
      <c r="AG119" s="930">
        <v>5.1588935197712958E-4</v>
      </c>
      <c r="AH119" s="900">
        <v>0</v>
      </c>
      <c r="AI119" s="880">
        <v>0</v>
      </c>
      <c r="AJ119" s="880">
        <v>0</v>
      </c>
      <c r="AK119" s="930" t="s">
        <v>396</v>
      </c>
      <c r="AL119" s="900">
        <v>0</v>
      </c>
      <c r="AM119" s="917">
        <v>0</v>
      </c>
      <c r="AN119" s="917">
        <v>0</v>
      </c>
      <c r="AO119" s="923" t="s">
        <v>396</v>
      </c>
    </row>
    <row r="120" spans="2:41">
      <c r="B120" s="443"/>
      <c r="C120" s="413">
        <v>16</v>
      </c>
      <c r="D120" s="414" t="s">
        <v>136</v>
      </c>
      <c r="E120" s="886" t="s">
        <v>313</v>
      </c>
      <c r="F120" s="890">
        <v>39.596608068383006</v>
      </c>
      <c r="G120" s="881">
        <v>4</v>
      </c>
      <c r="O120" s="443"/>
      <c r="P120" s="414" t="s">
        <v>136</v>
      </c>
      <c r="Q120" s="886" t="s">
        <v>313</v>
      </c>
      <c r="R120" s="900">
        <v>544.56078100308787</v>
      </c>
      <c r="S120" s="880">
        <v>0.28897712872055115</v>
      </c>
      <c r="T120" s="880">
        <v>1</v>
      </c>
      <c r="U120" s="930">
        <v>5.3066092675321125E-4</v>
      </c>
      <c r="V120" s="900">
        <v>94237.448297663519</v>
      </c>
      <c r="W120" s="880">
        <v>45.651195770735121</v>
      </c>
      <c r="X120" s="880">
        <v>1</v>
      </c>
      <c r="Y120" s="930">
        <v>4.8442733324589578E-4</v>
      </c>
      <c r="Z120" s="900">
        <v>76669.602555906429</v>
      </c>
      <c r="AA120" s="880">
        <v>40.145403347335517</v>
      </c>
      <c r="AB120" s="880">
        <v>1</v>
      </c>
      <c r="AC120" s="930">
        <v>5.2361564438868765E-4</v>
      </c>
      <c r="AD120" s="900">
        <v>445972.41991189291</v>
      </c>
      <c r="AE120" s="880">
        <v>237.36613467071797</v>
      </c>
      <c r="AF120" s="880">
        <v>1</v>
      </c>
      <c r="AG120" s="930">
        <v>5.3224397759308174E-4</v>
      </c>
      <c r="AH120" s="900">
        <v>8.1499006454980254</v>
      </c>
      <c r="AI120" s="880">
        <v>0</v>
      </c>
      <c r="AJ120" s="880">
        <v>0</v>
      </c>
      <c r="AK120" s="930">
        <v>0</v>
      </c>
      <c r="AL120" s="900">
        <v>0</v>
      </c>
      <c r="AM120" s="917">
        <v>0</v>
      </c>
      <c r="AN120" s="917">
        <v>0</v>
      </c>
      <c r="AO120" s="923" t="s">
        <v>396</v>
      </c>
    </row>
    <row r="121" spans="2:41">
      <c r="B121" s="443"/>
      <c r="C121" s="413">
        <v>17</v>
      </c>
      <c r="D121" s="414" t="s">
        <v>137</v>
      </c>
      <c r="E121" s="886" t="s">
        <v>314</v>
      </c>
      <c r="F121" s="890">
        <v>4.101</v>
      </c>
      <c r="G121" s="881">
        <v>2</v>
      </c>
      <c r="O121" s="443"/>
      <c r="P121" s="414" t="s">
        <v>137</v>
      </c>
      <c r="Q121" s="886" t="s">
        <v>314</v>
      </c>
      <c r="R121" s="900">
        <v>3265.7260923890476</v>
      </c>
      <c r="S121" s="880">
        <v>1.7410914465055203</v>
      </c>
      <c r="T121" s="880">
        <v>1</v>
      </c>
      <c r="U121" s="930">
        <v>5.3314068517969974E-4</v>
      </c>
      <c r="V121" s="900">
        <v>6787.4732169208819</v>
      </c>
      <c r="W121" s="880">
        <v>3.6186781215080606</v>
      </c>
      <c r="X121" s="880">
        <v>1</v>
      </c>
      <c r="Y121" s="930">
        <v>5.3314068517969985E-4</v>
      </c>
      <c r="Z121" s="900">
        <v>200.15807324620866</v>
      </c>
      <c r="AA121" s="880">
        <v>0.10671241231473222</v>
      </c>
      <c r="AB121" s="880">
        <v>1</v>
      </c>
      <c r="AC121" s="930">
        <v>5.3314068517969974E-4</v>
      </c>
      <c r="AD121" s="900">
        <v>0.40043389570282933</v>
      </c>
      <c r="AE121" s="880">
        <v>2.1348760152418284E-4</v>
      </c>
      <c r="AF121" s="880">
        <v>1</v>
      </c>
      <c r="AG121" s="930">
        <v>5.3314068517969974E-4</v>
      </c>
      <c r="AH121" s="900">
        <v>3.1688390449132009</v>
      </c>
      <c r="AI121" s="880">
        <v>1.6894370196292091E-3</v>
      </c>
      <c r="AJ121" s="880">
        <v>1</v>
      </c>
      <c r="AK121" s="930">
        <v>5.3314068517969963E-4</v>
      </c>
      <c r="AL121" s="900">
        <v>14663.856793024446</v>
      </c>
      <c r="AM121" s="917">
        <v>7.8178986580100478</v>
      </c>
      <c r="AN121" s="917">
        <v>1</v>
      </c>
      <c r="AO121" s="923">
        <v>5.3314068517969974E-4</v>
      </c>
    </row>
    <row r="122" spans="2:41">
      <c r="B122" s="443" t="s">
        <v>18</v>
      </c>
      <c r="C122" s="413">
        <v>18</v>
      </c>
      <c r="D122" s="414" t="s">
        <v>555</v>
      </c>
      <c r="E122" s="886" t="s">
        <v>315</v>
      </c>
      <c r="F122" s="890">
        <v>77.609234916346935</v>
      </c>
      <c r="G122" s="881">
        <v>3</v>
      </c>
      <c r="O122" s="443" t="s">
        <v>18</v>
      </c>
      <c r="P122" s="414" t="s">
        <v>555</v>
      </c>
      <c r="Q122" s="886" t="s">
        <v>315</v>
      </c>
      <c r="R122" s="900">
        <v>0</v>
      </c>
      <c r="S122" s="880">
        <v>0</v>
      </c>
      <c r="T122" s="880">
        <v>0</v>
      </c>
      <c r="U122" s="930" t="s">
        <v>396</v>
      </c>
      <c r="V122" s="900">
        <v>5764.2870834164587</v>
      </c>
      <c r="W122" s="880">
        <v>3.0500095781212209</v>
      </c>
      <c r="X122" s="880">
        <v>1</v>
      </c>
      <c r="Y122" s="930">
        <v>5.2912173422033971E-4</v>
      </c>
      <c r="Z122" s="900">
        <v>319.40453681422201</v>
      </c>
      <c r="AA122" s="880">
        <v>0.17028755360663897</v>
      </c>
      <c r="AB122" s="880">
        <v>1</v>
      </c>
      <c r="AC122" s="930">
        <v>5.3314068517969974E-4</v>
      </c>
      <c r="AD122" s="900">
        <v>3668.5913039338648</v>
      </c>
      <c r="AE122" s="880">
        <v>1.8972217672122358</v>
      </c>
      <c r="AF122" s="880">
        <v>1</v>
      </c>
      <c r="AG122" s="930">
        <v>5.1715266434225774E-4</v>
      </c>
      <c r="AH122" s="900">
        <v>0</v>
      </c>
      <c r="AI122" s="880">
        <v>0</v>
      </c>
      <c r="AJ122" s="880">
        <v>0</v>
      </c>
      <c r="AK122" s="930" t="s">
        <v>396</v>
      </c>
      <c r="AL122" s="900">
        <v>4977.5245334204355</v>
      </c>
      <c r="AM122" s="917">
        <v>2.6537208402465366</v>
      </c>
      <c r="AN122" s="917">
        <v>1</v>
      </c>
      <c r="AO122" s="923">
        <v>5.3314068517969985E-4</v>
      </c>
    </row>
    <row r="123" spans="2:41">
      <c r="B123" s="443"/>
      <c r="C123" s="413">
        <v>19</v>
      </c>
      <c r="D123" s="414" t="s">
        <v>139</v>
      </c>
      <c r="E123" s="886" t="s">
        <v>316</v>
      </c>
      <c r="F123" s="890">
        <v>4.7740366935255301</v>
      </c>
      <c r="G123" s="881">
        <v>2</v>
      </c>
      <c r="O123" s="443"/>
      <c r="P123" s="414" t="s">
        <v>139</v>
      </c>
      <c r="Q123" s="886" t="s">
        <v>316</v>
      </c>
      <c r="R123" s="900">
        <v>54.004165816945019</v>
      </c>
      <c r="S123" s="880">
        <v>4.7281308777157006E-4</v>
      </c>
      <c r="T123" s="880">
        <v>1</v>
      </c>
      <c r="U123" s="930">
        <v>8.7551225098863451E-6</v>
      </c>
      <c r="V123" s="900">
        <v>4607.0990342619298</v>
      </c>
      <c r="W123" s="880">
        <v>0.58899930421288194</v>
      </c>
      <c r="X123" s="880">
        <v>1</v>
      </c>
      <c r="Y123" s="930">
        <v>1.2784602628088313E-4</v>
      </c>
      <c r="Z123" s="900">
        <v>0.19253898999183813</v>
      </c>
      <c r="AA123" s="880">
        <v>1.0265036904805594E-4</v>
      </c>
      <c r="AB123" s="880">
        <v>1</v>
      </c>
      <c r="AC123" s="930">
        <v>5.3314068517969974E-4</v>
      </c>
      <c r="AD123" s="900">
        <v>1353.8428527458871</v>
      </c>
      <c r="AE123" s="880">
        <v>0.1067611952188206</v>
      </c>
      <c r="AF123" s="880">
        <v>1</v>
      </c>
      <c r="AG123" s="930">
        <v>7.8857893294104059E-5</v>
      </c>
      <c r="AH123" s="900">
        <v>0</v>
      </c>
      <c r="AI123" s="880">
        <v>0</v>
      </c>
      <c r="AJ123" s="880">
        <v>0</v>
      </c>
      <c r="AK123" s="930" t="s">
        <v>396</v>
      </c>
      <c r="AL123" s="900">
        <v>0</v>
      </c>
      <c r="AM123" s="917">
        <v>0</v>
      </c>
      <c r="AN123" s="917">
        <v>0</v>
      </c>
      <c r="AO123" s="923" t="s">
        <v>396</v>
      </c>
    </row>
    <row r="124" spans="2:41">
      <c r="B124" s="443"/>
      <c r="C124" s="413">
        <v>20</v>
      </c>
      <c r="D124" s="414" t="s">
        <v>140</v>
      </c>
      <c r="E124" s="886" t="s">
        <v>317</v>
      </c>
      <c r="F124" s="890">
        <v>0</v>
      </c>
      <c r="G124" s="881">
        <v>0</v>
      </c>
      <c r="O124" s="443"/>
      <c r="P124" s="414" t="s">
        <v>140</v>
      </c>
      <c r="Q124" s="886" t="s">
        <v>317</v>
      </c>
      <c r="R124" s="900">
        <v>0</v>
      </c>
      <c r="S124" s="880">
        <v>0</v>
      </c>
      <c r="T124" s="880">
        <v>0</v>
      </c>
      <c r="U124" s="930" t="s">
        <v>396</v>
      </c>
      <c r="V124" s="900">
        <v>0</v>
      </c>
      <c r="W124" s="880">
        <v>0</v>
      </c>
      <c r="X124" s="880">
        <v>0</v>
      </c>
      <c r="Y124" s="930" t="s">
        <v>396</v>
      </c>
      <c r="Z124" s="900">
        <v>0</v>
      </c>
      <c r="AA124" s="880">
        <v>0</v>
      </c>
      <c r="AB124" s="880">
        <v>0</v>
      </c>
      <c r="AC124" s="930" t="s">
        <v>396</v>
      </c>
      <c r="AD124" s="900">
        <v>139.12299939937802</v>
      </c>
      <c r="AE124" s="880">
        <v>7.4172131224039359E-2</v>
      </c>
      <c r="AF124" s="880">
        <v>1</v>
      </c>
      <c r="AG124" s="930">
        <v>5.3314068517969974E-4</v>
      </c>
      <c r="AH124" s="900">
        <v>0</v>
      </c>
      <c r="AI124" s="880">
        <v>0</v>
      </c>
      <c r="AJ124" s="880">
        <v>0</v>
      </c>
      <c r="AK124" s="930" t="s">
        <v>396</v>
      </c>
      <c r="AL124" s="900">
        <v>0</v>
      </c>
      <c r="AM124" s="917">
        <v>0</v>
      </c>
      <c r="AN124" s="917">
        <v>0</v>
      </c>
      <c r="AO124" s="923" t="s">
        <v>396</v>
      </c>
    </row>
    <row r="125" spans="2:41">
      <c r="B125" s="443"/>
      <c r="C125" s="413">
        <v>21</v>
      </c>
      <c r="D125" s="414" t="s">
        <v>141</v>
      </c>
      <c r="E125" s="886" t="s">
        <v>318</v>
      </c>
      <c r="F125" s="890">
        <v>5.7469244036778457</v>
      </c>
      <c r="G125" s="881">
        <v>4</v>
      </c>
      <c r="O125" s="443"/>
      <c r="P125" s="414" t="s">
        <v>141</v>
      </c>
      <c r="Q125" s="886" t="s">
        <v>318</v>
      </c>
      <c r="R125" s="900">
        <v>13329.499366206393</v>
      </c>
      <c r="S125" s="880">
        <v>7.1064984252016501</v>
      </c>
      <c r="T125" s="880">
        <v>1</v>
      </c>
      <c r="U125" s="930">
        <v>5.3314068517969974E-4</v>
      </c>
      <c r="V125" s="900">
        <v>218641.60144955243</v>
      </c>
      <c r="W125" s="880">
        <v>102.15774547708364</v>
      </c>
      <c r="X125" s="880">
        <v>1</v>
      </c>
      <c r="Y125" s="930">
        <v>4.6723837000734136E-4</v>
      </c>
      <c r="Z125" s="900">
        <v>269.93409019934592</v>
      </c>
      <c r="AA125" s="880">
        <v>0.14391284580223815</v>
      </c>
      <c r="AB125" s="880">
        <v>1</v>
      </c>
      <c r="AC125" s="930">
        <v>5.3314068517969974E-4</v>
      </c>
      <c r="AD125" s="900">
        <v>1667.0138846452305</v>
      </c>
      <c r="AE125" s="880">
        <v>0.88875292466383116</v>
      </c>
      <c r="AF125" s="880">
        <v>1</v>
      </c>
      <c r="AG125" s="930">
        <v>5.3314068517969974E-4</v>
      </c>
      <c r="AH125" s="900">
        <v>9167.443662445603</v>
      </c>
      <c r="AI125" s="880">
        <v>4.8875371955425448</v>
      </c>
      <c r="AJ125" s="880">
        <v>1</v>
      </c>
      <c r="AK125" s="930">
        <v>5.3314068517969974E-4</v>
      </c>
      <c r="AL125" s="900">
        <v>0.12583163760717869</v>
      </c>
      <c r="AM125" s="917">
        <v>6.7085965491174937E-5</v>
      </c>
      <c r="AN125" s="917">
        <v>1</v>
      </c>
      <c r="AO125" s="923">
        <v>5.3314068517969985E-4</v>
      </c>
    </row>
    <row r="126" spans="2:41">
      <c r="B126" s="443"/>
      <c r="C126" s="413">
        <v>22</v>
      </c>
      <c r="D126" s="414" t="s">
        <v>142</v>
      </c>
      <c r="E126" s="886" t="s">
        <v>319</v>
      </c>
      <c r="F126" s="890">
        <v>23.903858895997899</v>
      </c>
      <c r="G126" s="881">
        <v>3</v>
      </c>
      <c r="O126" s="443"/>
      <c r="P126" s="414" t="s">
        <v>142</v>
      </c>
      <c r="Q126" s="886" t="s">
        <v>319</v>
      </c>
      <c r="R126" s="900">
        <v>4217.4434635149073</v>
      </c>
      <c r="S126" s="880">
        <v>2.2484906978449835</v>
      </c>
      <c r="T126" s="880">
        <v>1</v>
      </c>
      <c r="U126" s="930">
        <v>5.3314068517969963E-4</v>
      </c>
      <c r="V126" s="900">
        <v>39319.752555248902</v>
      </c>
      <c r="W126" s="880">
        <v>20.362046522894254</v>
      </c>
      <c r="X126" s="880">
        <v>1</v>
      </c>
      <c r="Y126" s="930">
        <v>5.1785795178347499E-4</v>
      </c>
      <c r="Z126" s="900">
        <v>164883.33044599424</v>
      </c>
      <c r="AA126" s="880">
        <v>86.477208391075663</v>
      </c>
      <c r="AB126" s="880">
        <v>1</v>
      </c>
      <c r="AC126" s="930">
        <v>5.2447514346758259E-4</v>
      </c>
      <c r="AD126" s="900">
        <v>3975.401380404785</v>
      </c>
      <c r="AE126" s="880">
        <v>0.62636234075585528</v>
      </c>
      <c r="AF126" s="880">
        <v>1</v>
      </c>
      <c r="AG126" s="930">
        <v>1.5755952187451259E-4</v>
      </c>
      <c r="AH126" s="900">
        <v>1058054.2235032078</v>
      </c>
      <c r="AI126" s="880">
        <v>13155.847368068135</v>
      </c>
      <c r="AJ126" s="880">
        <v>2</v>
      </c>
      <c r="AK126" s="930">
        <v>1.2434001089763854E-2</v>
      </c>
      <c r="AL126" s="900">
        <v>625142.00838014809</v>
      </c>
      <c r="AM126" s="917">
        <v>329.67101838926283</v>
      </c>
      <c r="AN126" s="917">
        <v>1</v>
      </c>
      <c r="AO126" s="923">
        <v>5.2735380756685653E-4</v>
      </c>
    </row>
    <row r="127" spans="2:41">
      <c r="B127" s="443"/>
      <c r="C127" s="413">
        <v>23</v>
      </c>
      <c r="D127" s="414" t="s">
        <v>143</v>
      </c>
      <c r="E127" s="886" t="s">
        <v>320</v>
      </c>
      <c r="F127" s="890">
        <v>3.1046820005891576</v>
      </c>
      <c r="G127" s="881">
        <v>3</v>
      </c>
      <c r="O127" s="443"/>
      <c r="P127" s="414" t="s">
        <v>143</v>
      </c>
      <c r="Q127" s="886" t="s">
        <v>320</v>
      </c>
      <c r="R127" s="900">
        <v>2.755434663060778</v>
      </c>
      <c r="S127" s="880">
        <v>1.4690343242321183E-3</v>
      </c>
      <c r="T127" s="880">
        <v>1</v>
      </c>
      <c r="U127" s="930">
        <v>5.3314068517969974E-4</v>
      </c>
      <c r="V127" s="900">
        <v>16820.993570934013</v>
      </c>
      <c r="W127" s="880">
        <v>3.4651867831538805</v>
      </c>
      <c r="X127" s="880">
        <v>1</v>
      </c>
      <c r="Y127" s="930">
        <v>2.0600369226355221E-4</v>
      </c>
      <c r="Z127" s="900">
        <v>3238.9749162238672</v>
      </c>
      <c r="AA127" s="880">
        <v>2.8902033325544703E-2</v>
      </c>
      <c r="AB127" s="880">
        <v>1</v>
      </c>
      <c r="AC127" s="930">
        <v>8.9232038138905702E-6</v>
      </c>
      <c r="AD127" s="900">
        <v>7609.4993643773169</v>
      </c>
      <c r="AE127" s="880">
        <v>1.7881085794553349</v>
      </c>
      <c r="AF127" s="880">
        <v>1</v>
      </c>
      <c r="AG127" s="930">
        <v>2.3498373464962569E-4</v>
      </c>
      <c r="AH127" s="900">
        <v>10595.44954517073</v>
      </c>
      <c r="AI127" s="880">
        <v>5.6488652302992604</v>
      </c>
      <c r="AJ127" s="880">
        <v>1</v>
      </c>
      <c r="AK127" s="930">
        <v>5.3314068517969974E-4</v>
      </c>
      <c r="AL127" s="900">
        <v>856.23147222169518</v>
      </c>
      <c r="AM127" s="917">
        <v>745.33067063207034</v>
      </c>
      <c r="AN127" s="917">
        <v>2</v>
      </c>
      <c r="AO127" s="923">
        <v>0.8704780130285722</v>
      </c>
    </row>
    <row r="128" spans="2:41">
      <c r="B128" s="443"/>
      <c r="C128" s="413">
        <v>24</v>
      </c>
      <c r="D128" s="414" t="s">
        <v>144</v>
      </c>
      <c r="E128" s="886" t="s">
        <v>321</v>
      </c>
      <c r="F128" s="890">
        <v>9.1651750383480142</v>
      </c>
      <c r="G128" s="881">
        <v>3</v>
      </c>
      <c r="O128" s="443"/>
      <c r="P128" s="414" t="s">
        <v>144</v>
      </c>
      <c r="Q128" s="886" t="s">
        <v>321</v>
      </c>
      <c r="R128" s="900">
        <v>36.468055846203463</v>
      </c>
      <c r="S128" s="880">
        <v>1.9442604281016469E-2</v>
      </c>
      <c r="T128" s="880">
        <v>1</v>
      </c>
      <c r="U128" s="930">
        <v>5.3314068517969974E-4</v>
      </c>
      <c r="V128" s="900">
        <v>35260.059197957933</v>
      </c>
      <c r="W128" s="880">
        <v>15.745648600256725</v>
      </c>
      <c r="X128" s="880">
        <v>1</v>
      </c>
      <c r="Y128" s="930">
        <v>4.4655763371970246E-4</v>
      </c>
      <c r="Z128" s="900">
        <v>12471.51548466952</v>
      </c>
      <c r="AA128" s="880">
        <v>5.5646147524147471</v>
      </c>
      <c r="AB128" s="880">
        <v>1</v>
      </c>
      <c r="AC128" s="930">
        <v>4.4618593139342141E-4</v>
      </c>
      <c r="AD128" s="900">
        <v>5830.0618293008793</v>
      </c>
      <c r="AE128" s="880">
        <v>2.9732266376783345</v>
      </c>
      <c r="AF128" s="880">
        <v>1</v>
      </c>
      <c r="AG128" s="930">
        <v>5.0998200786403556E-4</v>
      </c>
      <c r="AH128" s="900">
        <v>337.73471719789598</v>
      </c>
      <c r="AI128" s="880">
        <v>0.18006011853585838</v>
      </c>
      <c r="AJ128" s="880">
        <v>1</v>
      </c>
      <c r="AK128" s="930">
        <v>5.3314068517969974E-4</v>
      </c>
      <c r="AL128" s="900">
        <v>145.50385918434694</v>
      </c>
      <c r="AM128" s="917">
        <v>7.7574027181833274E-2</v>
      </c>
      <c r="AN128" s="917">
        <v>1</v>
      </c>
      <c r="AO128" s="923">
        <v>5.3314068517969974E-4</v>
      </c>
    </row>
    <row r="129" spans="2:41">
      <c r="B129" s="443"/>
      <c r="C129" s="413">
        <v>25</v>
      </c>
      <c r="D129" s="414" t="s">
        <v>145</v>
      </c>
      <c r="E129" s="886" t="s">
        <v>322</v>
      </c>
      <c r="F129" s="890">
        <v>33.123049365816904</v>
      </c>
      <c r="G129" s="881">
        <v>3</v>
      </c>
      <c r="O129" s="443"/>
      <c r="P129" s="414" t="s">
        <v>145</v>
      </c>
      <c r="Q129" s="886" t="s">
        <v>322</v>
      </c>
      <c r="R129" s="900">
        <v>24.287147382833165</v>
      </c>
      <c r="S129" s="880">
        <v>1.2948466396744025E-2</v>
      </c>
      <c r="T129" s="880">
        <v>1</v>
      </c>
      <c r="U129" s="930">
        <v>5.3314068517969974E-4</v>
      </c>
      <c r="V129" s="900">
        <v>7081.8077955252675</v>
      </c>
      <c r="W129" s="880">
        <v>3.7019589866841307</v>
      </c>
      <c r="X129" s="880">
        <v>1</v>
      </c>
      <c r="Y129" s="930">
        <v>5.227420869884751E-4</v>
      </c>
      <c r="Z129" s="900">
        <v>199.47486056054359</v>
      </c>
      <c r="AA129" s="880">
        <v>0.10260403640302634</v>
      </c>
      <c r="AB129" s="880">
        <v>1</v>
      </c>
      <c r="AC129" s="930">
        <v>5.1437076388823684E-4</v>
      </c>
      <c r="AD129" s="900">
        <v>4662.6054863577083</v>
      </c>
      <c r="AE129" s="880">
        <v>2.4504273973309125</v>
      </c>
      <c r="AF129" s="880">
        <v>1</v>
      </c>
      <c r="AG129" s="930">
        <v>5.2554894564865175E-4</v>
      </c>
      <c r="AH129" s="900">
        <v>849.91887652141577</v>
      </c>
      <c r="AI129" s="880">
        <v>0.45312633217578818</v>
      </c>
      <c r="AJ129" s="880">
        <v>1</v>
      </c>
      <c r="AK129" s="930">
        <v>5.3314068517969974E-4</v>
      </c>
      <c r="AL129" s="900">
        <v>124.98034761328206</v>
      </c>
      <c r="AM129" s="917">
        <v>6.6632108160542255E-2</v>
      </c>
      <c r="AN129" s="917">
        <v>1</v>
      </c>
      <c r="AO129" s="923">
        <v>5.3314068517969974E-4</v>
      </c>
    </row>
    <row r="130" spans="2:41">
      <c r="B130" s="443"/>
      <c r="C130" s="413">
        <v>26</v>
      </c>
      <c r="D130" s="414" t="s">
        <v>146</v>
      </c>
      <c r="E130" s="886" t="s">
        <v>323</v>
      </c>
      <c r="F130" s="890">
        <v>6.4900934538029684</v>
      </c>
      <c r="G130" s="881">
        <v>3</v>
      </c>
      <c r="O130" s="443"/>
      <c r="P130" s="414" t="s">
        <v>146</v>
      </c>
      <c r="Q130" s="886" t="s">
        <v>323</v>
      </c>
      <c r="R130" s="900">
        <v>21.298915533834958</v>
      </c>
      <c r="S130" s="880">
        <v>2.2688250760797384E-3</v>
      </c>
      <c r="T130" s="880">
        <v>1</v>
      </c>
      <c r="U130" s="930">
        <v>1.0652303270913188E-4</v>
      </c>
      <c r="V130" s="900">
        <v>7519.0765414971374</v>
      </c>
      <c r="W130" s="880">
        <v>3.8746455770269783</v>
      </c>
      <c r="X130" s="880">
        <v>1</v>
      </c>
      <c r="Y130" s="930">
        <v>5.1530870255717467E-4</v>
      </c>
      <c r="Z130" s="900">
        <v>188.47683083130593</v>
      </c>
      <c r="AA130" s="880">
        <v>0.10033674707079267</v>
      </c>
      <c r="AB130" s="880">
        <v>1</v>
      </c>
      <c r="AC130" s="930">
        <v>5.3235586903834322E-4</v>
      </c>
      <c r="AD130" s="900">
        <v>1778.5311639558995</v>
      </c>
      <c r="AE130" s="880">
        <v>0.88545769083324211</v>
      </c>
      <c r="AF130" s="880">
        <v>1</v>
      </c>
      <c r="AG130" s="930">
        <v>4.9785896855681852E-4</v>
      </c>
      <c r="AH130" s="900">
        <v>616.54903885573708</v>
      </c>
      <c r="AI130" s="880">
        <v>0.32870737702243297</v>
      </c>
      <c r="AJ130" s="880">
        <v>1</v>
      </c>
      <c r="AK130" s="930">
        <v>5.3314068517969974E-4</v>
      </c>
      <c r="AL130" s="900">
        <v>0</v>
      </c>
      <c r="AM130" s="917">
        <v>0</v>
      </c>
      <c r="AN130" s="917">
        <v>0</v>
      </c>
      <c r="AO130" s="923" t="s">
        <v>396</v>
      </c>
    </row>
    <row r="131" spans="2:41">
      <c r="B131" s="443"/>
      <c r="C131" s="413">
        <v>27</v>
      </c>
      <c r="D131" s="414" t="s">
        <v>147</v>
      </c>
      <c r="E131" s="886" t="s">
        <v>324</v>
      </c>
      <c r="F131" s="890">
        <v>14.96949164305107</v>
      </c>
      <c r="G131" s="881">
        <v>3</v>
      </c>
      <c r="O131" s="443"/>
      <c r="P131" s="414" t="s">
        <v>147</v>
      </c>
      <c r="Q131" s="886" t="s">
        <v>324</v>
      </c>
      <c r="R131" s="900">
        <v>1.3548639999273553</v>
      </c>
      <c r="S131" s="880">
        <v>7.2233312124657888E-4</v>
      </c>
      <c r="T131" s="880">
        <v>1</v>
      </c>
      <c r="U131" s="930">
        <v>5.3314068517969974E-4</v>
      </c>
      <c r="V131" s="900">
        <v>3244.4952177447663</v>
      </c>
      <c r="W131" s="880">
        <v>1.729772403450704</v>
      </c>
      <c r="X131" s="880">
        <v>1</v>
      </c>
      <c r="Y131" s="930">
        <v>5.3314068517969985E-4</v>
      </c>
      <c r="Z131" s="900">
        <v>20.847423482753218</v>
      </c>
      <c r="AA131" s="880">
        <v>1.1114609639826413E-2</v>
      </c>
      <c r="AB131" s="880">
        <v>1</v>
      </c>
      <c r="AC131" s="930">
        <v>5.3314068517969974E-4</v>
      </c>
      <c r="AD131" s="900">
        <v>77.885667585527642</v>
      </c>
      <c r="AE131" s="880">
        <v>4.1524018182226542E-2</v>
      </c>
      <c r="AF131" s="880">
        <v>1</v>
      </c>
      <c r="AG131" s="930">
        <v>5.3314068517969985E-4</v>
      </c>
      <c r="AH131" s="900">
        <v>17.57404274180891</v>
      </c>
      <c r="AI131" s="880">
        <v>9.3694371887453314E-3</v>
      </c>
      <c r="AJ131" s="880">
        <v>1</v>
      </c>
      <c r="AK131" s="930">
        <v>5.3314068517969974E-4</v>
      </c>
      <c r="AL131" s="900">
        <v>0</v>
      </c>
      <c r="AM131" s="917">
        <v>0</v>
      </c>
      <c r="AN131" s="917">
        <v>0</v>
      </c>
      <c r="AO131" s="923" t="s">
        <v>396</v>
      </c>
    </row>
    <row r="132" spans="2:41">
      <c r="B132" s="443"/>
      <c r="C132" s="413">
        <v>28</v>
      </c>
      <c r="D132" s="414" t="s">
        <v>148</v>
      </c>
      <c r="E132" s="886" t="s">
        <v>325</v>
      </c>
      <c r="F132" s="890">
        <v>9.5426599690323517</v>
      </c>
      <c r="G132" s="881">
        <v>4</v>
      </c>
      <c r="O132" s="443"/>
      <c r="P132" s="414" t="s">
        <v>148</v>
      </c>
      <c r="Q132" s="886" t="s">
        <v>325</v>
      </c>
      <c r="R132" s="900">
        <v>0.61061493663266853</v>
      </c>
      <c r="S132" s="880">
        <v>3.2554366569729983E-4</v>
      </c>
      <c r="T132" s="880">
        <v>1</v>
      </c>
      <c r="U132" s="930">
        <v>5.3314068517969974E-4</v>
      </c>
      <c r="V132" s="900">
        <v>1560.1549683552244</v>
      </c>
      <c r="W132" s="880">
        <v>0.7845096549322641</v>
      </c>
      <c r="X132" s="880">
        <v>1</v>
      </c>
      <c r="Y132" s="930">
        <v>5.0284085289253313E-4</v>
      </c>
      <c r="Z132" s="900">
        <v>3449.0727522364564</v>
      </c>
      <c r="AA132" s="880">
        <v>1.5759930571590448</v>
      </c>
      <c r="AB132" s="880">
        <v>1</v>
      </c>
      <c r="AC132" s="930">
        <v>4.5693239034669112E-4</v>
      </c>
      <c r="AD132" s="900">
        <v>5508.1197114563874</v>
      </c>
      <c r="AE132" s="880">
        <v>2.9088117125208566</v>
      </c>
      <c r="AF132" s="880">
        <v>1</v>
      </c>
      <c r="AG132" s="930">
        <v>5.2809522394199116E-4</v>
      </c>
      <c r="AH132" s="900">
        <v>0</v>
      </c>
      <c r="AI132" s="880">
        <v>0</v>
      </c>
      <c r="AJ132" s="880">
        <v>0</v>
      </c>
      <c r="AK132" s="930" t="s">
        <v>396</v>
      </c>
      <c r="AL132" s="900">
        <v>0</v>
      </c>
      <c r="AM132" s="917">
        <v>0</v>
      </c>
      <c r="AN132" s="917">
        <v>0</v>
      </c>
      <c r="AO132" s="923" t="s">
        <v>396</v>
      </c>
    </row>
    <row r="133" spans="2:41">
      <c r="B133" s="443"/>
      <c r="C133" s="413">
        <v>29</v>
      </c>
      <c r="D133" s="414" t="s">
        <v>149</v>
      </c>
      <c r="E133" s="886" t="s">
        <v>326</v>
      </c>
      <c r="F133" s="890">
        <v>7.9793063106180995</v>
      </c>
      <c r="G133" s="881">
        <v>2</v>
      </c>
      <c r="O133" s="443"/>
      <c r="P133" s="414" t="s">
        <v>149</v>
      </c>
      <c r="Q133" s="886" t="s">
        <v>326</v>
      </c>
      <c r="R133" s="900">
        <v>0.24957790874597849</v>
      </c>
      <c r="S133" s="880">
        <v>1.6633903368132064E-5</v>
      </c>
      <c r="T133" s="880">
        <v>1</v>
      </c>
      <c r="U133" s="930">
        <v>6.6648139860255528E-5</v>
      </c>
      <c r="V133" s="900">
        <v>8365.5018703520764</v>
      </c>
      <c r="W133" s="880">
        <v>1.9157900472874927</v>
      </c>
      <c r="X133" s="880">
        <v>1</v>
      </c>
      <c r="Y133" s="930">
        <v>2.2901077269221428E-4</v>
      </c>
      <c r="Z133" s="900">
        <v>155.22808882964296</v>
      </c>
      <c r="AA133" s="880">
        <v>7.4745956220331616E-2</v>
      </c>
      <c r="AB133" s="880">
        <v>1</v>
      </c>
      <c r="AC133" s="930">
        <v>4.8152339427667964E-4</v>
      </c>
      <c r="AD133" s="900">
        <v>1916.6367347117339</v>
      </c>
      <c r="AE133" s="880">
        <v>0.26074689560967701</v>
      </c>
      <c r="AF133" s="880">
        <v>1</v>
      </c>
      <c r="AG133" s="930">
        <v>1.3604398313324297E-4</v>
      </c>
      <c r="AH133" s="900">
        <v>6.6689072114826544</v>
      </c>
      <c r="AI133" s="880">
        <v>3.3691837858794383E-3</v>
      </c>
      <c r="AJ133" s="880">
        <v>1</v>
      </c>
      <c r="AK133" s="930">
        <v>5.0520777678212585E-4</v>
      </c>
      <c r="AL133" s="900">
        <v>39.392734780394413</v>
      </c>
      <c r="AM133" s="917">
        <v>7.8734999999999991</v>
      </c>
      <c r="AN133" s="917">
        <v>1</v>
      </c>
      <c r="AO133" s="923">
        <v>0.19987188104336956</v>
      </c>
    </row>
    <row r="134" spans="2:41">
      <c r="B134" s="443"/>
      <c r="C134" s="413">
        <v>30</v>
      </c>
      <c r="D134" s="414" t="s">
        <v>150</v>
      </c>
      <c r="E134" s="886" t="s">
        <v>327</v>
      </c>
      <c r="F134" s="890">
        <v>2.9552245464066269</v>
      </c>
      <c r="G134" s="881">
        <v>3</v>
      </c>
      <c r="O134" s="443"/>
      <c r="P134" s="414" t="s">
        <v>150</v>
      </c>
      <c r="Q134" s="886" t="s">
        <v>327</v>
      </c>
      <c r="R134" s="901">
        <v>0</v>
      </c>
      <c r="S134" s="937">
        <v>0</v>
      </c>
      <c r="T134" s="937">
        <v>0</v>
      </c>
      <c r="U134" s="933" t="s">
        <v>396</v>
      </c>
      <c r="V134" s="901">
        <v>1379.1439134069424</v>
      </c>
      <c r="W134" s="937">
        <v>0.73527773095518978</v>
      </c>
      <c r="X134" s="937">
        <v>1</v>
      </c>
      <c r="Y134" s="933">
        <v>5.3314068517969974E-4</v>
      </c>
      <c r="Z134" s="901">
        <v>112.29137759337769</v>
      </c>
      <c r="AA134" s="937">
        <v>5.9867101989905767E-2</v>
      </c>
      <c r="AB134" s="937">
        <v>1</v>
      </c>
      <c r="AC134" s="933">
        <v>5.3314068517969974E-4</v>
      </c>
      <c r="AD134" s="901">
        <v>729.81562927091397</v>
      </c>
      <c r="AE134" s="937">
        <v>0.38909440464434875</v>
      </c>
      <c r="AF134" s="937">
        <v>1</v>
      </c>
      <c r="AG134" s="933">
        <v>5.3314068517969963E-4</v>
      </c>
      <c r="AH134" s="901">
        <v>0</v>
      </c>
      <c r="AI134" s="937">
        <v>0</v>
      </c>
      <c r="AJ134" s="937">
        <v>0</v>
      </c>
      <c r="AK134" s="933" t="s">
        <v>396</v>
      </c>
      <c r="AL134" s="901">
        <v>0</v>
      </c>
      <c r="AM134" s="920">
        <v>0</v>
      </c>
      <c r="AN134" s="920">
        <v>0</v>
      </c>
      <c r="AO134" s="926" t="s">
        <v>396</v>
      </c>
    </row>
    <row r="135" spans="2:41">
      <c r="B135" s="443"/>
      <c r="C135" s="413">
        <v>31</v>
      </c>
      <c r="D135" s="414" t="s">
        <v>151</v>
      </c>
      <c r="E135" s="886" t="s">
        <v>328</v>
      </c>
      <c r="F135" s="890">
        <v>455.23748210044658</v>
      </c>
      <c r="G135" s="881">
        <v>3</v>
      </c>
      <c r="O135" s="443"/>
      <c r="P135" s="414" t="s">
        <v>151</v>
      </c>
      <c r="Q135" s="886" t="s">
        <v>328</v>
      </c>
      <c r="R135" s="901">
        <v>97.455474483643101</v>
      </c>
      <c r="S135" s="937">
        <v>5.1957478440722224E-2</v>
      </c>
      <c r="T135" s="937">
        <v>1</v>
      </c>
      <c r="U135" s="933">
        <v>5.3314068517969974E-4</v>
      </c>
      <c r="V135" s="901">
        <v>103885.19311392184</v>
      </c>
      <c r="W135" s="937">
        <v>55.246224101935383</v>
      </c>
      <c r="X135" s="937">
        <v>1</v>
      </c>
      <c r="Y135" s="933">
        <v>5.3180075471729324E-4</v>
      </c>
      <c r="Z135" s="901">
        <v>4435.8541415952313</v>
      </c>
      <c r="AA135" s="937">
        <v>2.3649343164072909</v>
      </c>
      <c r="AB135" s="937">
        <v>1</v>
      </c>
      <c r="AC135" s="933">
        <v>5.3314068517969985E-4</v>
      </c>
      <c r="AD135" s="901">
        <v>10755.362866727293</v>
      </c>
      <c r="AE135" s="937">
        <v>5.7341215281232891</v>
      </c>
      <c r="AF135" s="937">
        <v>1</v>
      </c>
      <c r="AG135" s="933">
        <v>5.3314068517969974E-4</v>
      </c>
      <c r="AH135" s="901">
        <v>151448.53600581316</v>
      </c>
      <c r="AI135" s="937">
        <v>76.326327393899263</v>
      </c>
      <c r="AJ135" s="937">
        <v>1</v>
      </c>
      <c r="AK135" s="933">
        <v>5.0397533978783116E-4</v>
      </c>
      <c r="AL135" s="901">
        <v>772.62212137833114</v>
      </c>
      <c r="AM135" s="920">
        <v>0.12131547525697217</v>
      </c>
      <c r="AN135" s="920">
        <v>1</v>
      </c>
      <c r="AO135" s="926">
        <v>1.5701786410224645E-4</v>
      </c>
    </row>
    <row r="136" spans="2:41">
      <c r="B136" s="443"/>
      <c r="C136" s="413">
        <v>32</v>
      </c>
      <c r="D136" s="414" t="s">
        <v>152</v>
      </c>
      <c r="E136" s="886" t="s">
        <v>329</v>
      </c>
      <c r="F136" s="890">
        <v>0.8209789884959362</v>
      </c>
      <c r="G136" s="881">
        <v>3</v>
      </c>
      <c r="O136" s="443"/>
      <c r="P136" s="414" t="s">
        <v>152</v>
      </c>
      <c r="Q136" s="886" t="s">
        <v>329</v>
      </c>
      <c r="R136" s="900">
        <v>0</v>
      </c>
      <c r="S136" s="880">
        <v>0</v>
      </c>
      <c r="T136" s="880">
        <v>0</v>
      </c>
      <c r="U136" s="930" t="s">
        <v>396</v>
      </c>
      <c r="V136" s="900">
        <v>1804.5821592773823</v>
      </c>
      <c r="W136" s="880">
        <v>0.96209616886020577</v>
      </c>
      <c r="X136" s="880">
        <v>1</v>
      </c>
      <c r="Y136" s="930">
        <v>5.3314068517969985E-4</v>
      </c>
      <c r="Z136" s="900">
        <v>852.82311775688652</v>
      </c>
      <c r="AA136" s="880">
        <v>0.45467470133799426</v>
      </c>
      <c r="AB136" s="880">
        <v>1</v>
      </c>
      <c r="AC136" s="930">
        <v>5.3314068517969974E-4</v>
      </c>
      <c r="AD136" s="900">
        <v>216.36565029592893</v>
      </c>
      <c r="AE136" s="880">
        <v>0.11535333104812286</v>
      </c>
      <c r="AF136" s="880">
        <v>1</v>
      </c>
      <c r="AG136" s="930">
        <v>5.3314068517969974E-4</v>
      </c>
      <c r="AH136" s="900">
        <v>0</v>
      </c>
      <c r="AI136" s="880">
        <v>0</v>
      </c>
      <c r="AJ136" s="880">
        <v>0</v>
      </c>
      <c r="AK136" s="930" t="s">
        <v>396</v>
      </c>
      <c r="AL136" s="900">
        <v>0</v>
      </c>
      <c r="AM136" s="917">
        <v>0</v>
      </c>
      <c r="AN136" s="917">
        <v>0</v>
      </c>
      <c r="AO136" s="923" t="s">
        <v>396</v>
      </c>
    </row>
    <row r="137" spans="2:41">
      <c r="B137" s="441"/>
      <c r="C137" s="428"/>
      <c r="D137" s="451" t="s">
        <v>404</v>
      </c>
      <c r="E137" s="882" t="s">
        <v>556</v>
      </c>
      <c r="F137" s="889">
        <v>71.103000000000009</v>
      </c>
      <c r="G137" s="877">
        <v>4</v>
      </c>
      <c r="O137" s="441"/>
      <c r="P137" s="451" t="s">
        <v>404</v>
      </c>
      <c r="Q137" s="882" t="s">
        <v>556</v>
      </c>
      <c r="R137" s="1107">
        <v>0</v>
      </c>
      <c r="S137" s="1108">
        <v>0</v>
      </c>
      <c r="T137" s="1108">
        <v>0</v>
      </c>
      <c r="U137" s="1109" t="s">
        <v>396</v>
      </c>
      <c r="V137" s="1107">
        <v>443482</v>
      </c>
      <c r="W137" s="1108">
        <v>18</v>
      </c>
      <c r="X137" s="1108">
        <v>2</v>
      </c>
      <c r="Y137" s="1109">
        <v>4.0587893082470088E-5</v>
      </c>
      <c r="Z137" s="1107">
        <v>0</v>
      </c>
      <c r="AA137" s="1108">
        <v>0</v>
      </c>
      <c r="AB137" s="1108">
        <v>0</v>
      </c>
      <c r="AC137" s="1109" t="s">
        <v>396</v>
      </c>
      <c r="AD137" s="1107">
        <v>0</v>
      </c>
      <c r="AE137" s="1108">
        <v>0</v>
      </c>
      <c r="AF137" s="1108">
        <v>0</v>
      </c>
      <c r="AG137" s="1109" t="s">
        <v>396</v>
      </c>
      <c r="AH137" s="1107">
        <v>0</v>
      </c>
      <c r="AI137" s="1108">
        <v>0</v>
      </c>
      <c r="AJ137" s="1108">
        <v>0</v>
      </c>
      <c r="AK137" s="1109" t="s">
        <v>396</v>
      </c>
      <c r="AL137" s="1107">
        <v>0</v>
      </c>
      <c r="AM137" s="1108">
        <v>0</v>
      </c>
      <c r="AN137" s="1110">
        <v>0</v>
      </c>
      <c r="AO137" s="1111" t="s">
        <v>396</v>
      </c>
    </row>
    <row r="138" spans="2:41">
      <c r="B138" s="443" t="s">
        <v>330</v>
      </c>
      <c r="C138" s="413">
        <v>33</v>
      </c>
      <c r="D138" s="414" t="s">
        <v>557</v>
      </c>
      <c r="E138" s="886" t="s">
        <v>334</v>
      </c>
      <c r="F138" s="890">
        <v>2.3151999999999999</v>
      </c>
      <c r="G138" s="881">
        <v>3</v>
      </c>
      <c r="O138" s="443" t="s">
        <v>330</v>
      </c>
      <c r="P138" s="414" t="s">
        <v>557</v>
      </c>
      <c r="Q138" s="886" t="s">
        <v>334</v>
      </c>
      <c r="R138" s="900">
        <v>291248.50636990345</v>
      </c>
      <c r="S138" s="880">
        <v>155.27642824361448</v>
      </c>
      <c r="T138" s="880">
        <v>1</v>
      </c>
      <c r="U138" s="930">
        <v>5.3314068517969974E-4</v>
      </c>
      <c r="V138" s="900">
        <v>90299.219684731404</v>
      </c>
      <c r="W138" s="880">
        <v>45.482931133616745</v>
      </c>
      <c r="X138" s="880">
        <v>2</v>
      </c>
      <c r="Y138" s="930">
        <v>5.0369129758169335E-4</v>
      </c>
      <c r="Z138" s="900">
        <v>42.211321851704668</v>
      </c>
      <c r="AA138" s="880">
        <v>8.5874984544382377E-3</v>
      </c>
      <c r="AB138" s="880">
        <v>1</v>
      </c>
      <c r="AC138" s="930">
        <v>2.0344064288267341E-4</v>
      </c>
      <c r="AD138" s="900">
        <v>23.324930604263944</v>
      </c>
      <c r="AE138" s="880">
        <v>1.2408795135600293E-2</v>
      </c>
      <c r="AF138" s="880">
        <v>1</v>
      </c>
      <c r="AG138" s="930">
        <v>5.3199708698519724E-4</v>
      </c>
      <c r="AH138" s="900">
        <v>7.0090849365846868</v>
      </c>
      <c r="AI138" s="880">
        <v>3.7368283455734719E-3</v>
      </c>
      <c r="AJ138" s="880">
        <v>1</v>
      </c>
      <c r="AK138" s="930">
        <v>5.3314068517969974E-4</v>
      </c>
      <c r="AL138" s="900">
        <v>1103258.9766170888</v>
      </c>
      <c r="AM138" s="917">
        <v>588.19224672428902</v>
      </c>
      <c r="AN138" s="917">
        <v>1</v>
      </c>
      <c r="AO138" s="923">
        <v>5.3314068517969974E-4</v>
      </c>
    </row>
    <row r="139" spans="2:41">
      <c r="B139" s="443" t="s">
        <v>333</v>
      </c>
      <c r="C139" s="413">
        <v>34</v>
      </c>
      <c r="D139" s="414" t="s">
        <v>558</v>
      </c>
      <c r="E139" s="886" t="s">
        <v>336</v>
      </c>
      <c r="F139" s="890">
        <v>0.48899999999999999</v>
      </c>
      <c r="G139" s="881">
        <v>2</v>
      </c>
      <c r="O139" s="443" t="s">
        <v>333</v>
      </c>
      <c r="P139" s="414" t="s">
        <v>558</v>
      </c>
      <c r="Q139" s="886" t="s">
        <v>336</v>
      </c>
      <c r="R139" s="900">
        <v>0</v>
      </c>
      <c r="S139" s="880">
        <v>0</v>
      </c>
      <c r="T139" s="880">
        <v>0</v>
      </c>
      <c r="U139" s="930" t="s">
        <v>396</v>
      </c>
      <c r="V139" s="900">
        <v>212.27792851083214</v>
      </c>
      <c r="W139" s="880">
        <v>0.11317400025479239</v>
      </c>
      <c r="X139" s="880">
        <v>1</v>
      </c>
      <c r="Y139" s="930">
        <v>5.3314068517969985E-4</v>
      </c>
      <c r="Z139" s="900">
        <v>0</v>
      </c>
      <c r="AA139" s="880">
        <v>0</v>
      </c>
      <c r="AB139" s="880">
        <v>0</v>
      </c>
      <c r="AC139" s="930" t="s">
        <v>396</v>
      </c>
      <c r="AD139" s="900">
        <v>0</v>
      </c>
      <c r="AE139" s="880">
        <v>0</v>
      </c>
      <c r="AF139" s="880">
        <v>0</v>
      </c>
      <c r="AG139" s="930" t="s">
        <v>396</v>
      </c>
      <c r="AH139" s="900">
        <v>0</v>
      </c>
      <c r="AI139" s="880">
        <v>0</v>
      </c>
      <c r="AJ139" s="880">
        <v>0</v>
      </c>
      <c r="AK139" s="930" t="s">
        <v>396</v>
      </c>
      <c r="AL139" s="900">
        <v>0</v>
      </c>
      <c r="AM139" s="917">
        <v>0</v>
      </c>
      <c r="AN139" s="917">
        <v>0</v>
      </c>
      <c r="AO139" s="923" t="s">
        <v>396</v>
      </c>
    </row>
    <row r="140" spans="2:41">
      <c r="B140" s="443" t="s">
        <v>335</v>
      </c>
      <c r="C140" s="413">
        <v>35</v>
      </c>
      <c r="D140" s="414" t="s">
        <v>559</v>
      </c>
      <c r="E140" s="886" t="s">
        <v>337</v>
      </c>
      <c r="F140" s="890">
        <v>0</v>
      </c>
      <c r="G140" s="881">
        <v>0</v>
      </c>
      <c r="O140" s="443" t="s">
        <v>335</v>
      </c>
      <c r="P140" s="414" t="s">
        <v>559</v>
      </c>
      <c r="Q140" s="886" t="s">
        <v>337</v>
      </c>
      <c r="R140" s="900">
        <v>0</v>
      </c>
      <c r="S140" s="880">
        <v>0</v>
      </c>
      <c r="T140" s="880">
        <v>0</v>
      </c>
      <c r="U140" s="930" t="s">
        <v>396</v>
      </c>
      <c r="V140" s="900">
        <v>1386.8600000000001</v>
      </c>
      <c r="W140" s="880">
        <v>0.73939149064831855</v>
      </c>
      <c r="X140" s="880">
        <v>1</v>
      </c>
      <c r="Y140" s="930">
        <v>5.3314068517969985E-4</v>
      </c>
      <c r="Z140" s="900">
        <v>0</v>
      </c>
      <c r="AA140" s="880">
        <v>0</v>
      </c>
      <c r="AB140" s="880">
        <v>0</v>
      </c>
      <c r="AC140" s="930" t="s">
        <v>396</v>
      </c>
      <c r="AD140" s="900">
        <v>0</v>
      </c>
      <c r="AE140" s="880">
        <v>0</v>
      </c>
      <c r="AF140" s="880">
        <v>0</v>
      </c>
      <c r="AG140" s="930" t="s">
        <v>396</v>
      </c>
      <c r="AH140" s="900">
        <v>0</v>
      </c>
      <c r="AI140" s="880">
        <v>0</v>
      </c>
      <c r="AJ140" s="880">
        <v>0</v>
      </c>
      <c r="AK140" s="930" t="s">
        <v>396</v>
      </c>
      <c r="AL140" s="900">
        <v>48</v>
      </c>
      <c r="AM140" s="917">
        <v>2.5590752888625591E-2</v>
      </c>
      <c r="AN140" s="917">
        <v>1</v>
      </c>
      <c r="AO140" s="923">
        <v>5.3314068517969985E-4</v>
      </c>
    </row>
    <row r="141" spans="2:41">
      <c r="B141" s="443"/>
      <c r="C141" s="413">
        <v>36</v>
      </c>
      <c r="D141" s="414" t="s">
        <v>22</v>
      </c>
      <c r="E141" s="886" t="s">
        <v>560</v>
      </c>
      <c r="F141" s="890">
        <v>9.6000000000000002E-2</v>
      </c>
      <c r="G141" s="881">
        <v>1</v>
      </c>
      <c r="O141" s="443"/>
      <c r="P141" s="414" t="s">
        <v>22</v>
      </c>
      <c r="Q141" s="886" t="s">
        <v>560</v>
      </c>
      <c r="R141" s="900">
        <v>0</v>
      </c>
      <c r="S141" s="880">
        <v>0</v>
      </c>
      <c r="T141" s="880">
        <v>0</v>
      </c>
      <c r="U141" s="930" t="s">
        <v>396</v>
      </c>
      <c r="V141" s="900">
        <v>252384.71390286632</v>
      </c>
      <c r="W141" s="880">
        <v>132.95870307770994</v>
      </c>
      <c r="X141" s="880">
        <v>1</v>
      </c>
      <c r="Y141" s="930">
        <v>5.2680965111413563E-4</v>
      </c>
      <c r="Z141" s="900">
        <v>4.0002860474937885</v>
      </c>
      <c r="AA141" s="880">
        <v>2.1327152442756313E-3</v>
      </c>
      <c r="AB141" s="880">
        <v>1</v>
      </c>
      <c r="AC141" s="930">
        <v>5.3314068517969974E-4</v>
      </c>
      <c r="AD141" s="900">
        <v>0.27101937971770423</v>
      </c>
      <c r="AE141" s="880">
        <v>1.4449145779967405E-4</v>
      </c>
      <c r="AF141" s="880">
        <v>1</v>
      </c>
      <c r="AG141" s="930">
        <v>5.3314068517969974E-4</v>
      </c>
      <c r="AH141" s="900">
        <v>0</v>
      </c>
      <c r="AI141" s="880">
        <v>0</v>
      </c>
      <c r="AJ141" s="880">
        <v>0</v>
      </c>
      <c r="AK141" s="930" t="s">
        <v>396</v>
      </c>
      <c r="AL141" s="900">
        <v>0</v>
      </c>
      <c r="AM141" s="917">
        <v>0</v>
      </c>
      <c r="AN141" s="917">
        <v>0</v>
      </c>
      <c r="AO141" s="923" t="s">
        <v>396</v>
      </c>
    </row>
    <row r="142" spans="2:41">
      <c r="B142" s="443"/>
      <c r="C142" s="413">
        <v>37</v>
      </c>
      <c r="D142" s="414" t="s">
        <v>157</v>
      </c>
      <c r="E142" s="886" t="s">
        <v>561</v>
      </c>
      <c r="F142" s="890">
        <v>68.202799999999996</v>
      </c>
      <c r="G142" s="881">
        <v>2</v>
      </c>
      <c r="O142" s="443"/>
      <c r="P142" s="414" t="s">
        <v>157</v>
      </c>
      <c r="Q142" s="886" t="s">
        <v>561</v>
      </c>
      <c r="R142" s="900">
        <v>146.88583643436795</v>
      </c>
      <c r="S142" s="880">
        <v>7.8310815479812224E-2</v>
      </c>
      <c r="T142" s="880">
        <v>1</v>
      </c>
      <c r="U142" s="930">
        <v>5.3314068517969974E-4</v>
      </c>
      <c r="V142" s="900">
        <v>566981.33973902813</v>
      </c>
      <c r="W142" s="880">
        <v>130.71056761215885</v>
      </c>
      <c r="X142" s="880">
        <v>1</v>
      </c>
      <c r="Y142" s="930">
        <v>2.3053768872238848E-4</v>
      </c>
      <c r="Z142" s="900">
        <v>0.13150003268942304</v>
      </c>
      <c r="AA142" s="880">
        <v>0</v>
      </c>
      <c r="AB142" s="880">
        <v>0</v>
      </c>
      <c r="AC142" s="930">
        <v>0</v>
      </c>
      <c r="AD142" s="900">
        <v>5.6500014045265404E-2</v>
      </c>
      <c r="AE142" s="880">
        <v>0</v>
      </c>
      <c r="AF142" s="880">
        <v>0</v>
      </c>
      <c r="AG142" s="930">
        <v>0</v>
      </c>
      <c r="AH142" s="900">
        <v>0</v>
      </c>
      <c r="AI142" s="880">
        <v>0</v>
      </c>
      <c r="AJ142" s="880">
        <v>0</v>
      </c>
      <c r="AK142" s="930" t="s">
        <v>396</v>
      </c>
      <c r="AL142" s="900">
        <v>6594.2620196638227</v>
      </c>
      <c r="AM142" s="917">
        <v>3.5156693714180411</v>
      </c>
      <c r="AN142" s="917">
        <v>1</v>
      </c>
      <c r="AO142" s="923">
        <v>5.3314068517969974E-4</v>
      </c>
    </row>
    <row r="143" spans="2:41">
      <c r="B143" s="452"/>
      <c r="C143" s="428"/>
      <c r="D143" s="429" t="s">
        <v>405</v>
      </c>
      <c r="E143" s="882" t="s">
        <v>562</v>
      </c>
      <c r="F143" s="889">
        <v>13.622201373448465</v>
      </c>
      <c r="G143" s="877">
        <v>2</v>
      </c>
      <c r="O143" s="452"/>
      <c r="P143" s="429" t="s">
        <v>405</v>
      </c>
      <c r="Q143" s="882" t="s">
        <v>562</v>
      </c>
      <c r="R143" s="897">
        <v>0</v>
      </c>
      <c r="S143" s="875">
        <v>0</v>
      </c>
      <c r="T143" s="875">
        <v>0</v>
      </c>
      <c r="U143" s="931" t="s">
        <v>396</v>
      </c>
      <c r="V143" s="897">
        <v>16.478245314643367</v>
      </c>
      <c r="W143" s="875">
        <v>8.7852229976081424E-3</v>
      </c>
      <c r="X143" s="875">
        <v>1</v>
      </c>
      <c r="Y143" s="931">
        <v>5.3314068517969985E-4</v>
      </c>
      <c r="Z143" s="897">
        <v>0</v>
      </c>
      <c r="AA143" s="875">
        <v>0</v>
      </c>
      <c r="AB143" s="875">
        <v>0</v>
      </c>
      <c r="AC143" s="931" t="s">
        <v>396</v>
      </c>
      <c r="AD143" s="897">
        <v>0</v>
      </c>
      <c r="AE143" s="875">
        <v>0</v>
      </c>
      <c r="AF143" s="875">
        <v>0</v>
      </c>
      <c r="AG143" s="931" t="s">
        <v>396</v>
      </c>
      <c r="AH143" s="897">
        <v>0</v>
      </c>
      <c r="AI143" s="875">
        <v>0</v>
      </c>
      <c r="AJ143" s="875">
        <v>0</v>
      </c>
      <c r="AK143" s="931" t="s">
        <v>396</v>
      </c>
      <c r="AL143" s="897">
        <v>0</v>
      </c>
      <c r="AM143" s="918">
        <v>0</v>
      </c>
      <c r="AN143" s="918">
        <v>0</v>
      </c>
      <c r="AO143" s="924" t="s">
        <v>396</v>
      </c>
    </row>
    <row r="144" spans="2:41">
      <c r="B144" s="443"/>
      <c r="C144" s="413">
        <v>38</v>
      </c>
      <c r="D144" s="414" t="s">
        <v>406</v>
      </c>
      <c r="E144" s="886" t="s">
        <v>342</v>
      </c>
      <c r="F144" s="890">
        <v>0</v>
      </c>
      <c r="G144" s="881">
        <v>0</v>
      </c>
      <c r="O144" s="443"/>
      <c r="P144" s="414" t="s">
        <v>406</v>
      </c>
      <c r="Q144" s="886" t="s">
        <v>342</v>
      </c>
      <c r="R144" s="900">
        <v>0</v>
      </c>
      <c r="S144" s="880">
        <v>0</v>
      </c>
      <c r="T144" s="880">
        <v>0</v>
      </c>
      <c r="U144" s="930" t="s">
        <v>396</v>
      </c>
      <c r="V144" s="900">
        <v>0</v>
      </c>
      <c r="W144" s="880">
        <v>0</v>
      </c>
      <c r="X144" s="880">
        <v>0</v>
      </c>
      <c r="Y144" s="930" t="s">
        <v>396</v>
      </c>
      <c r="Z144" s="900">
        <v>0</v>
      </c>
      <c r="AA144" s="880">
        <v>0</v>
      </c>
      <c r="AB144" s="880">
        <v>0</v>
      </c>
      <c r="AC144" s="930" t="s">
        <v>396</v>
      </c>
      <c r="AD144" s="900">
        <v>0</v>
      </c>
      <c r="AE144" s="880">
        <v>0</v>
      </c>
      <c r="AF144" s="880">
        <v>0</v>
      </c>
      <c r="AG144" s="930" t="s">
        <v>396</v>
      </c>
      <c r="AH144" s="900">
        <v>0</v>
      </c>
      <c r="AI144" s="880">
        <v>0</v>
      </c>
      <c r="AJ144" s="880">
        <v>0</v>
      </c>
      <c r="AK144" s="930" t="s">
        <v>396</v>
      </c>
      <c r="AL144" s="900">
        <v>0</v>
      </c>
      <c r="AM144" s="917">
        <v>0</v>
      </c>
      <c r="AN144" s="917">
        <v>0</v>
      </c>
      <c r="AO144" s="923" t="s">
        <v>396</v>
      </c>
    </row>
    <row r="145" spans="2:41">
      <c r="B145" s="443" t="s">
        <v>563</v>
      </c>
      <c r="C145" s="413">
        <v>39</v>
      </c>
      <c r="D145" s="414" t="s">
        <v>407</v>
      </c>
      <c r="E145" s="886" t="s">
        <v>343</v>
      </c>
      <c r="F145" s="890">
        <v>0</v>
      </c>
      <c r="G145" s="881">
        <v>0</v>
      </c>
      <c r="O145" s="443" t="s">
        <v>563</v>
      </c>
      <c r="P145" s="414" t="s">
        <v>407</v>
      </c>
      <c r="Q145" s="886" t="s">
        <v>343</v>
      </c>
      <c r="R145" s="900">
        <v>0</v>
      </c>
      <c r="S145" s="880">
        <v>0</v>
      </c>
      <c r="T145" s="880">
        <v>0</v>
      </c>
      <c r="U145" s="930" t="s">
        <v>396</v>
      </c>
      <c r="V145" s="900">
        <v>0</v>
      </c>
      <c r="W145" s="880">
        <v>0</v>
      </c>
      <c r="X145" s="880">
        <v>0</v>
      </c>
      <c r="Y145" s="930" t="s">
        <v>396</v>
      </c>
      <c r="Z145" s="900">
        <v>0</v>
      </c>
      <c r="AA145" s="880">
        <v>0</v>
      </c>
      <c r="AB145" s="880">
        <v>0</v>
      </c>
      <c r="AC145" s="930" t="s">
        <v>396</v>
      </c>
      <c r="AD145" s="900">
        <v>0</v>
      </c>
      <c r="AE145" s="880">
        <v>0</v>
      </c>
      <c r="AF145" s="880">
        <v>0</v>
      </c>
      <c r="AG145" s="930" t="s">
        <v>396</v>
      </c>
      <c r="AH145" s="900">
        <v>0</v>
      </c>
      <c r="AI145" s="880">
        <v>0</v>
      </c>
      <c r="AJ145" s="880">
        <v>0</v>
      </c>
      <c r="AK145" s="930" t="s">
        <v>396</v>
      </c>
      <c r="AL145" s="900">
        <v>0</v>
      </c>
      <c r="AM145" s="917">
        <v>0</v>
      </c>
      <c r="AN145" s="917">
        <v>0</v>
      </c>
      <c r="AO145" s="923" t="s">
        <v>396</v>
      </c>
    </row>
    <row r="146" spans="2:41">
      <c r="B146" s="443"/>
      <c r="C146" s="413">
        <v>40</v>
      </c>
      <c r="D146" s="414" t="s">
        <v>408</v>
      </c>
      <c r="E146" s="886" t="s">
        <v>344</v>
      </c>
      <c r="F146" s="890">
        <v>0</v>
      </c>
      <c r="G146" s="881">
        <v>0</v>
      </c>
      <c r="O146" s="443"/>
      <c r="P146" s="414" t="s">
        <v>408</v>
      </c>
      <c r="Q146" s="886" t="s">
        <v>344</v>
      </c>
      <c r="R146" s="900">
        <v>0</v>
      </c>
      <c r="S146" s="880">
        <v>0</v>
      </c>
      <c r="T146" s="880">
        <v>0</v>
      </c>
      <c r="U146" s="930" t="s">
        <v>396</v>
      </c>
      <c r="V146" s="900">
        <v>0</v>
      </c>
      <c r="W146" s="880">
        <v>0</v>
      </c>
      <c r="X146" s="880">
        <v>0</v>
      </c>
      <c r="Y146" s="930" t="s">
        <v>396</v>
      </c>
      <c r="Z146" s="900">
        <v>0</v>
      </c>
      <c r="AA146" s="880">
        <v>0</v>
      </c>
      <c r="AB146" s="880">
        <v>0</v>
      </c>
      <c r="AC146" s="930" t="s">
        <v>396</v>
      </c>
      <c r="AD146" s="900">
        <v>0</v>
      </c>
      <c r="AE146" s="880">
        <v>0</v>
      </c>
      <c r="AF146" s="880">
        <v>0</v>
      </c>
      <c r="AG146" s="930" t="s">
        <v>396</v>
      </c>
      <c r="AH146" s="900">
        <v>0</v>
      </c>
      <c r="AI146" s="880">
        <v>0</v>
      </c>
      <c r="AJ146" s="880">
        <v>0</v>
      </c>
      <c r="AK146" s="930" t="s">
        <v>396</v>
      </c>
      <c r="AL146" s="900">
        <v>0</v>
      </c>
      <c r="AM146" s="917">
        <v>0</v>
      </c>
      <c r="AN146" s="917">
        <v>0</v>
      </c>
      <c r="AO146" s="923" t="s">
        <v>396</v>
      </c>
    </row>
    <row r="147" spans="2:41">
      <c r="B147" s="443"/>
      <c r="C147" s="413">
        <v>41</v>
      </c>
      <c r="D147" s="414" t="s">
        <v>409</v>
      </c>
      <c r="E147" s="886" t="s">
        <v>345</v>
      </c>
      <c r="F147" s="890">
        <v>0</v>
      </c>
      <c r="G147" s="881">
        <v>0</v>
      </c>
      <c r="O147" s="443"/>
      <c r="P147" s="414" t="s">
        <v>409</v>
      </c>
      <c r="Q147" s="886" t="s">
        <v>345</v>
      </c>
      <c r="R147" s="900">
        <v>0</v>
      </c>
      <c r="S147" s="880">
        <v>0</v>
      </c>
      <c r="T147" s="880">
        <v>0</v>
      </c>
      <c r="U147" s="930" t="s">
        <v>396</v>
      </c>
      <c r="V147" s="900">
        <v>0</v>
      </c>
      <c r="W147" s="880">
        <v>0</v>
      </c>
      <c r="X147" s="880">
        <v>0</v>
      </c>
      <c r="Y147" s="930" t="s">
        <v>396</v>
      </c>
      <c r="Z147" s="900">
        <v>0</v>
      </c>
      <c r="AA147" s="880">
        <v>0</v>
      </c>
      <c r="AB147" s="880">
        <v>0</v>
      </c>
      <c r="AC147" s="930" t="s">
        <v>396</v>
      </c>
      <c r="AD147" s="900">
        <v>0</v>
      </c>
      <c r="AE147" s="880">
        <v>0</v>
      </c>
      <c r="AF147" s="880">
        <v>0</v>
      </c>
      <c r="AG147" s="930" t="s">
        <v>396</v>
      </c>
      <c r="AH147" s="900">
        <v>0</v>
      </c>
      <c r="AI147" s="880">
        <v>0</v>
      </c>
      <c r="AJ147" s="880">
        <v>0</v>
      </c>
      <c r="AK147" s="930" t="s">
        <v>396</v>
      </c>
      <c r="AL147" s="900">
        <v>0</v>
      </c>
      <c r="AM147" s="917">
        <v>0</v>
      </c>
      <c r="AN147" s="917">
        <v>0</v>
      </c>
      <c r="AO147" s="923" t="s">
        <v>396</v>
      </c>
    </row>
    <row r="148" spans="2:41">
      <c r="B148" s="443"/>
      <c r="C148" s="413">
        <v>42</v>
      </c>
      <c r="D148" s="414" t="s">
        <v>410</v>
      </c>
      <c r="E148" s="886" t="s">
        <v>346</v>
      </c>
      <c r="F148" s="890">
        <v>0</v>
      </c>
      <c r="G148" s="881">
        <v>0</v>
      </c>
      <c r="O148" s="443"/>
      <c r="P148" s="414" t="s">
        <v>410</v>
      </c>
      <c r="Q148" s="886" t="s">
        <v>346</v>
      </c>
      <c r="R148" s="900">
        <v>0</v>
      </c>
      <c r="S148" s="880">
        <v>0</v>
      </c>
      <c r="T148" s="880">
        <v>0</v>
      </c>
      <c r="U148" s="930" t="s">
        <v>396</v>
      </c>
      <c r="V148" s="900">
        <v>0</v>
      </c>
      <c r="W148" s="880">
        <v>0</v>
      </c>
      <c r="X148" s="880">
        <v>0</v>
      </c>
      <c r="Y148" s="930" t="s">
        <v>396</v>
      </c>
      <c r="Z148" s="900">
        <v>0</v>
      </c>
      <c r="AA148" s="880">
        <v>0</v>
      </c>
      <c r="AB148" s="880">
        <v>0</v>
      </c>
      <c r="AC148" s="930" t="s">
        <v>396</v>
      </c>
      <c r="AD148" s="900">
        <v>0</v>
      </c>
      <c r="AE148" s="880">
        <v>0</v>
      </c>
      <c r="AF148" s="880">
        <v>0</v>
      </c>
      <c r="AG148" s="930" t="s">
        <v>396</v>
      </c>
      <c r="AH148" s="900">
        <v>0</v>
      </c>
      <c r="AI148" s="880">
        <v>0</v>
      </c>
      <c r="AJ148" s="880">
        <v>0</v>
      </c>
      <c r="AK148" s="930" t="s">
        <v>396</v>
      </c>
      <c r="AL148" s="900">
        <v>0</v>
      </c>
      <c r="AM148" s="917">
        <v>0</v>
      </c>
      <c r="AN148" s="917">
        <v>0</v>
      </c>
      <c r="AO148" s="923" t="s">
        <v>396</v>
      </c>
    </row>
    <row r="149" spans="2:41">
      <c r="B149" s="441"/>
      <c r="C149" s="428"/>
      <c r="D149" s="429" t="s">
        <v>411</v>
      </c>
      <c r="E149" s="882" t="s">
        <v>564</v>
      </c>
      <c r="F149" s="889">
        <v>32.292478870653802</v>
      </c>
      <c r="G149" s="877">
        <v>3</v>
      </c>
      <c r="O149" s="441"/>
      <c r="P149" s="429" t="s">
        <v>411</v>
      </c>
      <c r="Q149" s="882" t="s">
        <v>564</v>
      </c>
      <c r="R149" s="897">
        <v>5.4154479419119061</v>
      </c>
      <c r="S149" s="875">
        <v>2.8871956263059086E-3</v>
      </c>
      <c r="T149" s="875">
        <v>1</v>
      </c>
      <c r="U149" s="931">
        <v>5.3314068517969974E-4</v>
      </c>
      <c r="V149" s="897">
        <v>4713.8133662206046</v>
      </c>
      <c r="W149" s="875">
        <v>2.4316293252578638</v>
      </c>
      <c r="X149" s="875">
        <v>1</v>
      </c>
      <c r="Y149" s="931">
        <v>5.1585184570161963E-4</v>
      </c>
      <c r="Z149" s="897">
        <v>22.305758298628763</v>
      </c>
      <c r="AA149" s="875">
        <v>7.4818620296332834E-3</v>
      </c>
      <c r="AB149" s="875">
        <v>1</v>
      </c>
      <c r="AC149" s="931">
        <v>3.3542289526616219E-4</v>
      </c>
      <c r="AD149" s="897">
        <v>55.811270974876741</v>
      </c>
      <c r="AE149" s="875">
        <v>2.9515668460981668E-2</v>
      </c>
      <c r="AF149" s="875">
        <v>1</v>
      </c>
      <c r="AG149" s="931">
        <v>5.2884781058413891E-4</v>
      </c>
      <c r="AH149" s="897">
        <v>20.223499651013618</v>
      </c>
      <c r="AI149" s="875">
        <v>1.0781970460672819E-2</v>
      </c>
      <c r="AJ149" s="875">
        <v>1</v>
      </c>
      <c r="AK149" s="931">
        <v>5.3314068517969974E-4</v>
      </c>
      <c r="AL149" s="897">
        <v>0</v>
      </c>
      <c r="AM149" s="918">
        <v>0</v>
      </c>
      <c r="AN149" s="918">
        <v>0</v>
      </c>
      <c r="AO149" s="924" t="s">
        <v>396</v>
      </c>
    </row>
    <row r="150" spans="2:41">
      <c r="B150" s="443" t="s">
        <v>565</v>
      </c>
      <c r="C150" s="413">
        <v>43</v>
      </c>
      <c r="D150" s="414" t="s">
        <v>165</v>
      </c>
      <c r="E150" s="886" t="s">
        <v>349</v>
      </c>
      <c r="F150" s="890">
        <v>0</v>
      </c>
      <c r="G150" s="881">
        <v>0</v>
      </c>
      <c r="O150" s="443" t="s">
        <v>565</v>
      </c>
      <c r="P150" s="414" t="s">
        <v>165</v>
      </c>
      <c r="Q150" s="886" t="s">
        <v>349</v>
      </c>
      <c r="R150" s="900">
        <v>0</v>
      </c>
      <c r="S150" s="880">
        <v>0</v>
      </c>
      <c r="T150" s="880">
        <v>0</v>
      </c>
      <c r="U150" s="930" t="s">
        <v>396</v>
      </c>
      <c r="V150" s="900">
        <v>0</v>
      </c>
      <c r="W150" s="880">
        <v>0</v>
      </c>
      <c r="X150" s="880">
        <v>0</v>
      </c>
      <c r="Y150" s="930" t="s">
        <v>396</v>
      </c>
      <c r="Z150" s="900">
        <v>0</v>
      </c>
      <c r="AA150" s="880">
        <v>0</v>
      </c>
      <c r="AB150" s="880">
        <v>0</v>
      </c>
      <c r="AC150" s="930" t="s">
        <v>396</v>
      </c>
      <c r="AD150" s="900">
        <v>0</v>
      </c>
      <c r="AE150" s="880">
        <v>0</v>
      </c>
      <c r="AF150" s="880">
        <v>0</v>
      </c>
      <c r="AG150" s="930" t="s">
        <v>396</v>
      </c>
      <c r="AH150" s="900">
        <v>0</v>
      </c>
      <c r="AI150" s="880">
        <v>0</v>
      </c>
      <c r="AJ150" s="880">
        <v>0</v>
      </c>
      <c r="AK150" s="930" t="s">
        <v>396</v>
      </c>
      <c r="AL150" s="900">
        <v>0</v>
      </c>
      <c r="AM150" s="917">
        <v>0</v>
      </c>
      <c r="AN150" s="917">
        <v>0</v>
      </c>
      <c r="AO150" s="923" t="s">
        <v>396</v>
      </c>
    </row>
    <row r="151" spans="2:41">
      <c r="B151" s="443" t="s">
        <v>413</v>
      </c>
      <c r="C151" s="413">
        <v>44</v>
      </c>
      <c r="D151" s="414" t="s">
        <v>166</v>
      </c>
      <c r="E151" s="886" t="s">
        <v>350</v>
      </c>
      <c r="F151" s="890">
        <v>0</v>
      </c>
      <c r="G151" s="881">
        <v>0</v>
      </c>
      <c r="O151" s="443" t="s">
        <v>413</v>
      </c>
      <c r="P151" s="414" t="s">
        <v>166</v>
      </c>
      <c r="Q151" s="886" t="s">
        <v>350</v>
      </c>
      <c r="R151" s="900">
        <v>0</v>
      </c>
      <c r="S151" s="880">
        <v>0</v>
      </c>
      <c r="T151" s="880">
        <v>0</v>
      </c>
      <c r="U151" s="930" t="s">
        <v>396</v>
      </c>
      <c r="V151" s="900">
        <v>0</v>
      </c>
      <c r="W151" s="880">
        <v>0</v>
      </c>
      <c r="X151" s="880">
        <v>0</v>
      </c>
      <c r="Y151" s="930" t="s">
        <v>396</v>
      </c>
      <c r="Z151" s="900">
        <v>0</v>
      </c>
      <c r="AA151" s="880">
        <v>0</v>
      </c>
      <c r="AB151" s="880">
        <v>0</v>
      </c>
      <c r="AC151" s="930" t="s">
        <v>396</v>
      </c>
      <c r="AD151" s="900">
        <v>0</v>
      </c>
      <c r="AE151" s="880">
        <v>0</v>
      </c>
      <c r="AF151" s="880">
        <v>0</v>
      </c>
      <c r="AG151" s="930" t="s">
        <v>396</v>
      </c>
      <c r="AH151" s="900">
        <v>0</v>
      </c>
      <c r="AI151" s="880">
        <v>0</v>
      </c>
      <c r="AJ151" s="880">
        <v>0</v>
      </c>
      <c r="AK151" s="930" t="s">
        <v>396</v>
      </c>
      <c r="AL151" s="900">
        <v>0</v>
      </c>
      <c r="AM151" s="917">
        <v>0</v>
      </c>
      <c r="AN151" s="917">
        <v>0</v>
      </c>
      <c r="AO151" s="923" t="s">
        <v>396</v>
      </c>
    </row>
    <row r="152" spans="2:41">
      <c r="B152" s="443"/>
      <c r="C152" s="413">
        <v>45</v>
      </c>
      <c r="D152" s="414" t="s">
        <v>167</v>
      </c>
      <c r="E152" s="886" t="s">
        <v>351</v>
      </c>
      <c r="F152" s="890">
        <v>0</v>
      </c>
      <c r="G152" s="881">
        <v>0</v>
      </c>
      <c r="O152" s="443"/>
      <c r="P152" s="414" t="s">
        <v>167</v>
      </c>
      <c r="Q152" s="886" t="s">
        <v>351</v>
      </c>
      <c r="R152" s="900">
        <v>0</v>
      </c>
      <c r="S152" s="880">
        <v>0</v>
      </c>
      <c r="T152" s="880">
        <v>0</v>
      </c>
      <c r="U152" s="930" t="s">
        <v>396</v>
      </c>
      <c r="V152" s="900">
        <v>0</v>
      </c>
      <c r="W152" s="880">
        <v>0</v>
      </c>
      <c r="X152" s="880">
        <v>0</v>
      </c>
      <c r="Y152" s="930" t="s">
        <v>396</v>
      </c>
      <c r="Z152" s="900">
        <v>0</v>
      </c>
      <c r="AA152" s="880">
        <v>0</v>
      </c>
      <c r="AB152" s="880">
        <v>0</v>
      </c>
      <c r="AC152" s="930" t="s">
        <v>396</v>
      </c>
      <c r="AD152" s="900">
        <v>0</v>
      </c>
      <c r="AE152" s="880">
        <v>0</v>
      </c>
      <c r="AF152" s="880">
        <v>0</v>
      </c>
      <c r="AG152" s="930" t="s">
        <v>396</v>
      </c>
      <c r="AH152" s="900">
        <v>0</v>
      </c>
      <c r="AI152" s="880">
        <v>0</v>
      </c>
      <c r="AJ152" s="880">
        <v>0</v>
      </c>
      <c r="AK152" s="930" t="s">
        <v>396</v>
      </c>
      <c r="AL152" s="900">
        <v>0</v>
      </c>
      <c r="AM152" s="917">
        <v>0</v>
      </c>
      <c r="AN152" s="917">
        <v>0</v>
      </c>
      <c r="AO152" s="923" t="s">
        <v>396</v>
      </c>
    </row>
    <row r="153" spans="2:41">
      <c r="B153" s="443"/>
      <c r="C153" s="413">
        <v>46</v>
      </c>
      <c r="D153" s="414" t="s">
        <v>414</v>
      </c>
      <c r="E153" s="886"/>
      <c r="F153" s="890">
        <v>0</v>
      </c>
      <c r="G153" s="881">
        <v>0</v>
      </c>
      <c r="O153" s="443"/>
      <c r="P153" s="414" t="s">
        <v>414</v>
      </c>
      <c r="Q153" s="886"/>
      <c r="R153" s="900">
        <v>0</v>
      </c>
      <c r="S153" s="880">
        <v>0</v>
      </c>
      <c r="T153" s="880">
        <v>0</v>
      </c>
      <c r="U153" s="930" t="s">
        <v>396</v>
      </c>
      <c r="V153" s="900">
        <v>0</v>
      </c>
      <c r="W153" s="880">
        <v>0</v>
      </c>
      <c r="X153" s="880">
        <v>0</v>
      </c>
      <c r="Y153" s="930" t="s">
        <v>396</v>
      </c>
      <c r="Z153" s="900">
        <v>0</v>
      </c>
      <c r="AA153" s="880">
        <v>0</v>
      </c>
      <c r="AB153" s="880">
        <v>0</v>
      </c>
      <c r="AC153" s="930" t="s">
        <v>396</v>
      </c>
      <c r="AD153" s="900">
        <v>0</v>
      </c>
      <c r="AE153" s="880">
        <v>0</v>
      </c>
      <c r="AF153" s="880">
        <v>0</v>
      </c>
      <c r="AG153" s="930" t="s">
        <v>396</v>
      </c>
      <c r="AH153" s="900">
        <v>0</v>
      </c>
      <c r="AI153" s="880">
        <v>0</v>
      </c>
      <c r="AJ153" s="880">
        <v>0</v>
      </c>
      <c r="AK153" s="930" t="s">
        <v>396</v>
      </c>
      <c r="AL153" s="900">
        <v>0</v>
      </c>
      <c r="AM153" s="917">
        <v>0</v>
      </c>
      <c r="AN153" s="917">
        <v>0</v>
      </c>
      <c r="AO153" s="923" t="s">
        <v>396</v>
      </c>
    </row>
    <row r="154" spans="2:41">
      <c r="B154" s="441"/>
      <c r="C154" s="428"/>
      <c r="D154" s="429" t="s">
        <v>415</v>
      </c>
      <c r="E154" s="882" t="s">
        <v>566</v>
      </c>
      <c r="F154" s="889">
        <v>284.4050919288369</v>
      </c>
      <c r="G154" s="877">
        <v>5</v>
      </c>
      <c r="O154" s="441"/>
      <c r="P154" s="429" t="s">
        <v>415</v>
      </c>
      <c r="Q154" s="882" t="s">
        <v>566</v>
      </c>
      <c r="R154" s="897">
        <v>124.29087717437048</v>
      </c>
      <c r="S154" s="875">
        <v>6.6264523418329779E-2</v>
      </c>
      <c r="T154" s="875">
        <v>1</v>
      </c>
      <c r="U154" s="931">
        <v>5.3314068517969974E-4</v>
      </c>
      <c r="V154" s="897">
        <v>7566.8323905850284</v>
      </c>
      <c r="W154" s="875">
        <v>3.4380453946135168</v>
      </c>
      <c r="X154" s="875">
        <v>1</v>
      </c>
      <c r="Y154" s="931">
        <v>4.5435728150808227E-4</v>
      </c>
      <c r="Z154" s="897">
        <v>341.86173040726908</v>
      </c>
      <c r="AA154" s="875">
        <v>0.13820470235659763</v>
      </c>
      <c r="AB154" s="875">
        <v>1</v>
      </c>
      <c r="AC154" s="931">
        <v>4.0427076231068813E-4</v>
      </c>
      <c r="AD154" s="897">
        <v>1954.1626401683329</v>
      </c>
      <c r="AE154" s="875">
        <v>0.9667089678063564</v>
      </c>
      <c r="AF154" s="875">
        <v>1</v>
      </c>
      <c r="AG154" s="931">
        <v>4.9469217553104144E-4</v>
      </c>
      <c r="AH154" s="897">
        <v>0</v>
      </c>
      <c r="AI154" s="875">
        <v>0</v>
      </c>
      <c r="AJ154" s="875">
        <v>0</v>
      </c>
      <c r="AK154" s="931" t="s">
        <v>396</v>
      </c>
      <c r="AL154" s="897">
        <v>0</v>
      </c>
      <c r="AM154" s="918">
        <v>0</v>
      </c>
      <c r="AN154" s="918">
        <v>0</v>
      </c>
      <c r="AO154" s="924" t="s">
        <v>396</v>
      </c>
    </row>
    <row r="155" spans="2:41">
      <c r="B155" s="443"/>
      <c r="C155" s="453">
        <v>47</v>
      </c>
      <c r="D155" s="454" t="s">
        <v>170</v>
      </c>
      <c r="E155" s="886" t="s">
        <v>567</v>
      </c>
      <c r="F155" s="890">
        <v>0</v>
      </c>
      <c r="G155" s="881">
        <v>0</v>
      </c>
      <c r="O155" s="443"/>
      <c r="P155" s="454" t="s">
        <v>170</v>
      </c>
      <c r="Q155" s="886" t="s">
        <v>567</v>
      </c>
      <c r="R155" s="900">
        <v>0</v>
      </c>
      <c r="S155" s="880">
        <v>0</v>
      </c>
      <c r="T155" s="880">
        <v>0</v>
      </c>
      <c r="U155" s="930" t="s">
        <v>396</v>
      </c>
      <c r="V155" s="900">
        <v>0</v>
      </c>
      <c r="W155" s="880">
        <v>0</v>
      </c>
      <c r="X155" s="880">
        <v>0</v>
      </c>
      <c r="Y155" s="930" t="s">
        <v>396</v>
      </c>
      <c r="Z155" s="900">
        <v>0</v>
      </c>
      <c r="AA155" s="880">
        <v>0</v>
      </c>
      <c r="AB155" s="880">
        <v>0</v>
      </c>
      <c r="AC155" s="930" t="s">
        <v>396</v>
      </c>
      <c r="AD155" s="900">
        <v>0</v>
      </c>
      <c r="AE155" s="880">
        <v>0</v>
      </c>
      <c r="AF155" s="880">
        <v>0</v>
      </c>
      <c r="AG155" s="930" t="s">
        <v>396</v>
      </c>
      <c r="AH155" s="900">
        <v>0</v>
      </c>
      <c r="AI155" s="880">
        <v>0</v>
      </c>
      <c r="AJ155" s="880">
        <v>0</v>
      </c>
      <c r="AK155" s="930" t="s">
        <v>396</v>
      </c>
      <c r="AL155" s="900">
        <v>0</v>
      </c>
      <c r="AM155" s="917">
        <v>0</v>
      </c>
      <c r="AN155" s="917">
        <v>0</v>
      </c>
      <c r="AO155" s="923" t="s">
        <v>396</v>
      </c>
    </row>
    <row r="156" spans="2:41">
      <c r="B156" s="443"/>
      <c r="C156" s="455">
        <v>48</v>
      </c>
      <c r="D156" s="261" t="s">
        <v>568</v>
      </c>
      <c r="E156" s="886" t="s">
        <v>569</v>
      </c>
      <c r="F156" s="890">
        <v>0</v>
      </c>
      <c r="G156" s="881">
        <v>0</v>
      </c>
      <c r="O156" s="443"/>
      <c r="P156" s="261" t="s">
        <v>568</v>
      </c>
      <c r="Q156" s="886" t="s">
        <v>569</v>
      </c>
      <c r="R156" s="900">
        <v>0</v>
      </c>
      <c r="S156" s="880">
        <v>0</v>
      </c>
      <c r="T156" s="880">
        <v>0</v>
      </c>
      <c r="U156" s="930" t="s">
        <v>396</v>
      </c>
      <c r="V156" s="900">
        <v>0</v>
      </c>
      <c r="W156" s="880">
        <v>0</v>
      </c>
      <c r="X156" s="880">
        <v>0</v>
      </c>
      <c r="Y156" s="930" t="s">
        <v>396</v>
      </c>
      <c r="Z156" s="900">
        <v>0</v>
      </c>
      <c r="AA156" s="880">
        <v>0</v>
      </c>
      <c r="AB156" s="880">
        <v>0</v>
      </c>
      <c r="AC156" s="930" t="s">
        <v>396</v>
      </c>
      <c r="AD156" s="900">
        <v>0</v>
      </c>
      <c r="AE156" s="880">
        <v>0</v>
      </c>
      <c r="AF156" s="880">
        <v>0</v>
      </c>
      <c r="AG156" s="930" t="s">
        <v>396</v>
      </c>
      <c r="AH156" s="900">
        <v>0</v>
      </c>
      <c r="AI156" s="880">
        <v>0</v>
      </c>
      <c r="AJ156" s="880">
        <v>0</v>
      </c>
      <c r="AK156" s="930" t="s">
        <v>396</v>
      </c>
      <c r="AL156" s="900">
        <v>0</v>
      </c>
      <c r="AM156" s="917">
        <v>0</v>
      </c>
      <c r="AN156" s="917">
        <v>0</v>
      </c>
      <c r="AO156" s="923" t="s">
        <v>396</v>
      </c>
    </row>
    <row r="157" spans="2:41">
      <c r="B157" s="412"/>
      <c r="C157" s="453">
        <v>49</v>
      </c>
      <c r="D157" s="456" t="s">
        <v>172</v>
      </c>
      <c r="E157" s="886" t="s">
        <v>570</v>
      </c>
      <c r="F157" s="890">
        <v>0</v>
      </c>
      <c r="G157" s="881">
        <v>0</v>
      </c>
      <c r="O157" s="412"/>
      <c r="P157" s="456" t="s">
        <v>172</v>
      </c>
      <c r="Q157" s="886" t="s">
        <v>570</v>
      </c>
      <c r="R157" s="900">
        <v>0</v>
      </c>
      <c r="S157" s="880">
        <v>0</v>
      </c>
      <c r="T157" s="880">
        <v>0</v>
      </c>
      <c r="U157" s="930" t="s">
        <v>396</v>
      </c>
      <c r="V157" s="900">
        <v>0</v>
      </c>
      <c r="W157" s="880">
        <v>0</v>
      </c>
      <c r="X157" s="880">
        <v>0</v>
      </c>
      <c r="Y157" s="930" t="s">
        <v>396</v>
      </c>
      <c r="Z157" s="900">
        <v>0</v>
      </c>
      <c r="AA157" s="880">
        <v>0</v>
      </c>
      <c r="AB157" s="880">
        <v>0</v>
      </c>
      <c r="AC157" s="930" t="s">
        <v>396</v>
      </c>
      <c r="AD157" s="900">
        <v>0</v>
      </c>
      <c r="AE157" s="880">
        <v>0</v>
      </c>
      <c r="AF157" s="880">
        <v>0</v>
      </c>
      <c r="AG157" s="930" t="s">
        <v>396</v>
      </c>
      <c r="AH157" s="900">
        <v>0</v>
      </c>
      <c r="AI157" s="880">
        <v>0</v>
      </c>
      <c r="AJ157" s="880">
        <v>0</v>
      </c>
      <c r="AK157" s="930" t="s">
        <v>396</v>
      </c>
      <c r="AL157" s="900">
        <v>0</v>
      </c>
      <c r="AM157" s="917">
        <v>0</v>
      </c>
      <c r="AN157" s="917">
        <v>0</v>
      </c>
      <c r="AO157" s="923" t="s">
        <v>396</v>
      </c>
    </row>
    <row r="158" spans="2:41">
      <c r="B158" s="412" t="s">
        <v>417</v>
      </c>
      <c r="C158" s="455">
        <v>50</v>
      </c>
      <c r="D158" s="414" t="s">
        <v>173</v>
      </c>
      <c r="E158" s="886" t="s">
        <v>571</v>
      </c>
      <c r="F158" s="890">
        <v>0</v>
      </c>
      <c r="G158" s="881">
        <v>0</v>
      </c>
      <c r="O158" s="412" t="s">
        <v>417</v>
      </c>
      <c r="P158" s="414" t="s">
        <v>173</v>
      </c>
      <c r="Q158" s="886" t="s">
        <v>571</v>
      </c>
      <c r="R158" s="900">
        <v>0</v>
      </c>
      <c r="S158" s="880">
        <v>0</v>
      </c>
      <c r="T158" s="880">
        <v>0</v>
      </c>
      <c r="U158" s="930" t="s">
        <v>396</v>
      </c>
      <c r="V158" s="900">
        <v>0</v>
      </c>
      <c r="W158" s="880">
        <v>0</v>
      </c>
      <c r="X158" s="880">
        <v>0</v>
      </c>
      <c r="Y158" s="930" t="s">
        <v>396</v>
      </c>
      <c r="Z158" s="900">
        <v>0</v>
      </c>
      <c r="AA158" s="880">
        <v>0</v>
      </c>
      <c r="AB158" s="880">
        <v>0</v>
      </c>
      <c r="AC158" s="930" t="s">
        <v>396</v>
      </c>
      <c r="AD158" s="900">
        <v>0</v>
      </c>
      <c r="AE158" s="880">
        <v>0</v>
      </c>
      <c r="AF158" s="880">
        <v>0</v>
      </c>
      <c r="AG158" s="930" t="s">
        <v>396</v>
      </c>
      <c r="AH158" s="900">
        <v>0</v>
      </c>
      <c r="AI158" s="880">
        <v>0</v>
      </c>
      <c r="AJ158" s="880">
        <v>0</v>
      </c>
      <c r="AK158" s="930" t="s">
        <v>396</v>
      </c>
      <c r="AL158" s="900">
        <v>0</v>
      </c>
      <c r="AM158" s="917">
        <v>0</v>
      </c>
      <c r="AN158" s="917">
        <v>0</v>
      </c>
      <c r="AO158" s="923" t="s">
        <v>396</v>
      </c>
    </row>
    <row r="159" spans="2:41">
      <c r="B159" s="443" t="s">
        <v>572</v>
      </c>
      <c r="C159" s="453">
        <v>51</v>
      </c>
      <c r="D159" s="414" t="s">
        <v>573</v>
      </c>
      <c r="E159" s="886" t="s">
        <v>574</v>
      </c>
      <c r="F159" s="890">
        <v>0</v>
      </c>
      <c r="G159" s="881">
        <v>0</v>
      </c>
      <c r="O159" s="443" t="s">
        <v>572</v>
      </c>
      <c r="P159" s="414" t="s">
        <v>573</v>
      </c>
      <c r="Q159" s="886" t="s">
        <v>574</v>
      </c>
      <c r="R159" s="900">
        <v>0</v>
      </c>
      <c r="S159" s="880">
        <v>0</v>
      </c>
      <c r="T159" s="880">
        <v>0</v>
      </c>
      <c r="U159" s="930" t="s">
        <v>396</v>
      </c>
      <c r="V159" s="900">
        <v>0</v>
      </c>
      <c r="W159" s="880">
        <v>0</v>
      </c>
      <c r="X159" s="880">
        <v>0</v>
      </c>
      <c r="Y159" s="930" t="s">
        <v>396</v>
      </c>
      <c r="Z159" s="900">
        <v>0</v>
      </c>
      <c r="AA159" s="880">
        <v>0</v>
      </c>
      <c r="AB159" s="880">
        <v>0</v>
      </c>
      <c r="AC159" s="930" t="s">
        <v>396</v>
      </c>
      <c r="AD159" s="900">
        <v>0</v>
      </c>
      <c r="AE159" s="880">
        <v>0</v>
      </c>
      <c r="AF159" s="880">
        <v>0</v>
      </c>
      <c r="AG159" s="930" t="s">
        <v>396</v>
      </c>
      <c r="AH159" s="900">
        <v>0</v>
      </c>
      <c r="AI159" s="880">
        <v>0</v>
      </c>
      <c r="AJ159" s="880">
        <v>0</v>
      </c>
      <c r="AK159" s="930" t="s">
        <v>396</v>
      </c>
      <c r="AL159" s="900">
        <v>0</v>
      </c>
      <c r="AM159" s="917">
        <v>0</v>
      </c>
      <c r="AN159" s="917">
        <v>0</v>
      </c>
      <c r="AO159" s="923" t="s">
        <v>396</v>
      </c>
    </row>
    <row r="160" spans="2:41">
      <c r="B160" s="443"/>
      <c r="C160" s="455">
        <v>52</v>
      </c>
      <c r="D160" s="414" t="s">
        <v>575</v>
      </c>
      <c r="E160" s="886" t="s">
        <v>576</v>
      </c>
      <c r="F160" s="890">
        <v>0</v>
      </c>
      <c r="G160" s="881">
        <v>0</v>
      </c>
      <c r="O160" s="443"/>
      <c r="P160" s="414" t="s">
        <v>575</v>
      </c>
      <c r="Q160" s="886" t="s">
        <v>576</v>
      </c>
      <c r="R160" s="900">
        <v>0</v>
      </c>
      <c r="S160" s="880">
        <v>0</v>
      </c>
      <c r="T160" s="880">
        <v>0</v>
      </c>
      <c r="U160" s="930" t="s">
        <v>396</v>
      </c>
      <c r="V160" s="900">
        <v>0</v>
      </c>
      <c r="W160" s="880">
        <v>0</v>
      </c>
      <c r="X160" s="880">
        <v>0</v>
      </c>
      <c r="Y160" s="930" t="s">
        <v>396</v>
      </c>
      <c r="Z160" s="900">
        <v>0</v>
      </c>
      <c r="AA160" s="880">
        <v>0</v>
      </c>
      <c r="AB160" s="880">
        <v>0</v>
      </c>
      <c r="AC160" s="930" t="s">
        <v>396</v>
      </c>
      <c r="AD160" s="900">
        <v>0</v>
      </c>
      <c r="AE160" s="880">
        <v>0</v>
      </c>
      <c r="AF160" s="880">
        <v>0</v>
      </c>
      <c r="AG160" s="930" t="s">
        <v>396</v>
      </c>
      <c r="AH160" s="900">
        <v>0</v>
      </c>
      <c r="AI160" s="880">
        <v>0</v>
      </c>
      <c r="AJ160" s="880">
        <v>0</v>
      </c>
      <c r="AK160" s="930" t="s">
        <v>396</v>
      </c>
      <c r="AL160" s="900">
        <v>0</v>
      </c>
      <c r="AM160" s="917">
        <v>0</v>
      </c>
      <c r="AN160" s="917">
        <v>0</v>
      </c>
      <c r="AO160" s="923" t="s">
        <v>396</v>
      </c>
    </row>
    <row r="161" spans="2:41">
      <c r="B161" s="443"/>
      <c r="C161" s="453">
        <v>53</v>
      </c>
      <c r="D161" s="414" t="s">
        <v>577</v>
      </c>
      <c r="E161" s="886" t="s">
        <v>578</v>
      </c>
      <c r="F161" s="890">
        <v>0</v>
      </c>
      <c r="G161" s="881">
        <v>0</v>
      </c>
      <c r="O161" s="443"/>
      <c r="P161" s="414" t="s">
        <v>577</v>
      </c>
      <c r="Q161" s="886" t="s">
        <v>578</v>
      </c>
      <c r="R161" s="900">
        <v>0</v>
      </c>
      <c r="S161" s="880">
        <v>0</v>
      </c>
      <c r="T161" s="880">
        <v>0</v>
      </c>
      <c r="U161" s="930" t="s">
        <v>396</v>
      </c>
      <c r="V161" s="900">
        <v>0</v>
      </c>
      <c r="W161" s="880">
        <v>0</v>
      </c>
      <c r="X161" s="880">
        <v>0</v>
      </c>
      <c r="Y161" s="930" t="s">
        <v>396</v>
      </c>
      <c r="Z161" s="900">
        <v>0</v>
      </c>
      <c r="AA161" s="880">
        <v>0</v>
      </c>
      <c r="AB161" s="880">
        <v>0</v>
      </c>
      <c r="AC161" s="930" t="s">
        <v>396</v>
      </c>
      <c r="AD161" s="900">
        <v>0</v>
      </c>
      <c r="AE161" s="880">
        <v>0</v>
      </c>
      <c r="AF161" s="880">
        <v>0</v>
      </c>
      <c r="AG161" s="930" t="s">
        <v>396</v>
      </c>
      <c r="AH161" s="900">
        <v>0</v>
      </c>
      <c r="AI161" s="880">
        <v>0</v>
      </c>
      <c r="AJ161" s="880">
        <v>0</v>
      </c>
      <c r="AK161" s="930" t="s">
        <v>396</v>
      </c>
      <c r="AL161" s="900">
        <v>0</v>
      </c>
      <c r="AM161" s="917">
        <v>0</v>
      </c>
      <c r="AN161" s="917">
        <v>0</v>
      </c>
      <c r="AO161" s="923" t="s">
        <v>396</v>
      </c>
    </row>
    <row r="162" spans="2:41">
      <c r="B162" s="443"/>
      <c r="C162" s="455">
        <v>54</v>
      </c>
      <c r="D162" s="414" t="s">
        <v>177</v>
      </c>
      <c r="E162" s="886" t="s">
        <v>579</v>
      </c>
      <c r="F162" s="890">
        <v>0</v>
      </c>
      <c r="G162" s="881">
        <v>0</v>
      </c>
      <c r="O162" s="443"/>
      <c r="P162" s="414" t="s">
        <v>177</v>
      </c>
      <c r="Q162" s="886" t="s">
        <v>579</v>
      </c>
      <c r="R162" s="900">
        <v>0</v>
      </c>
      <c r="S162" s="880">
        <v>0</v>
      </c>
      <c r="T162" s="880">
        <v>0</v>
      </c>
      <c r="U162" s="930" t="s">
        <v>396</v>
      </c>
      <c r="V162" s="900">
        <v>0</v>
      </c>
      <c r="W162" s="880">
        <v>0</v>
      </c>
      <c r="X162" s="880">
        <v>0</v>
      </c>
      <c r="Y162" s="930" t="s">
        <v>396</v>
      </c>
      <c r="Z162" s="900">
        <v>0</v>
      </c>
      <c r="AA162" s="880">
        <v>0</v>
      </c>
      <c r="AB162" s="880">
        <v>0</v>
      </c>
      <c r="AC162" s="930" t="s">
        <v>396</v>
      </c>
      <c r="AD162" s="900">
        <v>0</v>
      </c>
      <c r="AE162" s="880">
        <v>0</v>
      </c>
      <c r="AF162" s="880">
        <v>0</v>
      </c>
      <c r="AG162" s="930" t="s">
        <v>396</v>
      </c>
      <c r="AH162" s="900">
        <v>0</v>
      </c>
      <c r="AI162" s="880">
        <v>0</v>
      </c>
      <c r="AJ162" s="880">
        <v>0</v>
      </c>
      <c r="AK162" s="930" t="s">
        <v>396</v>
      </c>
      <c r="AL162" s="900">
        <v>0</v>
      </c>
      <c r="AM162" s="917">
        <v>0</v>
      </c>
      <c r="AN162" s="917">
        <v>0</v>
      </c>
      <c r="AO162" s="923" t="s">
        <v>396</v>
      </c>
    </row>
    <row r="163" spans="2:41">
      <c r="B163" s="457"/>
      <c r="C163" s="453">
        <v>55</v>
      </c>
      <c r="D163" s="414" t="s">
        <v>420</v>
      </c>
      <c r="E163" s="886"/>
      <c r="F163" s="890">
        <v>0</v>
      </c>
      <c r="G163" s="881">
        <v>0</v>
      </c>
      <c r="O163" s="457"/>
      <c r="P163" s="414" t="s">
        <v>420</v>
      </c>
      <c r="Q163" s="886"/>
      <c r="R163" s="900">
        <v>0</v>
      </c>
      <c r="S163" s="880">
        <v>0</v>
      </c>
      <c r="T163" s="880">
        <v>0</v>
      </c>
      <c r="U163" s="930" t="s">
        <v>396</v>
      </c>
      <c r="V163" s="900">
        <v>0</v>
      </c>
      <c r="W163" s="880">
        <v>0</v>
      </c>
      <c r="X163" s="880">
        <v>0</v>
      </c>
      <c r="Y163" s="930" t="s">
        <v>396</v>
      </c>
      <c r="Z163" s="900">
        <v>0</v>
      </c>
      <c r="AA163" s="880">
        <v>0</v>
      </c>
      <c r="AB163" s="880">
        <v>0</v>
      </c>
      <c r="AC163" s="930" t="s">
        <v>396</v>
      </c>
      <c r="AD163" s="900">
        <v>0</v>
      </c>
      <c r="AE163" s="880">
        <v>0</v>
      </c>
      <c r="AF163" s="880">
        <v>0</v>
      </c>
      <c r="AG163" s="930" t="s">
        <v>396</v>
      </c>
      <c r="AH163" s="900">
        <v>0</v>
      </c>
      <c r="AI163" s="880">
        <v>0</v>
      </c>
      <c r="AJ163" s="880">
        <v>0</v>
      </c>
      <c r="AK163" s="930" t="s">
        <v>396</v>
      </c>
      <c r="AL163" s="900">
        <v>0</v>
      </c>
      <c r="AM163" s="917">
        <v>0</v>
      </c>
      <c r="AN163" s="917">
        <v>0</v>
      </c>
      <c r="AO163" s="923" t="s">
        <v>396</v>
      </c>
    </row>
    <row r="164" spans="2:41">
      <c r="B164" s="443" t="s">
        <v>580</v>
      </c>
      <c r="C164" s="428"/>
      <c r="D164" s="429" t="s">
        <v>422</v>
      </c>
      <c r="E164" s="882" t="s">
        <v>581</v>
      </c>
      <c r="F164" s="891">
        <v>42.387382908792098</v>
      </c>
      <c r="G164" s="878">
        <v>3</v>
      </c>
      <c r="O164" s="443" t="s">
        <v>580</v>
      </c>
      <c r="P164" s="429" t="s">
        <v>422</v>
      </c>
      <c r="Q164" s="882" t="s">
        <v>581</v>
      </c>
      <c r="R164" s="897">
        <v>0</v>
      </c>
      <c r="S164" s="875">
        <v>0</v>
      </c>
      <c r="T164" s="875">
        <v>0</v>
      </c>
      <c r="U164" s="931" t="s">
        <v>396</v>
      </c>
      <c r="V164" s="897">
        <v>19701.010139579259</v>
      </c>
      <c r="W164" s="875">
        <v>10.503410044547499</v>
      </c>
      <c r="X164" s="875">
        <v>1</v>
      </c>
      <c r="Y164" s="931">
        <v>5.3314068517969974E-4</v>
      </c>
      <c r="Z164" s="897">
        <v>0</v>
      </c>
      <c r="AA164" s="875">
        <v>0</v>
      </c>
      <c r="AB164" s="875">
        <v>0</v>
      </c>
      <c r="AC164" s="931" t="s">
        <v>396</v>
      </c>
      <c r="AD164" s="897">
        <v>0</v>
      </c>
      <c r="AE164" s="875">
        <v>0</v>
      </c>
      <c r="AF164" s="875">
        <v>0</v>
      </c>
      <c r="AG164" s="931" t="s">
        <v>396</v>
      </c>
      <c r="AH164" s="897">
        <v>0</v>
      </c>
      <c r="AI164" s="875">
        <v>0</v>
      </c>
      <c r="AJ164" s="875">
        <v>0</v>
      </c>
      <c r="AK164" s="931" t="s">
        <v>396</v>
      </c>
      <c r="AL164" s="897">
        <v>0</v>
      </c>
      <c r="AM164" s="918">
        <v>0</v>
      </c>
      <c r="AN164" s="918">
        <v>0</v>
      </c>
      <c r="AO164" s="924" t="s">
        <v>396</v>
      </c>
    </row>
    <row r="165" spans="2:41">
      <c r="B165" s="458" t="s">
        <v>582</v>
      </c>
      <c r="C165" s="413">
        <v>56</v>
      </c>
      <c r="D165" s="414" t="s">
        <v>582</v>
      </c>
      <c r="E165" s="886" t="s">
        <v>584</v>
      </c>
      <c r="F165" s="890">
        <v>0</v>
      </c>
      <c r="G165" s="881">
        <v>0</v>
      </c>
      <c r="O165" s="458" t="s">
        <v>582</v>
      </c>
      <c r="P165" s="414" t="s">
        <v>582</v>
      </c>
      <c r="Q165" s="886" t="s">
        <v>584</v>
      </c>
      <c r="R165" s="900">
        <v>0</v>
      </c>
      <c r="S165" s="880">
        <v>0</v>
      </c>
      <c r="T165" s="880">
        <v>0</v>
      </c>
      <c r="U165" s="930" t="s">
        <v>396</v>
      </c>
      <c r="V165" s="900">
        <v>0</v>
      </c>
      <c r="W165" s="880">
        <v>0</v>
      </c>
      <c r="X165" s="880">
        <v>0</v>
      </c>
      <c r="Y165" s="930" t="s">
        <v>396</v>
      </c>
      <c r="Z165" s="900">
        <v>0</v>
      </c>
      <c r="AA165" s="880">
        <v>0</v>
      </c>
      <c r="AB165" s="880">
        <v>0</v>
      </c>
      <c r="AC165" s="930" t="s">
        <v>396</v>
      </c>
      <c r="AD165" s="900">
        <v>0</v>
      </c>
      <c r="AE165" s="880">
        <v>0</v>
      </c>
      <c r="AF165" s="880">
        <v>0</v>
      </c>
      <c r="AG165" s="930" t="s">
        <v>396</v>
      </c>
      <c r="AH165" s="900">
        <v>0</v>
      </c>
      <c r="AI165" s="880">
        <v>0</v>
      </c>
      <c r="AJ165" s="880">
        <v>0</v>
      </c>
      <c r="AK165" s="930" t="s">
        <v>396</v>
      </c>
      <c r="AL165" s="900">
        <v>0</v>
      </c>
      <c r="AM165" s="917">
        <v>0</v>
      </c>
      <c r="AN165" s="917">
        <v>0</v>
      </c>
      <c r="AO165" s="923" t="s">
        <v>396</v>
      </c>
    </row>
    <row r="166" spans="2:41">
      <c r="B166" s="443" t="s">
        <v>424</v>
      </c>
      <c r="C166" s="459"/>
      <c r="D166" s="460" t="s">
        <v>425</v>
      </c>
      <c r="E166" s="887" t="s">
        <v>585</v>
      </c>
      <c r="F166" s="891">
        <v>44.031644797563544</v>
      </c>
      <c r="G166" s="878">
        <v>3</v>
      </c>
      <c r="O166" s="443" t="s">
        <v>424</v>
      </c>
      <c r="P166" s="460" t="s">
        <v>425</v>
      </c>
      <c r="Q166" s="887" t="s">
        <v>585</v>
      </c>
      <c r="R166" s="897">
        <v>1.2045747214462557</v>
      </c>
      <c r="S166" s="875">
        <v>6.4220779234200277E-4</v>
      </c>
      <c r="T166" s="875">
        <v>1</v>
      </c>
      <c r="U166" s="931">
        <v>5.3314068517969985E-4</v>
      </c>
      <c r="V166" s="897">
        <v>59961.399932476008</v>
      </c>
      <c r="W166" s="875">
        <v>31.931808403266334</v>
      </c>
      <c r="X166" s="875">
        <v>1</v>
      </c>
      <c r="Y166" s="931">
        <v>5.3253940767269482E-4</v>
      </c>
      <c r="Z166" s="897">
        <v>118.28641341799619</v>
      </c>
      <c r="AA166" s="875">
        <v>6.1727986864974167E-2</v>
      </c>
      <c r="AB166" s="875">
        <v>1</v>
      </c>
      <c r="AC166" s="931">
        <v>5.2185187699319339E-4</v>
      </c>
      <c r="AD166" s="897">
        <v>204.16764651429355</v>
      </c>
      <c r="AE166" s="875">
        <v>0.10787894249441496</v>
      </c>
      <c r="AF166" s="875">
        <v>1</v>
      </c>
      <c r="AG166" s="931">
        <v>5.2838412126606199E-4</v>
      </c>
      <c r="AH166" s="897">
        <v>181582.02601936969</v>
      </c>
      <c r="AI166" s="875">
        <v>96.687373710817042</v>
      </c>
      <c r="AJ166" s="875">
        <v>1</v>
      </c>
      <c r="AK166" s="931">
        <v>5.3247216054579777E-4</v>
      </c>
      <c r="AL166" s="897">
        <v>13218.879694332474</v>
      </c>
      <c r="AM166" s="918">
        <v>7.0475225775444352</v>
      </c>
      <c r="AN166" s="918">
        <v>1</v>
      </c>
      <c r="AO166" s="924">
        <v>5.3314068517969974E-4</v>
      </c>
    </row>
    <row r="167" spans="2:41">
      <c r="B167" s="443" t="s">
        <v>426</v>
      </c>
      <c r="C167" s="413">
        <v>57</v>
      </c>
      <c r="D167" s="414" t="s">
        <v>427</v>
      </c>
      <c r="E167" s="886" t="s">
        <v>586</v>
      </c>
      <c r="F167" s="890">
        <v>0</v>
      </c>
      <c r="G167" s="881">
        <v>0</v>
      </c>
      <c r="O167" s="443" t="s">
        <v>426</v>
      </c>
      <c r="P167" s="414" t="s">
        <v>427</v>
      </c>
      <c r="Q167" s="886" t="s">
        <v>586</v>
      </c>
      <c r="R167" s="900">
        <v>0</v>
      </c>
      <c r="S167" s="880">
        <v>0</v>
      </c>
      <c r="T167" s="880">
        <v>0</v>
      </c>
      <c r="U167" s="930" t="s">
        <v>396</v>
      </c>
      <c r="V167" s="900">
        <v>0</v>
      </c>
      <c r="W167" s="880">
        <v>0</v>
      </c>
      <c r="X167" s="880">
        <v>0</v>
      </c>
      <c r="Y167" s="930" t="s">
        <v>396</v>
      </c>
      <c r="Z167" s="900">
        <v>0</v>
      </c>
      <c r="AA167" s="880">
        <v>0</v>
      </c>
      <c r="AB167" s="880">
        <v>0</v>
      </c>
      <c r="AC167" s="930" t="s">
        <v>396</v>
      </c>
      <c r="AD167" s="900">
        <v>0</v>
      </c>
      <c r="AE167" s="880">
        <v>0</v>
      </c>
      <c r="AF167" s="880">
        <v>0</v>
      </c>
      <c r="AG167" s="930" t="s">
        <v>396</v>
      </c>
      <c r="AH167" s="900">
        <v>0</v>
      </c>
      <c r="AI167" s="880">
        <v>0</v>
      </c>
      <c r="AJ167" s="880">
        <v>0</v>
      </c>
      <c r="AK167" s="930" t="s">
        <v>396</v>
      </c>
      <c r="AL167" s="900">
        <v>0</v>
      </c>
      <c r="AM167" s="917">
        <v>0</v>
      </c>
      <c r="AN167" s="917">
        <v>0</v>
      </c>
      <c r="AO167" s="923" t="s">
        <v>396</v>
      </c>
    </row>
    <row r="168" spans="2:41">
      <c r="B168" s="443"/>
      <c r="C168" s="413">
        <v>58</v>
      </c>
      <c r="D168" s="414" t="s">
        <v>183</v>
      </c>
      <c r="E168" s="886" t="s">
        <v>587</v>
      </c>
      <c r="F168" s="890">
        <v>0</v>
      </c>
      <c r="G168" s="881">
        <v>0</v>
      </c>
      <c r="O168" s="443"/>
      <c r="P168" s="414" t="s">
        <v>183</v>
      </c>
      <c r="Q168" s="886" t="s">
        <v>587</v>
      </c>
      <c r="R168" s="900">
        <v>0</v>
      </c>
      <c r="S168" s="880">
        <v>0</v>
      </c>
      <c r="T168" s="880">
        <v>0</v>
      </c>
      <c r="U168" s="930" t="s">
        <v>396</v>
      </c>
      <c r="V168" s="900">
        <v>0</v>
      </c>
      <c r="W168" s="880">
        <v>0</v>
      </c>
      <c r="X168" s="880">
        <v>0</v>
      </c>
      <c r="Y168" s="930" t="s">
        <v>396</v>
      </c>
      <c r="Z168" s="900">
        <v>0</v>
      </c>
      <c r="AA168" s="880">
        <v>0</v>
      </c>
      <c r="AB168" s="880">
        <v>0</v>
      </c>
      <c r="AC168" s="930" t="s">
        <v>396</v>
      </c>
      <c r="AD168" s="900">
        <v>0</v>
      </c>
      <c r="AE168" s="880">
        <v>0</v>
      </c>
      <c r="AF168" s="880">
        <v>0</v>
      </c>
      <c r="AG168" s="930" t="s">
        <v>396</v>
      </c>
      <c r="AH168" s="900">
        <v>0</v>
      </c>
      <c r="AI168" s="880">
        <v>0</v>
      </c>
      <c r="AJ168" s="880">
        <v>0</v>
      </c>
      <c r="AK168" s="930" t="s">
        <v>396</v>
      </c>
      <c r="AL168" s="900">
        <v>0</v>
      </c>
      <c r="AM168" s="917">
        <v>0</v>
      </c>
      <c r="AN168" s="917">
        <v>0</v>
      </c>
      <c r="AO168" s="923" t="s">
        <v>396</v>
      </c>
    </row>
    <row r="169" spans="2:41">
      <c r="B169" s="462" t="s">
        <v>428</v>
      </c>
      <c r="C169" s="428"/>
      <c r="D169" s="429" t="s">
        <v>429</v>
      </c>
      <c r="E169" s="882" t="s">
        <v>588</v>
      </c>
      <c r="F169" s="891">
        <v>25.740121346792801</v>
      </c>
      <c r="G169" s="878">
        <v>1</v>
      </c>
      <c r="O169" s="462" t="s">
        <v>428</v>
      </c>
      <c r="P169" s="429" t="s">
        <v>429</v>
      </c>
      <c r="Q169" s="882" t="s">
        <v>588</v>
      </c>
      <c r="R169" s="897">
        <v>473.24970327409727</v>
      </c>
      <c r="S169" s="875">
        <v>0.25230867106464183</v>
      </c>
      <c r="T169" s="875">
        <v>1</v>
      </c>
      <c r="U169" s="931">
        <v>5.3314068517969974E-4</v>
      </c>
      <c r="V169" s="897">
        <v>4668.4903467950453</v>
      </c>
      <c r="W169" s="875">
        <v>1.9442350061684706</v>
      </c>
      <c r="X169" s="875">
        <v>1</v>
      </c>
      <c r="Y169" s="931">
        <v>4.1645903959150368E-4</v>
      </c>
      <c r="Z169" s="897">
        <v>0.40332062833183013</v>
      </c>
      <c r="AA169" s="875">
        <v>2.1502663613593895E-4</v>
      </c>
      <c r="AB169" s="875">
        <v>1</v>
      </c>
      <c r="AC169" s="931">
        <v>5.3314068517969974E-4</v>
      </c>
      <c r="AD169" s="897">
        <v>0</v>
      </c>
      <c r="AE169" s="875">
        <v>0</v>
      </c>
      <c r="AF169" s="875">
        <v>0</v>
      </c>
      <c r="AG169" s="931" t="s">
        <v>396</v>
      </c>
      <c r="AH169" s="897">
        <v>0</v>
      </c>
      <c r="AI169" s="875">
        <v>0</v>
      </c>
      <c r="AJ169" s="875">
        <v>0</v>
      </c>
      <c r="AK169" s="931" t="s">
        <v>396</v>
      </c>
      <c r="AL169" s="897">
        <v>0</v>
      </c>
      <c r="AM169" s="918">
        <v>0</v>
      </c>
      <c r="AN169" s="918">
        <v>0</v>
      </c>
      <c r="AO169" s="924" t="s">
        <v>396</v>
      </c>
    </row>
    <row r="170" spans="2:41">
      <c r="B170" s="465" t="s">
        <v>589</v>
      </c>
      <c r="C170" s="413">
        <v>59</v>
      </c>
      <c r="D170" s="414" t="s">
        <v>590</v>
      </c>
      <c r="E170" s="886" t="s">
        <v>591</v>
      </c>
      <c r="F170" s="890">
        <v>0</v>
      </c>
      <c r="G170" s="881">
        <v>0</v>
      </c>
      <c r="O170" s="465" t="s">
        <v>589</v>
      </c>
      <c r="P170" s="414" t="s">
        <v>590</v>
      </c>
      <c r="Q170" s="886" t="s">
        <v>591</v>
      </c>
      <c r="R170" s="901">
        <v>0</v>
      </c>
      <c r="S170" s="937">
        <v>0</v>
      </c>
      <c r="T170" s="937">
        <v>0</v>
      </c>
      <c r="U170" s="933" t="s">
        <v>396</v>
      </c>
      <c r="V170" s="901">
        <v>0</v>
      </c>
      <c r="W170" s="937">
        <v>0</v>
      </c>
      <c r="X170" s="937">
        <v>0</v>
      </c>
      <c r="Y170" s="933" t="s">
        <v>396</v>
      </c>
      <c r="Z170" s="901">
        <v>0</v>
      </c>
      <c r="AA170" s="937">
        <v>0</v>
      </c>
      <c r="AB170" s="937">
        <v>0</v>
      </c>
      <c r="AC170" s="933" t="s">
        <v>396</v>
      </c>
      <c r="AD170" s="901">
        <v>0</v>
      </c>
      <c r="AE170" s="937">
        <v>0</v>
      </c>
      <c r="AF170" s="937">
        <v>0</v>
      </c>
      <c r="AG170" s="933" t="s">
        <v>396</v>
      </c>
      <c r="AH170" s="901">
        <v>0</v>
      </c>
      <c r="AI170" s="937">
        <v>0</v>
      </c>
      <c r="AJ170" s="937">
        <v>0</v>
      </c>
      <c r="AK170" s="933" t="s">
        <v>396</v>
      </c>
      <c r="AL170" s="901">
        <v>0</v>
      </c>
      <c r="AM170" s="920">
        <v>0</v>
      </c>
      <c r="AN170" s="920">
        <v>0</v>
      </c>
      <c r="AO170" s="926" t="s">
        <v>396</v>
      </c>
    </row>
    <row r="171" spans="2:41">
      <c r="B171" s="457"/>
      <c r="C171" s="413">
        <v>60</v>
      </c>
      <c r="D171" s="414" t="s">
        <v>592</v>
      </c>
      <c r="E171" s="886"/>
      <c r="F171" s="890">
        <v>0</v>
      </c>
      <c r="G171" s="881">
        <v>0</v>
      </c>
      <c r="O171" s="457"/>
      <c r="P171" s="414" t="s">
        <v>592</v>
      </c>
      <c r="Q171" s="886"/>
      <c r="R171" s="900">
        <v>0</v>
      </c>
      <c r="S171" s="880">
        <v>0</v>
      </c>
      <c r="T171" s="880">
        <v>0</v>
      </c>
      <c r="U171" s="930" t="s">
        <v>396</v>
      </c>
      <c r="V171" s="900">
        <v>0</v>
      </c>
      <c r="W171" s="880">
        <v>0</v>
      </c>
      <c r="X171" s="880">
        <v>0</v>
      </c>
      <c r="Y171" s="930" t="s">
        <v>396</v>
      </c>
      <c r="Z171" s="900">
        <v>0</v>
      </c>
      <c r="AA171" s="880">
        <v>0</v>
      </c>
      <c r="AB171" s="880">
        <v>0</v>
      </c>
      <c r="AC171" s="930" t="s">
        <v>396</v>
      </c>
      <c r="AD171" s="900">
        <v>0</v>
      </c>
      <c r="AE171" s="880">
        <v>0</v>
      </c>
      <c r="AF171" s="880">
        <v>0</v>
      </c>
      <c r="AG171" s="930" t="s">
        <v>396</v>
      </c>
      <c r="AH171" s="900">
        <v>0</v>
      </c>
      <c r="AI171" s="880">
        <v>0</v>
      </c>
      <c r="AJ171" s="880">
        <v>0</v>
      </c>
      <c r="AK171" s="930" t="s">
        <v>396</v>
      </c>
      <c r="AL171" s="900">
        <v>0</v>
      </c>
      <c r="AM171" s="917">
        <v>0</v>
      </c>
      <c r="AN171" s="917">
        <v>0</v>
      </c>
      <c r="AO171" s="923" t="s">
        <v>396</v>
      </c>
    </row>
    <row r="172" spans="2:41">
      <c r="B172" s="465" t="s">
        <v>593</v>
      </c>
      <c r="C172" s="428"/>
      <c r="D172" s="429" t="s">
        <v>434</v>
      </c>
      <c r="E172" s="882" t="s">
        <v>594</v>
      </c>
      <c r="F172" s="891">
        <v>8.0524857722346557</v>
      </c>
      <c r="G172" s="878">
        <v>2</v>
      </c>
      <c r="O172" s="465" t="s">
        <v>593</v>
      </c>
      <c r="P172" s="429" t="s">
        <v>434</v>
      </c>
      <c r="Q172" s="882" t="s">
        <v>594</v>
      </c>
      <c r="R172" s="897">
        <v>0</v>
      </c>
      <c r="S172" s="875">
        <v>0</v>
      </c>
      <c r="T172" s="875">
        <v>0</v>
      </c>
      <c r="U172" s="931" t="s">
        <v>396</v>
      </c>
      <c r="V172" s="897">
        <v>12528.087126569419</v>
      </c>
      <c r="W172" s="875">
        <v>6.6792329546501961</v>
      </c>
      <c r="X172" s="875">
        <v>1</v>
      </c>
      <c r="Y172" s="931">
        <v>5.3314068517969974E-4</v>
      </c>
      <c r="Z172" s="897">
        <v>0.1003389997619533</v>
      </c>
      <c r="AA172" s="875">
        <v>5.3494803083333517E-5</v>
      </c>
      <c r="AB172" s="875">
        <v>1</v>
      </c>
      <c r="AC172" s="931">
        <v>5.3314068517969974E-4</v>
      </c>
      <c r="AD172" s="897">
        <v>2.9615733840449256</v>
      </c>
      <c r="AE172" s="875">
        <v>1.5789352631796736E-3</v>
      </c>
      <c r="AF172" s="875">
        <v>1</v>
      </c>
      <c r="AG172" s="931">
        <v>5.3314068517969974E-4</v>
      </c>
      <c r="AH172" s="897">
        <v>0</v>
      </c>
      <c r="AI172" s="875">
        <v>0</v>
      </c>
      <c r="AJ172" s="875">
        <v>0</v>
      </c>
      <c r="AK172" s="931" t="s">
        <v>396</v>
      </c>
      <c r="AL172" s="897">
        <v>0</v>
      </c>
      <c r="AM172" s="918">
        <v>0</v>
      </c>
      <c r="AN172" s="918">
        <v>0</v>
      </c>
      <c r="AO172" s="924" t="s">
        <v>396</v>
      </c>
    </row>
    <row r="173" spans="2:41">
      <c r="B173" s="466" t="s">
        <v>595</v>
      </c>
      <c r="C173" s="413">
        <v>61</v>
      </c>
      <c r="D173" s="414" t="s">
        <v>188</v>
      </c>
      <c r="E173" s="886" t="s">
        <v>596</v>
      </c>
      <c r="F173" s="890">
        <v>0</v>
      </c>
      <c r="G173" s="881">
        <v>0</v>
      </c>
      <c r="O173" s="466" t="s">
        <v>595</v>
      </c>
      <c r="P173" s="414" t="s">
        <v>188</v>
      </c>
      <c r="Q173" s="886" t="s">
        <v>596</v>
      </c>
      <c r="R173" s="900">
        <v>0</v>
      </c>
      <c r="S173" s="880">
        <v>0</v>
      </c>
      <c r="T173" s="880">
        <v>0</v>
      </c>
      <c r="U173" s="930" t="s">
        <v>396</v>
      </c>
      <c r="V173" s="900">
        <v>0</v>
      </c>
      <c r="W173" s="880">
        <v>0</v>
      </c>
      <c r="X173" s="880">
        <v>0</v>
      </c>
      <c r="Y173" s="930" t="s">
        <v>396</v>
      </c>
      <c r="Z173" s="900">
        <v>0</v>
      </c>
      <c r="AA173" s="880">
        <v>0</v>
      </c>
      <c r="AB173" s="880">
        <v>0</v>
      </c>
      <c r="AC173" s="930" t="s">
        <v>396</v>
      </c>
      <c r="AD173" s="900">
        <v>0</v>
      </c>
      <c r="AE173" s="880">
        <v>0</v>
      </c>
      <c r="AF173" s="880">
        <v>0</v>
      </c>
      <c r="AG173" s="930" t="s">
        <v>396</v>
      </c>
      <c r="AH173" s="900">
        <v>0</v>
      </c>
      <c r="AI173" s="880">
        <v>0</v>
      </c>
      <c r="AJ173" s="880">
        <v>0</v>
      </c>
      <c r="AK173" s="930" t="s">
        <v>396</v>
      </c>
      <c r="AL173" s="900">
        <v>0</v>
      </c>
      <c r="AM173" s="917">
        <v>0</v>
      </c>
      <c r="AN173" s="917">
        <v>0</v>
      </c>
      <c r="AO173" s="923" t="s">
        <v>396</v>
      </c>
    </row>
    <row r="174" spans="2:41">
      <c r="B174" s="467" t="s">
        <v>436</v>
      </c>
      <c r="C174" s="428">
        <v>62</v>
      </c>
      <c r="D174" s="429" t="s">
        <v>436</v>
      </c>
      <c r="E174" s="882" t="s">
        <v>597</v>
      </c>
      <c r="F174" s="891">
        <v>90.350803623603298</v>
      </c>
      <c r="G174" s="878">
        <v>3</v>
      </c>
      <c r="O174" s="467" t="s">
        <v>436</v>
      </c>
      <c r="P174" s="429" t="s">
        <v>436</v>
      </c>
      <c r="Q174" s="882" t="s">
        <v>597</v>
      </c>
      <c r="R174" s="897">
        <v>0</v>
      </c>
      <c r="S174" s="875">
        <v>0</v>
      </c>
      <c r="T174" s="875">
        <v>0</v>
      </c>
      <c r="U174" s="931" t="s">
        <v>396</v>
      </c>
      <c r="V174" s="897">
        <v>43007.870585250312</v>
      </c>
      <c r="W174" s="875">
        <v>22.858363332034365</v>
      </c>
      <c r="X174" s="875">
        <v>1</v>
      </c>
      <c r="Y174" s="931">
        <v>5.3149256219799253E-4</v>
      </c>
      <c r="Z174" s="897">
        <v>6.7372642967576839</v>
      </c>
      <c r="AA174" s="875">
        <v>1.379536791063E-3</v>
      </c>
      <c r="AB174" s="875">
        <v>1</v>
      </c>
      <c r="AC174" s="931">
        <v>2.0476216017336648E-4</v>
      </c>
      <c r="AD174" s="897">
        <v>19.535446306140518</v>
      </c>
      <c r="AE174" s="875">
        <v>1.0350898095376111E-2</v>
      </c>
      <c r="AF174" s="875">
        <v>1</v>
      </c>
      <c r="AG174" s="931">
        <v>5.2985214328697184E-4</v>
      </c>
      <c r="AH174" s="897">
        <v>0</v>
      </c>
      <c r="AI174" s="875">
        <v>0</v>
      </c>
      <c r="AJ174" s="875">
        <v>0</v>
      </c>
      <c r="AK174" s="931" t="s">
        <v>396</v>
      </c>
      <c r="AL174" s="897">
        <v>0</v>
      </c>
      <c r="AM174" s="918">
        <v>0</v>
      </c>
      <c r="AN174" s="918">
        <v>0</v>
      </c>
      <c r="AO174" s="924" t="s">
        <v>396</v>
      </c>
    </row>
    <row r="175" spans="2:41">
      <c r="B175" s="452"/>
      <c r="C175" s="428"/>
      <c r="D175" s="429" t="s">
        <v>437</v>
      </c>
      <c r="E175" s="882" t="s">
        <v>598</v>
      </c>
      <c r="F175" s="891">
        <v>42.313987591158529</v>
      </c>
      <c r="G175" s="878">
        <v>4</v>
      </c>
      <c r="O175" s="452"/>
      <c r="P175" s="429" t="s">
        <v>437</v>
      </c>
      <c r="Q175" s="882" t="s">
        <v>598</v>
      </c>
      <c r="R175" s="897">
        <v>530.16458373786645</v>
      </c>
      <c r="S175" s="875">
        <v>0.27487220420837261</v>
      </c>
      <c r="T175" s="875">
        <v>1</v>
      </c>
      <c r="U175" s="931">
        <v>5.1846579843266164E-4</v>
      </c>
      <c r="V175" s="897">
        <v>3865.9364570096436</v>
      </c>
      <c r="W175" s="875">
        <v>1.6250529008559929</v>
      </c>
      <c r="X175" s="875">
        <v>1</v>
      </c>
      <c r="Y175" s="931">
        <v>4.2035168423668149E-4</v>
      </c>
      <c r="Z175" s="897">
        <v>6379.6942856842743</v>
      </c>
      <c r="AA175" s="875">
        <v>3.3895049134302759</v>
      </c>
      <c r="AB175" s="875">
        <v>1</v>
      </c>
      <c r="AC175" s="931">
        <v>5.3129582102956897E-4</v>
      </c>
      <c r="AD175" s="897">
        <v>7049.1652471856687</v>
      </c>
      <c r="AE175" s="875">
        <v>3.7524806256041181</v>
      </c>
      <c r="AF175" s="875">
        <v>1</v>
      </c>
      <c r="AG175" s="931">
        <v>5.3232978572920675E-4</v>
      </c>
      <c r="AH175" s="897">
        <v>0</v>
      </c>
      <c r="AI175" s="875">
        <v>0</v>
      </c>
      <c r="AJ175" s="875">
        <v>0</v>
      </c>
      <c r="AK175" s="931" t="s">
        <v>396</v>
      </c>
      <c r="AL175" s="897">
        <v>0</v>
      </c>
      <c r="AM175" s="918">
        <v>0</v>
      </c>
      <c r="AN175" s="918">
        <v>0</v>
      </c>
      <c r="AO175" s="924" t="s">
        <v>396</v>
      </c>
    </row>
    <row r="176" spans="2:41">
      <c r="B176" s="443" t="s">
        <v>599</v>
      </c>
      <c r="C176" s="413">
        <v>63</v>
      </c>
      <c r="D176" s="414" t="s">
        <v>190</v>
      </c>
      <c r="E176" s="886" t="s">
        <v>600</v>
      </c>
      <c r="F176" s="890">
        <v>0</v>
      </c>
      <c r="G176" s="881">
        <v>0</v>
      </c>
      <c r="O176" s="443" t="s">
        <v>599</v>
      </c>
      <c r="P176" s="414" t="s">
        <v>190</v>
      </c>
      <c r="Q176" s="886" t="s">
        <v>600</v>
      </c>
      <c r="R176" s="900">
        <v>0</v>
      </c>
      <c r="S176" s="880">
        <v>0</v>
      </c>
      <c r="T176" s="880">
        <v>0</v>
      </c>
      <c r="U176" s="930" t="s">
        <v>396</v>
      </c>
      <c r="V176" s="900">
        <v>0</v>
      </c>
      <c r="W176" s="880">
        <v>0</v>
      </c>
      <c r="X176" s="880">
        <v>0</v>
      </c>
      <c r="Y176" s="930" t="s">
        <v>396</v>
      </c>
      <c r="Z176" s="900">
        <v>0</v>
      </c>
      <c r="AA176" s="880">
        <v>0</v>
      </c>
      <c r="AB176" s="880">
        <v>0</v>
      </c>
      <c r="AC176" s="930" t="s">
        <v>396</v>
      </c>
      <c r="AD176" s="900">
        <v>0</v>
      </c>
      <c r="AE176" s="880">
        <v>0</v>
      </c>
      <c r="AF176" s="880">
        <v>0</v>
      </c>
      <c r="AG176" s="930" t="s">
        <v>396</v>
      </c>
      <c r="AH176" s="900">
        <v>0</v>
      </c>
      <c r="AI176" s="880">
        <v>0</v>
      </c>
      <c r="AJ176" s="880">
        <v>0</v>
      </c>
      <c r="AK176" s="930" t="s">
        <v>396</v>
      </c>
      <c r="AL176" s="900">
        <v>0</v>
      </c>
      <c r="AM176" s="917">
        <v>0</v>
      </c>
      <c r="AN176" s="917">
        <v>0</v>
      </c>
      <c r="AO176" s="923" t="s">
        <v>396</v>
      </c>
    </row>
    <row r="177" spans="2:41">
      <c r="B177" s="443"/>
      <c r="C177" s="413">
        <v>64</v>
      </c>
      <c r="D177" s="414" t="s">
        <v>440</v>
      </c>
      <c r="E177" s="886"/>
      <c r="F177" s="890">
        <v>0</v>
      </c>
      <c r="G177" s="881">
        <v>0</v>
      </c>
      <c r="O177" s="443"/>
      <c r="P177" s="414" t="s">
        <v>440</v>
      </c>
      <c r="Q177" s="886"/>
      <c r="R177" s="900">
        <v>0</v>
      </c>
      <c r="S177" s="880">
        <v>0</v>
      </c>
      <c r="T177" s="880">
        <v>0</v>
      </c>
      <c r="U177" s="930" t="s">
        <v>396</v>
      </c>
      <c r="V177" s="900">
        <v>0</v>
      </c>
      <c r="W177" s="880">
        <v>0</v>
      </c>
      <c r="X177" s="880">
        <v>0</v>
      </c>
      <c r="Y177" s="930" t="s">
        <v>396</v>
      </c>
      <c r="Z177" s="900">
        <v>0</v>
      </c>
      <c r="AA177" s="880">
        <v>0</v>
      </c>
      <c r="AB177" s="880">
        <v>0</v>
      </c>
      <c r="AC177" s="930" t="s">
        <v>396</v>
      </c>
      <c r="AD177" s="900">
        <v>0</v>
      </c>
      <c r="AE177" s="880">
        <v>0</v>
      </c>
      <c r="AF177" s="880">
        <v>0</v>
      </c>
      <c r="AG177" s="930" t="s">
        <v>396</v>
      </c>
      <c r="AH177" s="900">
        <v>0</v>
      </c>
      <c r="AI177" s="880">
        <v>0</v>
      </c>
      <c r="AJ177" s="880">
        <v>0</v>
      </c>
      <c r="AK177" s="930" t="s">
        <v>396</v>
      </c>
      <c r="AL177" s="900">
        <v>0</v>
      </c>
      <c r="AM177" s="917">
        <v>0</v>
      </c>
      <c r="AN177" s="917">
        <v>0</v>
      </c>
      <c r="AO177" s="923" t="s">
        <v>396</v>
      </c>
    </row>
    <row r="178" spans="2:41">
      <c r="B178" s="467" t="s">
        <v>441</v>
      </c>
      <c r="C178" s="428">
        <v>65</v>
      </c>
      <c r="D178" s="429" t="s">
        <v>442</v>
      </c>
      <c r="E178" s="882" t="s">
        <v>601</v>
      </c>
      <c r="F178" s="891">
        <v>0</v>
      </c>
      <c r="G178" s="878">
        <v>0</v>
      </c>
      <c r="O178" s="467" t="s">
        <v>192</v>
      </c>
      <c r="P178" s="429" t="s">
        <v>442</v>
      </c>
      <c r="Q178" s="882" t="s">
        <v>601</v>
      </c>
      <c r="R178" s="897">
        <v>10.818783171270887</v>
      </c>
      <c r="S178" s="875">
        <v>9.4001353296215625E-4</v>
      </c>
      <c r="T178" s="875">
        <v>1</v>
      </c>
      <c r="U178" s="931">
        <v>8.6887177428451268E-5</v>
      </c>
      <c r="V178" s="897">
        <v>140.56096825207135</v>
      </c>
      <c r="W178" s="875">
        <v>4.7052212477765837E-2</v>
      </c>
      <c r="X178" s="875">
        <v>1</v>
      </c>
      <c r="Y178" s="931">
        <v>3.3474593311982583E-4</v>
      </c>
      <c r="Z178" s="897">
        <v>11.599751680697715</v>
      </c>
      <c r="AA178" s="875">
        <v>6.184299558961554E-3</v>
      </c>
      <c r="AB178" s="875">
        <v>1</v>
      </c>
      <c r="AC178" s="931">
        <v>5.3314068517969985E-4</v>
      </c>
      <c r="AD178" s="897">
        <v>58.513014061332846</v>
      </c>
      <c r="AE178" s="875">
        <v>3.1195668408588399E-2</v>
      </c>
      <c r="AF178" s="875">
        <v>1</v>
      </c>
      <c r="AG178" s="931">
        <v>5.3314068517969974E-4</v>
      </c>
      <c r="AH178" s="897">
        <v>0</v>
      </c>
      <c r="AI178" s="875">
        <v>0</v>
      </c>
      <c r="AJ178" s="875">
        <v>0</v>
      </c>
      <c r="AK178" s="931" t="s">
        <v>396</v>
      </c>
      <c r="AL178" s="897">
        <v>0</v>
      </c>
      <c r="AM178" s="918">
        <v>0</v>
      </c>
      <c r="AN178" s="918">
        <v>0</v>
      </c>
      <c r="AO178" s="924" t="s">
        <v>396</v>
      </c>
    </row>
    <row r="179" spans="2:41">
      <c r="B179" s="452"/>
      <c r="C179" s="428"/>
      <c r="D179" s="429" t="s">
        <v>443</v>
      </c>
      <c r="E179" s="882" t="s">
        <v>602</v>
      </c>
      <c r="F179" s="891">
        <v>105.03892916272697</v>
      </c>
      <c r="G179" s="878">
        <v>3</v>
      </c>
      <c r="O179" s="452"/>
      <c r="P179" s="429" t="s">
        <v>443</v>
      </c>
      <c r="Q179" s="882" t="s">
        <v>602</v>
      </c>
      <c r="R179" s="897">
        <v>7.2368569068169002</v>
      </c>
      <c r="S179" s="875">
        <v>3.8582628498478049E-3</v>
      </c>
      <c r="T179" s="875">
        <v>1</v>
      </c>
      <c r="U179" s="931">
        <v>5.3314068517969974E-4</v>
      </c>
      <c r="V179" s="897">
        <v>24582.650692857129</v>
      </c>
      <c r="W179" s="875">
        <v>12.928997598677492</v>
      </c>
      <c r="X179" s="875">
        <v>1</v>
      </c>
      <c r="Y179" s="931">
        <v>5.2593993057201973E-4</v>
      </c>
      <c r="Z179" s="897">
        <v>107.3421750302174</v>
      </c>
      <c r="AA179" s="875">
        <v>5.5391150603839971E-2</v>
      </c>
      <c r="AB179" s="875">
        <v>1</v>
      </c>
      <c r="AC179" s="931">
        <v>5.1602411250048789E-4</v>
      </c>
      <c r="AD179" s="897">
        <v>744.23419330206332</v>
      </c>
      <c r="AE179" s="875">
        <v>0.35374495644427406</v>
      </c>
      <c r="AF179" s="875">
        <v>1</v>
      </c>
      <c r="AG179" s="931">
        <v>4.7531403371129326E-4</v>
      </c>
      <c r="AH179" s="897">
        <v>0</v>
      </c>
      <c r="AI179" s="875">
        <v>0</v>
      </c>
      <c r="AJ179" s="875">
        <v>0</v>
      </c>
      <c r="AK179" s="931" t="s">
        <v>396</v>
      </c>
      <c r="AL179" s="897">
        <v>0</v>
      </c>
      <c r="AM179" s="918">
        <v>0</v>
      </c>
      <c r="AN179" s="918">
        <v>0</v>
      </c>
      <c r="AO179" s="924" t="s">
        <v>396</v>
      </c>
    </row>
    <row r="180" spans="2:41">
      <c r="B180" s="443" t="s">
        <v>589</v>
      </c>
      <c r="C180" s="413">
        <v>66</v>
      </c>
      <c r="D180" s="414" t="s">
        <v>194</v>
      </c>
      <c r="E180" s="886" t="s">
        <v>603</v>
      </c>
      <c r="F180" s="890">
        <v>0</v>
      </c>
      <c r="G180" s="881">
        <v>0</v>
      </c>
      <c r="O180" s="443" t="s">
        <v>589</v>
      </c>
      <c r="P180" s="414" t="s">
        <v>194</v>
      </c>
      <c r="Q180" s="886" t="s">
        <v>603</v>
      </c>
      <c r="R180" s="900">
        <v>0</v>
      </c>
      <c r="S180" s="880">
        <v>0</v>
      </c>
      <c r="T180" s="880">
        <v>0</v>
      </c>
      <c r="U180" s="930" t="s">
        <v>396</v>
      </c>
      <c r="V180" s="900">
        <v>0</v>
      </c>
      <c r="W180" s="880">
        <v>0</v>
      </c>
      <c r="X180" s="880">
        <v>0</v>
      </c>
      <c r="Y180" s="930" t="s">
        <v>396</v>
      </c>
      <c r="Z180" s="900">
        <v>0</v>
      </c>
      <c r="AA180" s="880">
        <v>0</v>
      </c>
      <c r="AB180" s="880">
        <v>0</v>
      </c>
      <c r="AC180" s="930" t="s">
        <v>396</v>
      </c>
      <c r="AD180" s="900">
        <v>0</v>
      </c>
      <c r="AE180" s="880">
        <v>0</v>
      </c>
      <c r="AF180" s="880">
        <v>0</v>
      </c>
      <c r="AG180" s="930" t="s">
        <v>396</v>
      </c>
      <c r="AH180" s="900">
        <v>0</v>
      </c>
      <c r="AI180" s="880">
        <v>0</v>
      </c>
      <c r="AJ180" s="880">
        <v>0</v>
      </c>
      <c r="AK180" s="930" t="s">
        <v>396</v>
      </c>
      <c r="AL180" s="900">
        <v>0</v>
      </c>
      <c r="AM180" s="917">
        <v>0</v>
      </c>
      <c r="AN180" s="917">
        <v>0</v>
      </c>
      <c r="AO180" s="923" t="s">
        <v>396</v>
      </c>
    </row>
    <row r="181" spans="2:41">
      <c r="B181" s="443"/>
      <c r="C181" s="469">
        <v>67</v>
      </c>
      <c r="D181" s="414" t="s">
        <v>604</v>
      </c>
      <c r="E181" s="886" t="s">
        <v>605</v>
      </c>
      <c r="F181" s="890">
        <v>0</v>
      </c>
      <c r="G181" s="881">
        <v>0</v>
      </c>
      <c r="O181" s="443"/>
      <c r="P181" s="414" t="s">
        <v>604</v>
      </c>
      <c r="Q181" s="886" t="s">
        <v>605</v>
      </c>
      <c r="R181" s="900">
        <v>0</v>
      </c>
      <c r="S181" s="880">
        <v>0</v>
      </c>
      <c r="T181" s="880">
        <v>0</v>
      </c>
      <c r="U181" s="930" t="s">
        <v>396</v>
      </c>
      <c r="V181" s="900">
        <v>0</v>
      </c>
      <c r="W181" s="880">
        <v>0</v>
      </c>
      <c r="X181" s="880">
        <v>0</v>
      </c>
      <c r="Y181" s="930" t="s">
        <v>396</v>
      </c>
      <c r="Z181" s="900">
        <v>0</v>
      </c>
      <c r="AA181" s="880">
        <v>0</v>
      </c>
      <c r="AB181" s="880">
        <v>0</v>
      </c>
      <c r="AC181" s="930" t="s">
        <v>396</v>
      </c>
      <c r="AD181" s="900">
        <v>0</v>
      </c>
      <c r="AE181" s="880">
        <v>0</v>
      </c>
      <c r="AF181" s="880">
        <v>0</v>
      </c>
      <c r="AG181" s="930" t="s">
        <v>396</v>
      </c>
      <c r="AH181" s="900">
        <v>0</v>
      </c>
      <c r="AI181" s="880">
        <v>0</v>
      </c>
      <c r="AJ181" s="880">
        <v>0</v>
      </c>
      <c r="AK181" s="930" t="s">
        <v>396</v>
      </c>
      <c r="AL181" s="900">
        <v>0</v>
      </c>
      <c r="AM181" s="917">
        <v>0</v>
      </c>
      <c r="AN181" s="917">
        <v>0</v>
      </c>
      <c r="AO181" s="923" t="s">
        <v>396</v>
      </c>
    </row>
    <row r="182" spans="2:41">
      <c r="B182" s="443"/>
      <c r="C182" s="469">
        <v>68</v>
      </c>
      <c r="D182" s="414" t="s">
        <v>196</v>
      </c>
      <c r="E182" s="886"/>
      <c r="F182" s="890">
        <v>0</v>
      </c>
      <c r="G182" s="881">
        <v>0</v>
      </c>
      <c r="O182" s="443"/>
      <c r="P182" s="414" t="s">
        <v>196</v>
      </c>
      <c r="Q182" s="886"/>
      <c r="R182" s="900">
        <v>0</v>
      </c>
      <c r="S182" s="880">
        <v>0</v>
      </c>
      <c r="T182" s="880">
        <v>0</v>
      </c>
      <c r="U182" s="930" t="s">
        <v>396</v>
      </c>
      <c r="V182" s="900">
        <v>0</v>
      </c>
      <c r="W182" s="880">
        <v>0</v>
      </c>
      <c r="X182" s="880">
        <v>0</v>
      </c>
      <c r="Y182" s="930" t="s">
        <v>396</v>
      </c>
      <c r="Z182" s="900">
        <v>0</v>
      </c>
      <c r="AA182" s="880">
        <v>0</v>
      </c>
      <c r="AB182" s="880">
        <v>0</v>
      </c>
      <c r="AC182" s="930" t="s">
        <v>396</v>
      </c>
      <c r="AD182" s="900">
        <v>0</v>
      </c>
      <c r="AE182" s="880">
        <v>0</v>
      </c>
      <c r="AF182" s="880">
        <v>0</v>
      </c>
      <c r="AG182" s="930" t="s">
        <v>396</v>
      </c>
      <c r="AH182" s="900">
        <v>0</v>
      </c>
      <c r="AI182" s="880">
        <v>0</v>
      </c>
      <c r="AJ182" s="880">
        <v>0</v>
      </c>
      <c r="AK182" s="930" t="s">
        <v>396</v>
      </c>
      <c r="AL182" s="900">
        <v>0</v>
      </c>
      <c r="AM182" s="917">
        <v>0</v>
      </c>
      <c r="AN182" s="917">
        <v>0</v>
      </c>
      <c r="AO182" s="923" t="s">
        <v>396</v>
      </c>
    </row>
    <row r="183" spans="2:41" ht="11.5" thickBot="1">
      <c r="B183" s="470" t="s">
        <v>445</v>
      </c>
      <c r="C183" s="428">
        <v>69</v>
      </c>
      <c r="D183" s="429" t="s">
        <v>445</v>
      </c>
      <c r="E183" s="882" t="s">
        <v>606</v>
      </c>
      <c r="F183" s="891">
        <v>0</v>
      </c>
      <c r="G183" s="878">
        <v>0</v>
      </c>
      <c r="O183" s="470" t="s">
        <v>445</v>
      </c>
      <c r="P183" s="429" t="s">
        <v>445</v>
      </c>
      <c r="Q183" s="882" t="s">
        <v>606</v>
      </c>
      <c r="R183" s="897">
        <v>0</v>
      </c>
      <c r="S183" s="875">
        <v>0</v>
      </c>
      <c r="T183" s="875">
        <v>0</v>
      </c>
      <c r="U183" s="931" t="s">
        <v>396</v>
      </c>
      <c r="V183" s="897">
        <v>0.45004399687133362</v>
      </c>
      <c r="W183" s="875">
        <v>0</v>
      </c>
      <c r="X183" s="875">
        <v>0</v>
      </c>
      <c r="Y183" s="931">
        <v>0</v>
      </c>
      <c r="Z183" s="897">
        <v>0</v>
      </c>
      <c r="AA183" s="875">
        <v>0</v>
      </c>
      <c r="AB183" s="875">
        <v>0</v>
      </c>
      <c r="AC183" s="931" t="s">
        <v>396</v>
      </c>
      <c r="AD183" s="897">
        <v>0</v>
      </c>
      <c r="AE183" s="875">
        <v>0</v>
      </c>
      <c r="AF183" s="875">
        <v>0</v>
      </c>
      <c r="AG183" s="931" t="s">
        <v>396</v>
      </c>
      <c r="AH183" s="897">
        <v>0</v>
      </c>
      <c r="AI183" s="875">
        <v>0</v>
      </c>
      <c r="AJ183" s="875">
        <v>0</v>
      </c>
      <c r="AK183" s="931" t="s">
        <v>396</v>
      </c>
      <c r="AL183" s="897">
        <v>0</v>
      </c>
      <c r="AM183" s="918">
        <v>0</v>
      </c>
      <c r="AN183" s="918">
        <v>0</v>
      </c>
      <c r="AO183" s="927" t="s">
        <v>396</v>
      </c>
    </row>
    <row r="184" spans="2:41" ht="12" thickTop="1" thickBot="1">
      <c r="B184" s="472"/>
      <c r="C184" s="473"/>
      <c r="D184" s="473" t="s">
        <v>447</v>
      </c>
      <c r="E184" s="888"/>
      <c r="F184" s="892">
        <f>SUM(F102,F107,F110:F112,F137,F143,F149,F154,F164,F166,F169,F172,F174:F175,F178:F179,F183)</f>
        <v>5315.8665867369555</v>
      </c>
      <c r="G184" s="879">
        <f>SUM(G138:G183,G113:G136,G102:G111)</f>
        <v>109</v>
      </c>
      <c r="O184" s="472"/>
      <c r="P184" s="473" t="s">
        <v>447</v>
      </c>
      <c r="Q184" s="888"/>
      <c r="R184" s="899">
        <f>SUM(R102,R107,R110:R111,R112,R137,R143,R149,R154,R164,R166,R169,R172,R174:R175,R178:R179,R183)</f>
        <v>47563.093147579028</v>
      </c>
      <c r="S184" s="876">
        <f>SUM(S102,S107,S110:S111,S112,S137,S143,S149,S154,S164,S166,S169,S172,S174:S175,S178:S179,S183)</f>
        <v>20.517989676913551</v>
      </c>
      <c r="T184" s="876">
        <f>SUM(T113:T183,T111)</f>
        <v>28</v>
      </c>
      <c r="U184" s="934">
        <f t="shared" ref="U184" si="0">IFERROR(S184/R184,"")</f>
        <v>4.3138467915133737E-4</v>
      </c>
      <c r="V184" s="899">
        <f>SUM(V102,V107,V110:V111,V112,V137,V143,V149,V154,V164,V166,V169,V172,V174:V175,V178:V179,V183)</f>
        <v>3130352.9178529005</v>
      </c>
      <c r="W184" s="876">
        <f>SUM(W102,W107,W110:W111,W112,W137,W143,W149,W154,W164,W166,W169,W172,W174:W175,W178:W179,W183)</f>
        <v>865.80779532723329</v>
      </c>
      <c r="X184" s="876">
        <f>SUM(X138:X183,X113:X136,X102:X111)</f>
        <v>43</v>
      </c>
      <c r="Y184" s="934">
        <f t="shared" ref="Y184" si="1">IFERROR(W184/V184,"")</f>
        <v>2.7658472320785105E-4</v>
      </c>
      <c r="Z184" s="899">
        <f>SUM(Z102,Z107,Z110:Z111,Z112,Z137,Z143,Z149,Z154,Z164,Z166,Z169,Z172,Z174:Z175,Z178:Z179,Z183)</f>
        <v>291177.96851780522</v>
      </c>
      <c r="AA184" s="876">
        <f>SUM(AA102,AA107,AA110:AA111,AA112,AA137,AA143,AA149,AA154,AA164,AA166,AA169,AA172,AA174:AA175,AA178:AA179,AA183)</f>
        <v>145.47140311521113</v>
      </c>
      <c r="AB184" s="876">
        <f>SUM(AB113:AB183,AB111)</f>
        <v>33</v>
      </c>
      <c r="AC184" s="934">
        <f t="shared" ref="AC184" si="2">IFERROR(AA184/Z184,"")</f>
        <v>4.9959618804853263E-4</v>
      </c>
      <c r="AD184" s="899">
        <f>SUM(AD102,AD107,AD110:AD111,AD112,AD137,AD143,AD149,AD154,AD164,AD166,AD169,AD172,AD174:AD175,AD178:AD179,AD183)</f>
        <v>534242.02933342778</v>
      </c>
      <c r="AE184" s="876">
        <f>SUM(AE102,AE107,AE110:AE111,AE112,AE137,AE143,AE149,AE154,AE164,AE166,AE169,AE172,AE174:AE175,AE178:AE179,AE183)</f>
        <v>282.24912008714307</v>
      </c>
      <c r="AF184" s="876">
        <f>SUM(AF113:AF183,AF111)</f>
        <v>34</v>
      </c>
      <c r="AG184" s="934">
        <f t="shared" ref="AG184" si="3">IFERROR(AE184/AD184,"")</f>
        <v>5.2831695110043E-4</v>
      </c>
      <c r="AH184" s="899">
        <f>SUM(AH102,AH107,AH110:AH111,AH112,AH137,AH143,AH149,AH154,AH164,AH166,AH169,AH172,AH174:AH175,AH178:AH179,AH183)</f>
        <v>1422330.1636610823</v>
      </c>
      <c r="AI184" s="876">
        <f>SUM(AI102,AI107,AI110:AI111,AI112,AI137,AI143,AI149,AI154,AI164,AI166,AI169,AI172,AI174:AI175,AI178:AI179,AI183)</f>
        <v>13345.377733533664</v>
      </c>
      <c r="AJ184" s="876">
        <f>SUM(AJ113:AJ183,AJ111)</f>
        <v>16</v>
      </c>
      <c r="AK184" s="934">
        <f t="shared" ref="AK184" si="4">IFERROR(AI184/AH184,"")</f>
        <v>9.3827566021539039E-3</v>
      </c>
      <c r="AL184" s="899">
        <f>SUM(AL102,AL107,AL110:AL111,AL112,AL137,AL143,AL149,AL154,AL164,AL166,AL169,AL172,AL174:AL175,AL178:AL179,AL183)</f>
        <v>744439.81078865274</v>
      </c>
      <c r="AM184" s="921">
        <f>SUM(AM102,AM107,AM110:AM111,AM112,AM137,AM143,AM149,AM154,AM164,AM166,AM169,AM172,AM174:AM175,AM178:AM179,AM183)</f>
        <v>1138.3324668751541</v>
      </c>
      <c r="AN184" s="876">
        <f>SUM(AN113:AN183,AN111)</f>
        <v>19</v>
      </c>
      <c r="AO184" s="1007">
        <f t="shared" ref="AO184" si="5">IFERROR(AM184/AL184,"")</f>
        <v>1.5291128313909153E-3</v>
      </c>
    </row>
    <row r="185" spans="2:41">
      <c r="B185" s="372" t="s">
        <v>950</v>
      </c>
      <c r="F185" s="1081"/>
      <c r="G185" s="1081"/>
      <c r="O185" s="372" t="s">
        <v>950</v>
      </c>
      <c r="R185" s="1081"/>
      <c r="S185" s="1081"/>
      <c r="T185" s="1081"/>
      <c r="U185" s="1082"/>
      <c r="V185" s="1081"/>
      <c r="W185" s="1081"/>
      <c r="X185" s="1081"/>
      <c r="Y185" s="1082"/>
      <c r="Z185" s="1081"/>
      <c r="AA185" s="1081"/>
      <c r="AB185" s="1081"/>
      <c r="AC185" s="1082"/>
      <c r="AD185" s="1081"/>
      <c r="AE185" s="1081"/>
      <c r="AF185" s="1081"/>
      <c r="AG185" s="1082"/>
      <c r="AH185" s="1081"/>
      <c r="AI185" s="1081"/>
      <c r="AJ185" s="1081"/>
      <c r="AK185" s="1082"/>
      <c r="AL185" s="1081"/>
      <c r="AM185" s="1081"/>
      <c r="AN185" s="1081"/>
      <c r="AO185" s="1082"/>
    </row>
    <row r="186" spans="2:41">
      <c r="B186" s="372" t="s">
        <v>937</v>
      </c>
      <c r="O186" s="372" t="s">
        <v>937</v>
      </c>
    </row>
    <row r="187" spans="2:41">
      <c r="B187" s="372" t="s">
        <v>947</v>
      </c>
      <c r="O187" s="372" t="s">
        <v>947</v>
      </c>
      <c r="S187" s="915"/>
      <c r="W187" s="915"/>
      <c r="AA187" s="915"/>
      <c r="AE187" s="915"/>
      <c r="AI187" s="915"/>
      <c r="AM187" s="915"/>
    </row>
    <row r="189" spans="2:41">
      <c r="S189" s="914">
        <f>SUM(S184,W184,AA184,AE184,AI184,AM184)</f>
        <v>15797.756508615319</v>
      </c>
    </row>
    <row r="190" spans="2:41">
      <c r="S190" s="915">
        <f>S189/1000</f>
        <v>15.797756508615318</v>
      </c>
    </row>
  </sheetData>
  <sheetProtection selectLockedCells="1"/>
  <mergeCells count="16">
    <mergeCell ref="L9:L10"/>
    <mergeCell ref="M9:M10"/>
    <mergeCell ref="F100:F101"/>
    <mergeCell ref="G100:G101"/>
    <mergeCell ref="F9:F10"/>
    <mergeCell ref="G9:G10"/>
    <mergeCell ref="H9:H10"/>
    <mergeCell ref="I9:I10"/>
    <mergeCell ref="J9:J10"/>
    <mergeCell ref="K9:K10"/>
    <mergeCell ref="AL100:AO100"/>
    <mergeCell ref="R100:U100"/>
    <mergeCell ref="V100:Y100"/>
    <mergeCell ref="Z100:AC100"/>
    <mergeCell ref="AD100:AG100"/>
    <mergeCell ref="AH100:AK100"/>
  </mergeCells>
  <phoneticPr fontId="26"/>
  <pageMargins left="0.97" right="0.39370078740157483" top="0.39370078740157483" bottom="0.39370078740157483" header="0.19685039370078741" footer="0.19685039370078741"/>
  <pageSetup paperSize="9" scale="25" orientation="landscape" cellComments="asDisplayed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4D37E-BDF1-4C69-9D67-E0C53AFBADDF}">
  <sheetPr>
    <tabColor theme="2" tint="-9.9978637043366805E-2"/>
    <pageSetUpPr fitToPage="1"/>
  </sheetPr>
  <dimension ref="B1:AH79"/>
  <sheetViews>
    <sheetView showGridLines="0" view="pageBreakPreview" zoomScale="115" zoomScaleNormal="90" zoomScaleSheetLayoutView="115" workbookViewId="0">
      <selection activeCell="B33" sqref="B33"/>
    </sheetView>
  </sheetViews>
  <sheetFormatPr defaultColWidth="11" defaultRowHeight="14"/>
  <cols>
    <col min="1" max="1" width="1.6328125" style="482" customWidth="1"/>
    <col min="2" max="2" width="21.453125" style="482" customWidth="1"/>
    <col min="3" max="3" width="11.453125" style="481" customWidth="1"/>
    <col min="4" max="7" width="11.453125" style="482" customWidth="1"/>
    <col min="8" max="10" width="11.453125" style="481" customWidth="1"/>
    <col min="11" max="11" width="11.453125" style="482" customWidth="1"/>
    <col min="12" max="12" width="11.453125" style="481" customWidth="1"/>
    <col min="13" max="13" width="1.90625" style="482" customWidth="1"/>
    <col min="14" max="234" width="11" style="482"/>
    <col min="235" max="235" width="1.6328125" style="482" customWidth="1"/>
    <col min="236" max="236" width="17.7265625" style="482" customWidth="1"/>
    <col min="237" max="237" width="11.26953125" style="482" customWidth="1"/>
    <col min="238" max="256" width="8.36328125" style="482" customWidth="1"/>
    <col min="257" max="257" width="9.453125" style="482" customWidth="1"/>
    <col min="258" max="258" width="10.36328125" style="482" customWidth="1"/>
    <col min="259" max="259" width="10.7265625" style="482" bestFit="1" customWidth="1"/>
    <col min="260" max="260" width="9.453125" style="482" bestFit="1" customWidth="1"/>
    <col min="261" max="261" width="10.36328125" style="482" customWidth="1"/>
    <col min="262" max="262" width="8" style="482" bestFit="1" customWidth="1"/>
    <col min="263" max="263" width="15.7265625" style="482" bestFit="1" customWidth="1"/>
    <col min="264" max="264" width="1.6328125" style="482" customWidth="1"/>
    <col min="265" max="265" width="5.36328125" style="482" customWidth="1"/>
    <col min="266" max="490" width="11" style="482"/>
    <col min="491" max="491" width="1.6328125" style="482" customWidth="1"/>
    <col min="492" max="492" width="17.7265625" style="482" customWidth="1"/>
    <col min="493" max="493" width="11.26953125" style="482" customWidth="1"/>
    <col min="494" max="512" width="8.36328125" style="482" customWidth="1"/>
    <col min="513" max="513" width="9.453125" style="482" customWidth="1"/>
    <col min="514" max="514" width="10.36328125" style="482" customWidth="1"/>
    <col min="515" max="515" width="10.7265625" style="482" bestFit="1" customWidth="1"/>
    <col min="516" max="516" width="9.453125" style="482" bestFit="1" customWidth="1"/>
    <col min="517" max="517" width="10.36328125" style="482" customWidth="1"/>
    <col min="518" max="518" width="8" style="482" bestFit="1" customWidth="1"/>
    <col min="519" max="519" width="15.7265625" style="482" bestFit="1" customWidth="1"/>
    <col min="520" max="520" width="1.6328125" style="482" customWidth="1"/>
    <col min="521" max="521" width="5.36328125" style="482" customWidth="1"/>
    <col min="522" max="746" width="11" style="482"/>
    <col min="747" max="747" width="1.6328125" style="482" customWidth="1"/>
    <col min="748" max="748" width="17.7265625" style="482" customWidth="1"/>
    <col min="749" max="749" width="11.26953125" style="482" customWidth="1"/>
    <col min="750" max="768" width="8.36328125" style="482" customWidth="1"/>
    <col min="769" max="769" width="9.453125" style="482" customWidth="1"/>
    <col min="770" max="770" width="10.36328125" style="482" customWidth="1"/>
    <col min="771" max="771" width="10.7265625" style="482" bestFit="1" customWidth="1"/>
    <col min="772" max="772" width="9.453125" style="482" bestFit="1" customWidth="1"/>
    <col min="773" max="773" width="10.36328125" style="482" customWidth="1"/>
    <col min="774" max="774" width="8" style="482" bestFit="1" customWidth="1"/>
    <col min="775" max="775" width="15.7265625" style="482" bestFit="1" customWidth="1"/>
    <col min="776" max="776" width="1.6328125" style="482" customWidth="1"/>
    <col min="777" max="777" width="5.36328125" style="482" customWidth="1"/>
    <col min="778" max="1002" width="11" style="482"/>
    <col min="1003" max="1003" width="1.6328125" style="482" customWidth="1"/>
    <col min="1004" max="1004" width="17.7265625" style="482" customWidth="1"/>
    <col min="1005" max="1005" width="11.26953125" style="482" customWidth="1"/>
    <col min="1006" max="1024" width="8.36328125" style="482" customWidth="1"/>
    <col min="1025" max="1025" width="9.453125" style="482" customWidth="1"/>
    <col min="1026" max="1026" width="10.36328125" style="482" customWidth="1"/>
    <col min="1027" max="1027" width="10.7265625" style="482" bestFit="1" customWidth="1"/>
    <col min="1028" max="1028" width="9.453125" style="482" bestFit="1" customWidth="1"/>
    <col min="1029" max="1029" width="10.36328125" style="482" customWidth="1"/>
    <col min="1030" max="1030" width="8" style="482" bestFit="1" customWidth="1"/>
    <col min="1031" max="1031" width="15.7265625" style="482" bestFit="1" customWidth="1"/>
    <col min="1032" max="1032" width="1.6328125" style="482" customWidth="1"/>
    <col min="1033" max="1033" width="5.36328125" style="482" customWidth="1"/>
    <col min="1034" max="1258" width="11" style="482"/>
    <col min="1259" max="1259" width="1.6328125" style="482" customWidth="1"/>
    <col min="1260" max="1260" width="17.7265625" style="482" customWidth="1"/>
    <col min="1261" max="1261" width="11.26953125" style="482" customWidth="1"/>
    <col min="1262" max="1280" width="8.36328125" style="482" customWidth="1"/>
    <col min="1281" max="1281" width="9.453125" style="482" customWidth="1"/>
    <col min="1282" max="1282" width="10.36328125" style="482" customWidth="1"/>
    <col min="1283" max="1283" width="10.7265625" style="482" bestFit="1" customWidth="1"/>
    <col min="1284" max="1284" width="9.453125" style="482" bestFit="1" customWidth="1"/>
    <col min="1285" max="1285" width="10.36328125" style="482" customWidth="1"/>
    <col min="1286" max="1286" width="8" style="482" bestFit="1" customWidth="1"/>
    <col min="1287" max="1287" width="15.7265625" style="482" bestFit="1" customWidth="1"/>
    <col min="1288" max="1288" width="1.6328125" style="482" customWidth="1"/>
    <col min="1289" max="1289" width="5.36328125" style="482" customWidth="1"/>
    <col min="1290" max="1514" width="11" style="482"/>
    <col min="1515" max="1515" width="1.6328125" style="482" customWidth="1"/>
    <col min="1516" max="1516" width="17.7265625" style="482" customWidth="1"/>
    <col min="1517" max="1517" width="11.26953125" style="482" customWidth="1"/>
    <col min="1518" max="1536" width="8.36328125" style="482" customWidth="1"/>
    <col min="1537" max="1537" width="9.453125" style="482" customWidth="1"/>
    <col min="1538" max="1538" width="10.36328125" style="482" customWidth="1"/>
    <col min="1539" max="1539" width="10.7265625" style="482" bestFit="1" customWidth="1"/>
    <col min="1540" max="1540" width="9.453125" style="482" bestFit="1" customWidth="1"/>
    <col min="1541" max="1541" width="10.36328125" style="482" customWidth="1"/>
    <col min="1542" max="1542" width="8" style="482" bestFit="1" customWidth="1"/>
    <col min="1543" max="1543" width="15.7265625" style="482" bestFit="1" customWidth="1"/>
    <col min="1544" max="1544" width="1.6328125" style="482" customWidth="1"/>
    <col min="1545" max="1545" width="5.36328125" style="482" customWidth="1"/>
    <col min="1546" max="1770" width="11" style="482"/>
    <col min="1771" max="1771" width="1.6328125" style="482" customWidth="1"/>
    <col min="1772" max="1772" width="17.7265625" style="482" customWidth="1"/>
    <col min="1773" max="1773" width="11.26953125" style="482" customWidth="1"/>
    <col min="1774" max="1792" width="8.36328125" style="482" customWidth="1"/>
    <col min="1793" max="1793" width="9.453125" style="482" customWidth="1"/>
    <col min="1794" max="1794" width="10.36328125" style="482" customWidth="1"/>
    <col min="1795" max="1795" width="10.7265625" style="482" bestFit="1" customWidth="1"/>
    <col min="1796" max="1796" width="9.453125" style="482" bestFit="1" customWidth="1"/>
    <col min="1797" max="1797" width="10.36328125" style="482" customWidth="1"/>
    <col min="1798" max="1798" width="8" style="482" bestFit="1" customWidth="1"/>
    <col min="1799" max="1799" width="15.7265625" style="482" bestFit="1" customWidth="1"/>
    <col min="1800" max="1800" width="1.6328125" style="482" customWidth="1"/>
    <col min="1801" max="1801" width="5.36328125" style="482" customWidth="1"/>
    <col min="1802" max="2026" width="11" style="482"/>
    <col min="2027" max="2027" width="1.6328125" style="482" customWidth="1"/>
    <col min="2028" max="2028" width="17.7265625" style="482" customWidth="1"/>
    <col min="2029" max="2029" width="11.26953125" style="482" customWidth="1"/>
    <col min="2030" max="2048" width="8.36328125" style="482" customWidth="1"/>
    <col min="2049" max="2049" width="9.453125" style="482" customWidth="1"/>
    <col min="2050" max="2050" width="10.36328125" style="482" customWidth="1"/>
    <col min="2051" max="2051" width="10.7265625" style="482" bestFit="1" customWidth="1"/>
    <col min="2052" max="2052" width="9.453125" style="482" bestFit="1" customWidth="1"/>
    <col min="2053" max="2053" width="10.36328125" style="482" customWidth="1"/>
    <col min="2054" max="2054" width="8" style="482" bestFit="1" customWidth="1"/>
    <col min="2055" max="2055" width="15.7265625" style="482" bestFit="1" customWidth="1"/>
    <col min="2056" max="2056" width="1.6328125" style="482" customWidth="1"/>
    <col min="2057" max="2057" width="5.36328125" style="482" customWidth="1"/>
    <col min="2058" max="2282" width="11" style="482"/>
    <col min="2283" max="2283" width="1.6328125" style="482" customWidth="1"/>
    <col min="2284" max="2284" width="17.7265625" style="482" customWidth="1"/>
    <col min="2285" max="2285" width="11.26953125" style="482" customWidth="1"/>
    <col min="2286" max="2304" width="8.36328125" style="482" customWidth="1"/>
    <col min="2305" max="2305" width="9.453125" style="482" customWidth="1"/>
    <col min="2306" max="2306" width="10.36328125" style="482" customWidth="1"/>
    <col min="2307" max="2307" width="10.7265625" style="482" bestFit="1" customWidth="1"/>
    <col min="2308" max="2308" width="9.453125" style="482" bestFit="1" customWidth="1"/>
    <col min="2309" max="2309" width="10.36328125" style="482" customWidth="1"/>
    <col min="2310" max="2310" width="8" style="482" bestFit="1" customWidth="1"/>
    <col min="2311" max="2311" width="15.7265625" style="482" bestFit="1" customWidth="1"/>
    <col min="2312" max="2312" width="1.6328125" style="482" customWidth="1"/>
    <col min="2313" max="2313" width="5.36328125" style="482" customWidth="1"/>
    <col min="2314" max="2538" width="11" style="482"/>
    <col min="2539" max="2539" width="1.6328125" style="482" customWidth="1"/>
    <col min="2540" max="2540" width="17.7265625" style="482" customWidth="1"/>
    <col min="2541" max="2541" width="11.26953125" style="482" customWidth="1"/>
    <col min="2542" max="2560" width="8.36328125" style="482" customWidth="1"/>
    <col min="2561" max="2561" width="9.453125" style="482" customWidth="1"/>
    <col min="2562" max="2562" width="10.36328125" style="482" customWidth="1"/>
    <col min="2563" max="2563" width="10.7265625" style="482" bestFit="1" customWidth="1"/>
    <col min="2564" max="2564" width="9.453125" style="482" bestFit="1" customWidth="1"/>
    <col min="2565" max="2565" width="10.36328125" style="482" customWidth="1"/>
    <col min="2566" max="2566" width="8" style="482" bestFit="1" customWidth="1"/>
    <col min="2567" max="2567" width="15.7265625" style="482" bestFit="1" customWidth="1"/>
    <col min="2568" max="2568" width="1.6328125" style="482" customWidth="1"/>
    <col min="2569" max="2569" width="5.36328125" style="482" customWidth="1"/>
    <col min="2570" max="2794" width="11" style="482"/>
    <col min="2795" max="2795" width="1.6328125" style="482" customWidth="1"/>
    <col min="2796" max="2796" width="17.7265625" style="482" customWidth="1"/>
    <col min="2797" max="2797" width="11.26953125" style="482" customWidth="1"/>
    <col min="2798" max="2816" width="8.36328125" style="482" customWidth="1"/>
    <col min="2817" max="2817" width="9.453125" style="482" customWidth="1"/>
    <col min="2818" max="2818" width="10.36328125" style="482" customWidth="1"/>
    <col min="2819" max="2819" width="10.7265625" style="482" bestFit="1" customWidth="1"/>
    <col min="2820" max="2820" width="9.453125" style="482" bestFit="1" customWidth="1"/>
    <col min="2821" max="2821" width="10.36328125" style="482" customWidth="1"/>
    <col min="2822" max="2822" width="8" style="482" bestFit="1" customWidth="1"/>
    <col min="2823" max="2823" width="15.7265625" style="482" bestFit="1" customWidth="1"/>
    <col min="2824" max="2824" width="1.6328125" style="482" customWidth="1"/>
    <col min="2825" max="2825" width="5.36328125" style="482" customWidth="1"/>
    <col min="2826" max="3050" width="11" style="482"/>
    <col min="3051" max="3051" width="1.6328125" style="482" customWidth="1"/>
    <col min="3052" max="3052" width="17.7265625" style="482" customWidth="1"/>
    <col min="3053" max="3053" width="11.26953125" style="482" customWidth="1"/>
    <col min="3054" max="3072" width="8.36328125" style="482" customWidth="1"/>
    <col min="3073" max="3073" width="9.453125" style="482" customWidth="1"/>
    <col min="3074" max="3074" width="10.36328125" style="482" customWidth="1"/>
    <col min="3075" max="3075" width="10.7265625" style="482" bestFit="1" customWidth="1"/>
    <col min="3076" max="3076" width="9.453125" style="482" bestFit="1" customWidth="1"/>
    <col min="3077" max="3077" width="10.36328125" style="482" customWidth="1"/>
    <col min="3078" max="3078" width="8" style="482" bestFit="1" customWidth="1"/>
    <col min="3079" max="3079" width="15.7265625" style="482" bestFit="1" customWidth="1"/>
    <col min="3080" max="3080" width="1.6328125" style="482" customWidth="1"/>
    <col min="3081" max="3081" width="5.36328125" style="482" customWidth="1"/>
    <col min="3082" max="3306" width="11" style="482"/>
    <col min="3307" max="3307" width="1.6328125" style="482" customWidth="1"/>
    <col min="3308" max="3308" width="17.7265625" style="482" customWidth="1"/>
    <col min="3309" max="3309" width="11.26953125" style="482" customWidth="1"/>
    <col min="3310" max="3328" width="8.36328125" style="482" customWidth="1"/>
    <col min="3329" max="3329" width="9.453125" style="482" customWidth="1"/>
    <col min="3330" max="3330" width="10.36328125" style="482" customWidth="1"/>
    <col min="3331" max="3331" width="10.7265625" style="482" bestFit="1" customWidth="1"/>
    <col min="3332" max="3332" width="9.453125" style="482" bestFit="1" customWidth="1"/>
    <col min="3333" max="3333" width="10.36328125" style="482" customWidth="1"/>
    <col min="3334" max="3334" width="8" style="482" bestFit="1" customWidth="1"/>
    <col min="3335" max="3335" width="15.7265625" style="482" bestFit="1" customWidth="1"/>
    <col min="3336" max="3336" width="1.6328125" style="482" customWidth="1"/>
    <col min="3337" max="3337" width="5.36328125" style="482" customWidth="1"/>
    <col min="3338" max="3562" width="11" style="482"/>
    <col min="3563" max="3563" width="1.6328125" style="482" customWidth="1"/>
    <col min="3564" max="3564" width="17.7265625" style="482" customWidth="1"/>
    <col min="3565" max="3565" width="11.26953125" style="482" customWidth="1"/>
    <col min="3566" max="3584" width="8.36328125" style="482" customWidth="1"/>
    <col min="3585" max="3585" width="9.453125" style="482" customWidth="1"/>
    <col min="3586" max="3586" width="10.36328125" style="482" customWidth="1"/>
    <col min="3587" max="3587" width="10.7265625" style="482" bestFit="1" customWidth="1"/>
    <col min="3588" max="3588" width="9.453125" style="482" bestFit="1" customWidth="1"/>
    <col min="3589" max="3589" width="10.36328125" style="482" customWidth="1"/>
    <col min="3590" max="3590" width="8" style="482" bestFit="1" customWidth="1"/>
    <col min="3591" max="3591" width="15.7265625" style="482" bestFit="1" customWidth="1"/>
    <col min="3592" max="3592" width="1.6328125" style="482" customWidth="1"/>
    <col min="3593" max="3593" width="5.36328125" style="482" customWidth="1"/>
    <col min="3594" max="3818" width="11" style="482"/>
    <col min="3819" max="3819" width="1.6328125" style="482" customWidth="1"/>
    <col min="3820" max="3820" width="17.7265625" style="482" customWidth="1"/>
    <col min="3821" max="3821" width="11.26953125" style="482" customWidth="1"/>
    <col min="3822" max="3840" width="8.36328125" style="482" customWidth="1"/>
    <col min="3841" max="3841" width="9.453125" style="482" customWidth="1"/>
    <col min="3842" max="3842" width="10.36328125" style="482" customWidth="1"/>
    <col min="3843" max="3843" width="10.7265625" style="482" bestFit="1" customWidth="1"/>
    <col min="3844" max="3844" width="9.453125" style="482" bestFit="1" customWidth="1"/>
    <col min="3845" max="3845" width="10.36328125" style="482" customWidth="1"/>
    <col min="3846" max="3846" width="8" style="482" bestFit="1" customWidth="1"/>
    <col min="3847" max="3847" width="15.7265625" style="482" bestFit="1" customWidth="1"/>
    <col min="3848" max="3848" width="1.6328125" style="482" customWidth="1"/>
    <col min="3849" max="3849" width="5.36328125" style="482" customWidth="1"/>
    <col min="3850" max="4074" width="11" style="482"/>
    <col min="4075" max="4075" width="1.6328125" style="482" customWidth="1"/>
    <col min="4076" max="4076" width="17.7265625" style="482" customWidth="1"/>
    <col min="4077" max="4077" width="11.26953125" style="482" customWidth="1"/>
    <col min="4078" max="4096" width="8.36328125" style="482" customWidth="1"/>
    <col min="4097" max="4097" width="9.453125" style="482" customWidth="1"/>
    <col min="4098" max="4098" width="10.36328125" style="482" customWidth="1"/>
    <col min="4099" max="4099" width="10.7265625" style="482" bestFit="1" customWidth="1"/>
    <col min="4100" max="4100" width="9.453125" style="482" bestFit="1" customWidth="1"/>
    <col min="4101" max="4101" width="10.36328125" style="482" customWidth="1"/>
    <col min="4102" max="4102" width="8" style="482" bestFit="1" customWidth="1"/>
    <col min="4103" max="4103" width="15.7265625" style="482" bestFit="1" customWidth="1"/>
    <col min="4104" max="4104" width="1.6328125" style="482" customWidth="1"/>
    <col min="4105" max="4105" width="5.36328125" style="482" customWidth="1"/>
    <col min="4106" max="4330" width="11" style="482"/>
    <col min="4331" max="4331" width="1.6328125" style="482" customWidth="1"/>
    <col min="4332" max="4332" width="17.7265625" style="482" customWidth="1"/>
    <col min="4333" max="4333" width="11.26953125" style="482" customWidth="1"/>
    <col min="4334" max="4352" width="8.36328125" style="482" customWidth="1"/>
    <col min="4353" max="4353" width="9.453125" style="482" customWidth="1"/>
    <col min="4354" max="4354" width="10.36328125" style="482" customWidth="1"/>
    <col min="4355" max="4355" width="10.7265625" style="482" bestFit="1" customWidth="1"/>
    <col min="4356" max="4356" width="9.453125" style="482" bestFit="1" customWidth="1"/>
    <col min="4357" max="4357" width="10.36328125" style="482" customWidth="1"/>
    <col min="4358" max="4358" width="8" style="482" bestFit="1" customWidth="1"/>
    <col min="4359" max="4359" width="15.7265625" style="482" bestFit="1" customWidth="1"/>
    <col min="4360" max="4360" width="1.6328125" style="482" customWidth="1"/>
    <col min="4361" max="4361" width="5.36328125" style="482" customWidth="1"/>
    <col min="4362" max="4586" width="11" style="482"/>
    <col min="4587" max="4587" width="1.6328125" style="482" customWidth="1"/>
    <col min="4588" max="4588" width="17.7265625" style="482" customWidth="1"/>
    <col min="4589" max="4589" width="11.26953125" style="482" customWidth="1"/>
    <col min="4590" max="4608" width="8.36328125" style="482" customWidth="1"/>
    <col min="4609" max="4609" width="9.453125" style="482" customWidth="1"/>
    <col min="4610" max="4610" width="10.36328125" style="482" customWidth="1"/>
    <col min="4611" max="4611" width="10.7265625" style="482" bestFit="1" customWidth="1"/>
    <col min="4612" max="4612" width="9.453125" style="482" bestFit="1" customWidth="1"/>
    <col min="4613" max="4613" width="10.36328125" style="482" customWidth="1"/>
    <col min="4614" max="4614" width="8" style="482" bestFit="1" customWidth="1"/>
    <col min="4615" max="4615" width="15.7265625" style="482" bestFit="1" customWidth="1"/>
    <col min="4616" max="4616" width="1.6328125" style="482" customWidth="1"/>
    <col min="4617" max="4617" width="5.36328125" style="482" customWidth="1"/>
    <col min="4618" max="4842" width="11" style="482"/>
    <col min="4843" max="4843" width="1.6328125" style="482" customWidth="1"/>
    <col min="4844" max="4844" width="17.7265625" style="482" customWidth="1"/>
    <col min="4845" max="4845" width="11.26953125" style="482" customWidth="1"/>
    <col min="4846" max="4864" width="8.36328125" style="482" customWidth="1"/>
    <col min="4865" max="4865" width="9.453125" style="482" customWidth="1"/>
    <col min="4866" max="4866" width="10.36328125" style="482" customWidth="1"/>
    <col min="4867" max="4867" width="10.7265625" style="482" bestFit="1" customWidth="1"/>
    <col min="4868" max="4868" width="9.453125" style="482" bestFit="1" customWidth="1"/>
    <col min="4869" max="4869" width="10.36328125" style="482" customWidth="1"/>
    <col min="4870" max="4870" width="8" style="482" bestFit="1" customWidth="1"/>
    <col min="4871" max="4871" width="15.7265625" style="482" bestFit="1" customWidth="1"/>
    <col min="4872" max="4872" width="1.6328125" style="482" customWidth="1"/>
    <col min="4873" max="4873" width="5.36328125" style="482" customWidth="1"/>
    <col min="4874" max="5098" width="11" style="482"/>
    <col min="5099" max="5099" width="1.6328125" style="482" customWidth="1"/>
    <col min="5100" max="5100" width="17.7265625" style="482" customWidth="1"/>
    <col min="5101" max="5101" width="11.26953125" style="482" customWidth="1"/>
    <col min="5102" max="5120" width="8.36328125" style="482" customWidth="1"/>
    <col min="5121" max="5121" width="9.453125" style="482" customWidth="1"/>
    <col min="5122" max="5122" width="10.36328125" style="482" customWidth="1"/>
    <col min="5123" max="5123" width="10.7265625" style="482" bestFit="1" customWidth="1"/>
    <col min="5124" max="5124" width="9.453125" style="482" bestFit="1" customWidth="1"/>
    <col min="5125" max="5125" width="10.36328125" style="482" customWidth="1"/>
    <col min="5126" max="5126" width="8" style="482" bestFit="1" customWidth="1"/>
    <col min="5127" max="5127" width="15.7265625" style="482" bestFit="1" customWidth="1"/>
    <col min="5128" max="5128" width="1.6328125" style="482" customWidth="1"/>
    <col min="5129" max="5129" width="5.36328125" style="482" customWidth="1"/>
    <col min="5130" max="5354" width="11" style="482"/>
    <col min="5355" max="5355" width="1.6328125" style="482" customWidth="1"/>
    <col min="5356" max="5356" width="17.7265625" style="482" customWidth="1"/>
    <col min="5357" max="5357" width="11.26953125" style="482" customWidth="1"/>
    <col min="5358" max="5376" width="8.36328125" style="482" customWidth="1"/>
    <col min="5377" max="5377" width="9.453125" style="482" customWidth="1"/>
    <col min="5378" max="5378" width="10.36328125" style="482" customWidth="1"/>
    <col min="5379" max="5379" width="10.7265625" style="482" bestFit="1" customWidth="1"/>
    <col min="5380" max="5380" width="9.453125" style="482" bestFit="1" customWidth="1"/>
    <col min="5381" max="5381" width="10.36328125" style="482" customWidth="1"/>
    <col min="5382" max="5382" width="8" style="482" bestFit="1" customWidth="1"/>
    <col min="5383" max="5383" width="15.7265625" style="482" bestFit="1" customWidth="1"/>
    <col min="5384" max="5384" width="1.6328125" style="482" customWidth="1"/>
    <col min="5385" max="5385" width="5.36328125" style="482" customWidth="1"/>
    <col min="5386" max="5610" width="11" style="482"/>
    <col min="5611" max="5611" width="1.6328125" style="482" customWidth="1"/>
    <col min="5612" max="5612" width="17.7265625" style="482" customWidth="1"/>
    <col min="5613" max="5613" width="11.26953125" style="482" customWidth="1"/>
    <col min="5614" max="5632" width="8.36328125" style="482" customWidth="1"/>
    <col min="5633" max="5633" width="9.453125" style="482" customWidth="1"/>
    <col min="5634" max="5634" width="10.36328125" style="482" customWidth="1"/>
    <col min="5635" max="5635" width="10.7265625" style="482" bestFit="1" customWidth="1"/>
    <col min="5636" max="5636" width="9.453125" style="482" bestFit="1" customWidth="1"/>
    <col min="5637" max="5637" width="10.36328125" style="482" customWidth="1"/>
    <col min="5638" max="5638" width="8" style="482" bestFit="1" customWidth="1"/>
    <col min="5639" max="5639" width="15.7265625" style="482" bestFit="1" customWidth="1"/>
    <col min="5640" max="5640" width="1.6328125" style="482" customWidth="1"/>
    <col min="5641" max="5641" width="5.36328125" style="482" customWidth="1"/>
    <col min="5642" max="5866" width="11" style="482"/>
    <col min="5867" max="5867" width="1.6328125" style="482" customWidth="1"/>
    <col min="5868" max="5868" width="17.7265625" style="482" customWidth="1"/>
    <col min="5869" max="5869" width="11.26953125" style="482" customWidth="1"/>
    <col min="5870" max="5888" width="8.36328125" style="482" customWidth="1"/>
    <col min="5889" max="5889" width="9.453125" style="482" customWidth="1"/>
    <col min="5890" max="5890" width="10.36328125" style="482" customWidth="1"/>
    <col min="5891" max="5891" width="10.7265625" style="482" bestFit="1" customWidth="1"/>
    <col min="5892" max="5892" width="9.453125" style="482" bestFit="1" customWidth="1"/>
    <col min="5893" max="5893" width="10.36328125" style="482" customWidth="1"/>
    <col min="5894" max="5894" width="8" style="482" bestFit="1" customWidth="1"/>
    <col min="5895" max="5895" width="15.7265625" style="482" bestFit="1" customWidth="1"/>
    <col min="5896" max="5896" width="1.6328125" style="482" customWidth="1"/>
    <col min="5897" max="5897" width="5.36328125" style="482" customWidth="1"/>
    <col min="5898" max="6122" width="11" style="482"/>
    <col min="6123" max="6123" width="1.6328125" style="482" customWidth="1"/>
    <col min="6124" max="6124" width="17.7265625" style="482" customWidth="1"/>
    <col min="6125" max="6125" width="11.26953125" style="482" customWidth="1"/>
    <col min="6126" max="6144" width="8.36328125" style="482" customWidth="1"/>
    <col min="6145" max="6145" width="9.453125" style="482" customWidth="1"/>
    <col min="6146" max="6146" width="10.36328125" style="482" customWidth="1"/>
    <col min="6147" max="6147" width="10.7265625" style="482" bestFit="1" customWidth="1"/>
    <col min="6148" max="6148" width="9.453125" style="482" bestFit="1" customWidth="1"/>
    <col min="6149" max="6149" width="10.36328125" style="482" customWidth="1"/>
    <col min="6150" max="6150" width="8" style="482" bestFit="1" customWidth="1"/>
    <col min="6151" max="6151" width="15.7265625" style="482" bestFit="1" customWidth="1"/>
    <col min="6152" max="6152" width="1.6328125" style="482" customWidth="1"/>
    <col min="6153" max="6153" width="5.36328125" style="482" customWidth="1"/>
    <col min="6154" max="6378" width="11" style="482"/>
    <col min="6379" max="6379" width="1.6328125" style="482" customWidth="1"/>
    <col min="6380" max="6380" width="17.7265625" style="482" customWidth="1"/>
    <col min="6381" max="6381" width="11.26953125" style="482" customWidth="1"/>
    <col min="6382" max="6400" width="8.36328125" style="482" customWidth="1"/>
    <col min="6401" max="6401" width="9.453125" style="482" customWidth="1"/>
    <col min="6402" max="6402" width="10.36328125" style="482" customWidth="1"/>
    <col min="6403" max="6403" width="10.7265625" style="482" bestFit="1" customWidth="1"/>
    <col min="6404" max="6404" width="9.453125" style="482" bestFit="1" customWidth="1"/>
    <col min="6405" max="6405" width="10.36328125" style="482" customWidth="1"/>
    <col min="6406" max="6406" width="8" style="482" bestFit="1" customWidth="1"/>
    <col min="6407" max="6407" width="15.7265625" style="482" bestFit="1" customWidth="1"/>
    <col min="6408" max="6408" width="1.6328125" style="482" customWidth="1"/>
    <col min="6409" max="6409" width="5.36328125" style="482" customWidth="1"/>
    <col min="6410" max="6634" width="11" style="482"/>
    <col min="6635" max="6635" width="1.6328125" style="482" customWidth="1"/>
    <col min="6636" max="6636" width="17.7265625" style="482" customWidth="1"/>
    <col min="6637" max="6637" width="11.26953125" style="482" customWidth="1"/>
    <col min="6638" max="6656" width="8.36328125" style="482" customWidth="1"/>
    <col min="6657" max="6657" width="9.453125" style="482" customWidth="1"/>
    <col min="6658" max="6658" width="10.36328125" style="482" customWidth="1"/>
    <col min="6659" max="6659" width="10.7265625" style="482" bestFit="1" customWidth="1"/>
    <col min="6660" max="6660" width="9.453125" style="482" bestFit="1" customWidth="1"/>
    <col min="6661" max="6661" width="10.36328125" style="482" customWidth="1"/>
    <col min="6662" max="6662" width="8" style="482" bestFit="1" customWidth="1"/>
    <col min="6663" max="6663" width="15.7265625" style="482" bestFit="1" customWidth="1"/>
    <col min="6664" max="6664" width="1.6328125" style="482" customWidth="1"/>
    <col min="6665" max="6665" width="5.36328125" style="482" customWidth="1"/>
    <col min="6666" max="6890" width="11" style="482"/>
    <col min="6891" max="6891" width="1.6328125" style="482" customWidth="1"/>
    <col min="6892" max="6892" width="17.7265625" style="482" customWidth="1"/>
    <col min="6893" max="6893" width="11.26953125" style="482" customWidth="1"/>
    <col min="6894" max="6912" width="8.36328125" style="482" customWidth="1"/>
    <col min="6913" max="6913" width="9.453125" style="482" customWidth="1"/>
    <col min="6914" max="6914" width="10.36328125" style="482" customWidth="1"/>
    <col min="6915" max="6915" width="10.7265625" style="482" bestFit="1" customWidth="1"/>
    <col min="6916" max="6916" width="9.453125" style="482" bestFit="1" customWidth="1"/>
    <col min="6917" max="6917" width="10.36328125" style="482" customWidth="1"/>
    <col min="6918" max="6918" width="8" style="482" bestFit="1" customWidth="1"/>
    <col min="6919" max="6919" width="15.7265625" style="482" bestFit="1" customWidth="1"/>
    <col min="6920" max="6920" width="1.6328125" style="482" customWidth="1"/>
    <col min="6921" max="6921" width="5.36328125" style="482" customWidth="1"/>
    <col min="6922" max="7146" width="11" style="482"/>
    <col min="7147" max="7147" width="1.6328125" style="482" customWidth="1"/>
    <col min="7148" max="7148" width="17.7265625" style="482" customWidth="1"/>
    <col min="7149" max="7149" width="11.26953125" style="482" customWidth="1"/>
    <col min="7150" max="7168" width="8.36328125" style="482" customWidth="1"/>
    <col min="7169" max="7169" width="9.453125" style="482" customWidth="1"/>
    <col min="7170" max="7170" width="10.36328125" style="482" customWidth="1"/>
    <col min="7171" max="7171" width="10.7265625" style="482" bestFit="1" customWidth="1"/>
    <col min="7172" max="7172" width="9.453125" style="482" bestFit="1" customWidth="1"/>
    <col min="7173" max="7173" width="10.36328125" style="482" customWidth="1"/>
    <col min="7174" max="7174" width="8" style="482" bestFit="1" customWidth="1"/>
    <col min="7175" max="7175" width="15.7265625" style="482" bestFit="1" customWidth="1"/>
    <col min="7176" max="7176" width="1.6328125" style="482" customWidth="1"/>
    <col min="7177" max="7177" width="5.36328125" style="482" customWidth="1"/>
    <col min="7178" max="7402" width="11" style="482"/>
    <col min="7403" max="7403" width="1.6328125" style="482" customWidth="1"/>
    <col min="7404" max="7404" width="17.7265625" style="482" customWidth="1"/>
    <col min="7405" max="7405" width="11.26953125" style="482" customWidth="1"/>
    <col min="7406" max="7424" width="8.36328125" style="482" customWidth="1"/>
    <col min="7425" max="7425" width="9.453125" style="482" customWidth="1"/>
    <col min="7426" max="7426" width="10.36328125" style="482" customWidth="1"/>
    <col min="7427" max="7427" width="10.7265625" style="482" bestFit="1" customWidth="1"/>
    <col min="7428" max="7428" width="9.453125" style="482" bestFit="1" customWidth="1"/>
    <col min="7429" max="7429" width="10.36328125" style="482" customWidth="1"/>
    <col min="7430" max="7430" width="8" style="482" bestFit="1" customWidth="1"/>
    <col min="7431" max="7431" width="15.7265625" style="482" bestFit="1" customWidth="1"/>
    <col min="7432" max="7432" width="1.6328125" style="482" customWidth="1"/>
    <col min="7433" max="7433" width="5.36328125" style="482" customWidth="1"/>
    <col min="7434" max="7658" width="11" style="482"/>
    <col min="7659" max="7659" width="1.6328125" style="482" customWidth="1"/>
    <col min="7660" max="7660" width="17.7265625" style="482" customWidth="1"/>
    <col min="7661" max="7661" width="11.26953125" style="482" customWidth="1"/>
    <col min="7662" max="7680" width="8.36328125" style="482" customWidth="1"/>
    <col min="7681" max="7681" width="9.453125" style="482" customWidth="1"/>
    <col min="7682" max="7682" width="10.36328125" style="482" customWidth="1"/>
    <col min="7683" max="7683" width="10.7265625" style="482" bestFit="1" customWidth="1"/>
    <col min="7684" max="7684" width="9.453125" style="482" bestFit="1" customWidth="1"/>
    <col min="7685" max="7685" width="10.36328125" style="482" customWidth="1"/>
    <col min="7686" max="7686" width="8" style="482" bestFit="1" customWidth="1"/>
    <col min="7687" max="7687" width="15.7265625" style="482" bestFit="1" customWidth="1"/>
    <col min="7688" max="7688" width="1.6328125" style="482" customWidth="1"/>
    <col min="7689" max="7689" width="5.36328125" style="482" customWidth="1"/>
    <col min="7690" max="7914" width="11" style="482"/>
    <col min="7915" max="7915" width="1.6328125" style="482" customWidth="1"/>
    <col min="7916" max="7916" width="17.7265625" style="482" customWidth="1"/>
    <col min="7917" max="7917" width="11.26953125" style="482" customWidth="1"/>
    <col min="7918" max="7936" width="8.36328125" style="482" customWidth="1"/>
    <col min="7937" max="7937" width="9.453125" style="482" customWidth="1"/>
    <col min="7938" max="7938" width="10.36328125" style="482" customWidth="1"/>
    <col min="7939" max="7939" width="10.7265625" style="482" bestFit="1" customWidth="1"/>
    <col min="7940" max="7940" width="9.453125" style="482" bestFit="1" customWidth="1"/>
    <col min="7941" max="7941" width="10.36328125" style="482" customWidth="1"/>
    <col min="7942" max="7942" width="8" style="482" bestFit="1" customWidth="1"/>
    <col min="7943" max="7943" width="15.7265625" style="482" bestFit="1" customWidth="1"/>
    <col min="7944" max="7944" width="1.6328125" style="482" customWidth="1"/>
    <col min="7945" max="7945" width="5.36328125" style="482" customWidth="1"/>
    <col min="7946" max="8170" width="11" style="482"/>
    <col min="8171" max="8171" width="1.6328125" style="482" customWidth="1"/>
    <col min="8172" max="8172" width="17.7265625" style="482" customWidth="1"/>
    <col min="8173" max="8173" width="11.26953125" style="482" customWidth="1"/>
    <col min="8174" max="8192" width="8.36328125" style="482" customWidth="1"/>
    <col min="8193" max="8193" width="9.453125" style="482" customWidth="1"/>
    <col min="8194" max="8194" width="10.36328125" style="482" customWidth="1"/>
    <col min="8195" max="8195" width="10.7265625" style="482" bestFit="1" customWidth="1"/>
    <col min="8196" max="8196" width="9.453125" style="482" bestFit="1" customWidth="1"/>
    <col min="8197" max="8197" width="10.36328125" style="482" customWidth="1"/>
    <col min="8198" max="8198" width="8" style="482" bestFit="1" customWidth="1"/>
    <col min="8199" max="8199" width="15.7265625" style="482" bestFit="1" customWidth="1"/>
    <col min="8200" max="8200" width="1.6328125" style="482" customWidth="1"/>
    <col min="8201" max="8201" width="5.36328125" style="482" customWidth="1"/>
    <col min="8202" max="8426" width="11" style="482"/>
    <col min="8427" max="8427" width="1.6328125" style="482" customWidth="1"/>
    <col min="8428" max="8428" width="17.7265625" style="482" customWidth="1"/>
    <col min="8429" max="8429" width="11.26953125" style="482" customWidth="1"/>
    <col min="8430" max="8448" width="8.36328125" style="482" customWidth="1"/>
    <col min="8449" max="8449" width="9.453125" style="482" customWidth="1"/>
    <col min="8450" max="8450" width="10.36328125" style="482" customWidth="1"/>
    <col min="8451" max="8451" width="10.7265625" style="482" bestFit="1" customWidth="1"/>
    <col min="8452" max="8452" width="9.453125" style="482" bestFit="1" customWidth="1"/>
    <col min="8453" max="8453" width="10.36328125" style="482" customWidth="1"/>
    <col min="8454" max="8454" width="8" style="482" bestFit="1" customWidth="1"/>
    <col min="8455" max="8455" width="15.7265625" style="482" bestFit="1" customWidth="1"/>
    <col min="8456" max="8456" width="1.6328125" style="482" customWidth="1"/>
    <col min="8457" max="8457" width="5.36328125" style="482" customWidth="1"/>
    <col min="8458" max="8682" width="11" style="482"/>
    <col min="8683" max="8683" width="1.6328125" style="482" customWidth="1"/>
    <col min="8684" max="8684" width="17.7265625" style="482" customWidth="1"/>
    <col min="8685" max="8685" width="11.26953125" style="482" customWidth="1"/>
    <col min="8686" max="8704" width="8.36328125" style="482" customWidth="1"/>
    <col min="8705" max="8705" width="9.453125" style="482" customWidth="1"/>
    <col min="8706" max="8706" width="10.36328125" style="482" customWidth="1"/>
    <col min="8707" max="8707" width="10.7265625" style="482" bestFit="1" customWidth="1"/>
    <col min="8708" max="8708" width="9.453125" style="482" bestFit="1" customWidth="1"/>
    <col min="8709" max="8709" width="10.36328125" style="482" customWidth="1"/>
    <col min="8710" max="8710" width="8" style="482" bestFit="1" customWidth="1"/>
    <col min="8711" max="8711" width="15.7265625" style="482" bestFit="1" customWidth="1"/>
    <col min="8712" max="8712" width="1.6328125" style="482" customWidth="1"/>
    <col min="8713" max="8713" width="5.36328125" style="482" customWidth="1"/>
    <col min="8714" max="8938" width="11" style="482"/>
    <col min="8939" max="8939" width="1.6328125" style="482" customWidth="1"/>
    <col min="8940" max="8940" width="17.7265625" style="482" customWidth="1"/>
    <col min="8941" max="8941" width="11.26953125" style="482" customWidth="1"/>
    <col min="8942" max="8960" width="8.36328125" style="482" customWidth="1"/>
    <col min="8961" max="8961" width="9.453125" style="482" customWidth="1"/>
    <col min="8962" max="8962" width="10.36328125" style="482" customWidth="1"/>
    <col min="8963" max="8963" width="10.7265625" style="482" bestFit="1" customWidth="1"/>
    <col min="8964" max="8964" width="9.453125" style="482" bestFit="1" customWidth="1"/>
    <col min="8965" max="8965" width="10.36328125" style="482" customWidth="1"/>
    <col min="8966" max="8966" width="8" style="482" bestFit="1" customWidth="1"/>
    <col min="8967" max="8967" width="15.7265625" style="482" bestFit="1" customWidth="1"/>
    <col min="8968" max="8968" width="1.6328125" style="482" customWidth="1"/>
    <col min="8969" max="8969" width="5.36328125" style="482" customWidth="1"/>
    <col min="8970" max="9194" width="11" style="482"/>
    <col min="9195" max="9195" width="1.6328125" style="482" customWidth="1"/>
    <col min="9196" max="9196" width="17.7265625" style="482" customWidth="1"/>
    <col min="9197" max="9197" width="11.26953125" style="482" customWidth="1"/>
    <col min="9198" max="9216" width="8.36328125" style="482" customWidth="1"/>
    <col min="9217" max="9217" width="9.453125" style="482" customWidth="1"/>
    <col min="9218" max="9218" width="10.36328125" style="482" customWidth="1"/>
    <col min="9219" max="9219" width="10.7265625" style="482" bestFit="1" customWidth="1"/>
    <col min="9220" max="9220" width="9.453125" style="482" bestFit="1" customWidth="1"/>
    <col min="9221" max="9221" width="10.36328125" style="482" customWidth="1"/>
    <col min="9222" max="9222" width="8" style="482" bestFit="1" customWidth="1"/>
    <col min="9223" max="9223" width="15.7265625" style="482" bestFit="1" customWidth="1"/>
    <col min="9224" max="9224" width="1.6328125" style="482" customWidth="1"/>
    <col min="9225" max="9225" width="5.36328125" style="482" customWidth="1"/>
    <col min="9226" max="9450" width="11" style="482"/>
    <col min="9451" max="9451" width="1.6328125" style="482" customWidth="1"/>
    <col min="9452" max="9452" width="17.7265625" style="482" customWidth="1"/>
    <col min="9453" max="9453" width="11.26953125" style="482" customWidth="1"/>
    <col min="9454" max="9472" width="8.36328125" style="482" customWidth="1"/>
    <col min="9473" max="9473" width="9.453125" style="482" customWidth="1"/>
    <col min="9474" max="9474" width="10.36328125" style="482" customWidth="1"/>
    <col min="9475" max="9475" width="10.7265625" style="482" bestFit="1" customWidth="1"/>
    <col min="9476" max="9476" width="9.453125" style="482" bestFit="1" customWidth="1"/>
    <col min="9477" max="9477" width="10.36328125" style="482" customWidth="1"/>
    <col min="9478" max="9478" width="8" style="482" bestFit="1" customWidth="1"/>
    <col min="9479" max="9479" width="15.7265625" style="482" bestFit="1" customWidth="1"/>
    <col min="9480" max="9480" width="1.6328125" style="482" customWidth="1"/>
    <col min="9481" max="9481" width="5.36328125" style="482" customWidth="1"/>
    <col min="9482" max="9706" width="11" style="482"/>
    <col min="9707" max="9707" width="1.6328125" style="482" customWidth="1"/>
    <col min="9708" max="9708" width="17.7265625" style="482" customWidth="1"/>
    <col min="9709" max="9709" width="11.26953125" style="482" customWidth="1"/>
    <col min="9710" max="9728" width="8.36328125" style="482" customWidth="1"/>
    <col min="9729" max="9729" width="9.453125" style="482" customWidth="1"/>
    <col min="9730" max="9730" width="10.36328125" style="482" customWidth="1"/>
    <col min="9731" max="9731" width="10.7265625" style="482" bestFit="1" customWidth="1"/>
    <col min="9732" max="9732" width="9.453125" style="482" bestFit="1" customWidth="1"/>
    <col min="9733" max="9733" width="10.36328125" style="482" customWidth="1"/>
    <col min="9734" max="9734" width="8" style="482" bestFit="1" customWidth="1"/>
    <col min="9735" max="9735" width="15.7265625" style="482" bestFit="1" customWidth="1"/>
    <col min="9736" max="9736" width="1.6328125" style="482" customWidth="1"/>
    <col min="9737" max="9737" width="5.36328125" style="482" customWidth="1"/>
    <col min="9738" max="9962" width="11" style="482"/>
    <col min="9963" max="9963" width="1.6328125" style="482" customWidth="1"/>
    <col min="9964" max="9964" width="17.7265625" style="482" customWidth="1"/>
    <col min="9965" max="9965" width="11.26953125" style="482" customWidth="1"/>
    <col min="9966" max="9984" width="8.36328125" style="482" customWidth="1"/>
    <col min="9985" max="9985" width="9.453125" style="482" customWidth="1"/>
    <col min="9986" max="9986" width="10.36328125" style="482" customWidth="1"/>
    <col min="9987" max="9987" width="10.7265625" style="482" bestFit="1" customWidth="1"/>
    <col min="9988" max="9988" width="9.453125" style="482" bestFit="1" customWidth="1"/>
    <col min="9989" max="9989" width="10.36328125" style="482" customWidth="1"/>
    <col min="9990" max="9990" width="8" style="482" bestFit="1" customWidth="1"/>
    <col min="9991" max="9991" width="15.7265625" style="482" bestFit="1" customWidth="1"/>
    <col min="9992" max="9992" width="1.6328125" style="482" customWidth="1"/>
    <col min="9993" max="9993" width="5.36328125" style="482" customWidth="1"/>
    <col min="9994" max="10218" width="11" style="482"/>
    <col min="10219" max="10219" width="1.6328125" style="482" customWidth="1"/>
    <col min="10220" max="10220" width="17.7265625" style="482" customWidth="1"/>
    <col min="10221" max="10221" width="11.26953125" style="482" customWidth="1"/>
    <col min="10222" max="10240" width="8.36328125" style="482" customWidth="1"/>
    <col min="10241" max="10241" width="9.453125" style="482" customWidth="1"/>
    <col min="10242" max="10242" width="10.36328125" style="482" customWidth="1"/>
    <col min="10243" max="10243" width="10.7265625" style="482" bestFit="1" customWidth="1"/>
    <col min="10244" max="10244" width="9.453125" style="482" bestFit="1" customWidth="1"/>
    <col min="10245" max="10245" width="10.36328125" style="482" customWidth="1"/>
    <col min="10246" max="10246" width="8" style="482" bestFit="1" customWidth="1"/>
    <col min="10247" max="10247" width="15.7265625" style="482" bestFit="1" customWidth="1"/>
    <col min="10248" max="10248" width="1.6328125" style="482" customWidth="1"/>
    <col min="10249" max="10249" width="5.36328125" style="482" customWidth="1"/>
    <col min="10250" max="10474" width="11" style="482"/>
    <col min="10475" max="10475" width="1.6328125" style="482" customWidth="1"/>
    <col min="10476" max="10476" width="17.7265625" style="482" customWidth="1"/>
    <col min="10477" max="10477" width="11.26953125" style="482" customWidth="1"/>
    <col min="10478" max="10496" width="8.36328125" style="482" customWidth="1"/>
    <col min="10497" max="10497" width="9.453125" style="482" customWidth="1"/>
    <col min="10498" max="10498" width="10.36328125" style="482" customWidth="1"/>
    <col min="10499" max="10499" width="10.7265625" style="482" bestFit="1" customWidth="1"/>
    <col min="10500" max="10500" width="9.453125" style="482" bestFit="1" customWidth="1"/>
    <col min="10501" max="10501" width="10.36328125" style="482" customWidth="1"/>
    <col min="10502" max="10502" width="8" style="482" bestFit="1" customWidth="1"/>
    <col min="10503" max="10503" width="15.7265625" style="482" bestFit="1" customWidth="1"/>
    <col min="10504" max="10504" width="1.6328125" style="482" customWidth="1"/>
    <col min="10505" max="10505" width="5.36328125" style="482" customWidth="1"/>
    <col min="10506" max="10730" width="11" style="482"/>
    <col min="10731" max="10731" width="1.6328125" style="482" customWidth="1"/>
    <col min="10732" max="10732" width="17.7265625" style="482" customWidth="1"/>
    <col min="10733" max="10733" width="11.26953125" style="482" customWidth="1"/>
    <col min="10734" max="10752" width="8.36328125" style="482" customWidth="1"/>
    <col min="10753" max="10753" width="9.453125" style="482" customWidth="1"/>
    <col min="10754" max="10754" width="10.36328125" style="482" customWidth="1"/>
    <col min="10755" max="10755" width="10.7265625" style="482" bestFit="1" customWidth="1"/>
    <col min="10756" max="10756" width="9.453125" style="482" bestFit="1" customWidth="1"/>
    <col min="10757" max="10757" width="10.36328125" style="482" customWidth="1"/>
    <col min="10758" max="10758" width="8" style="482" bestFit="1" customWidth="1"/>
    <col min="10759" max="10759" width="15.7265625" style="482" bestFit="1" customWidth="1"/>
    <col min="10760" max="10760" width="1.6328125" style="482" customWidth="1"/>
    <col min="10761" max="10761" width="5.36328125" style="482" customWidth="1"/>
    <col min="10762" max="10986" width="11" style="482"/>
    <col min="10987" max="10987" width="1.6328125" style="482" customWidth="1"/>
    <col min="10988" max="10988" width="17.7265625" style="482" customWidth="1"/>
    <col min="10989" max="10989" width="11.26953125" style="482" customWidth="1"/>
    <col min="10990" max="11008" width="8.36328125" style="482" customWidth="1"/>
    <col min="11009" max="11009" width="9.453125" style="482" customWidth="1"/>
    <col min="11010" max="11010" width="10.36328125" style="482" customWidth="1"/>
    <col min="11011" max="11011" width="10.7265625" style="482" bestFit="1" customWidth="1"/>
    <col min="11012" max="11012" width="9.453125" style="482" bestFit="1" customWidth="1"/>
    <col min="11013" max="11013" width="10.36328125" style="482" customWidth="1"/>
    <col min="11014" max="11014" width="8" style="482" bestFit="1" customWidth="1"/>
    <col min="11015" max="11015" width="15.7265625" style="482" bestFit="1" customWidth="1"/>
    <col min="11016" max="11016" width="1.6328125" style="482" customWidth="1"/>
    <col min="11017" max="11017" width="5.36328125" style="482" customWidth="1"/>
    <col min="11018" max="11242" width="11" style="482"/>
    <col min="11243" max="11243" width="1.6328125" style="482" customWidth="1"/>
    <col min="11244" max="11244" width="17.7265625" style="482" customWidth="1"/>
    <col min="11245" max="11245" width="11.26953125" style="482" customWidth="1"/>
    <col min="11246" max="11264" width="8.36328125" style="482" customWidth="1"/>
    <col min="11265" max="11265" width="9.453125" style="482" customWidth="1"/>
    <col min="11266" max="11266" width="10.36328125" style="482" customWidth="1"/>
    <col min="11267" max="11267" width="10.7265625" style="482" bestFit="1" customWidth="1"/>
    <col min="11268" max="11268" width="9.453125" style="482" bestFit="1" customWidth="1"/>
    <col min="11269" max="11269" width="10.36328125" style="482" customWidth="1"/>
    <col min="11270" max="11270" width="8" style="482" bestFit="1" customWidth="1"/>
    <col min="11271" max="11271" width="15.7265625" style="482" bestFit="1" customWidth="1"/>
    <col min="11272" max="11272" width="1.6328125" style="482" customWidth="1"/>
    <col min="11273" max="11273" width="5.36328125" style="482" customWidth="1"/>
    <col min="11274" max="11498" width="11" style="482"/>
    <col min="11499" max="11499" width="1.6328125" style="482" customWidth="1"/>
    <col min="11500" max="11500" width="17.7265625" style="482" customWidth="1"/>
    <col min="11501" max="11501" width="11.26953125" style="482" customWidth="1"/>
    <col min="11502" max="11520" width="8.36328125" style="482" customWidth="1"/>
    <col min="11521" max="11521" width="9.453125" style="482" customWidth="1"/>
    <col min="11522" max="11522" width="10.36328125" style="482" customWidth="1"/>
    <col min="11523" max="11523" width="10.7265625" style="482" bestFit="1" customWidth="1"/>
    <col min="11524" max="11524" width="9.453125" style="482" bestFit="1" customWidth="1"/>
    <col min="11525" max="11525" width="10.36328125" style="482" customWidth="1"/>
    <col min="11526" max="11526" width="8" style="482" bestFit="1" customWidth="1"/>
    <col min="11527" max="11527" width="15.7265625" style="482" bestFit="1" customWidth="1"/>
    <col min="11528" max="11528" width="1.6328125" style="482" customWidth="1"/>
    <col min="11529" max="11529" width="5.36328125" style="482" customWidth="1"/>
    <col min="11530" max="11754" width="11" style="482"/>
    <col min="11755" max="11755" width="1.6328125" style="482" customWidth="1"/>
    <col min="11756" max="11756" width="17.7265625" style="482" customWidth="1"/>
    <col min="11757" max="11757" width="11.26953125" style="482" customWidth="1"/>
    <col min="11758" max="11776" width="8.36328125" style="482" customWidth="1"/>
    <col min="11777" max="11777" width="9.453125" style="482" customWidth="1"/>
    <col min="11778" max="11778" width="10.36328125" style="482" customWidth="1"/>
    <col min="11779" max="11779" width="10.7265625" style="482" bestFit="1" customWidth="1"/>
    <col min="11780" max="11780" width="9.453125" style="482" bestFit="1" customWidth="1"/>
    <col min="11781" max="11781" width="10.36328125" style="482" customWidth="1"/>
    <col min="11782" max="11782" width="8" style="482" bestFit="1" customWidth="1"/>
    <col min="11783" max="11783" width="15.7265625" style="482" bestFit="1" customWidth="1"/>
    <col min="11784" max="11784" width="1.6328125" style="482" customWidth="1"/>
    <col min="11785" max="11785" width="5.36328125" style="482" customWidth="1"/>
    <col min="11786" max="12010" width="11" style="482"/>
    <col min="12011" max="12011" width="1.6328125" style="482" customWidth="1"/>
    <col min="12012" max="12012" width="17.7265625" style="482" customWidth="1"/>
    <col min="12013" max="12013" width="11.26953125" style="482" customWidth="1"/>
    <col min="12014" max="12032" width="8.36328125" style="482" customWidth="1"/>
    <col min="12033" max="12033" width="9.453125" style="482" customWidth="1"/>
    <col min="12034" max="12034" width="10.36328125" style="482" customWidth="1"/>
    <col min="12035" max="12035" width="10.7265625" style="482" bestFit="1" customWidth="1"/>
    <col min="12036" max="12036" width="9.453125" style="482" bestFit="1" customWidth="1"/>
    <col min="12037" max="12037" width="10.36328125" style="482" customWidth="1"/>
    <col min="12038" max="12038" width="8" style="482" bestFit="1" customWidth="1"/>
    <col min="12039" max="12039" width="15.7265625" style="482" bestFit="1" customWidth="1"/>
    <col min="12040" max="12040" width="1.6328125" style="482" customWidth="1"/>
    <col min="12041" max="12041" width="5.36328125" style="482" customWidth="1"/>
    <col min="12042" max="12266" width="11" style="482"/>
    <col min="12267" max="12267" width="1.6328125" style="482" customWidth="1"/>
    <col min="12268" max="12268" width="17.7265625" style="482" customWidth="1"/>
    <col min="12269" max="12269" width="11.26953125" style="482" customWidth="1"/>
    <col min="12270" max="12288" width="8.36328125" style="482" customWidth="1"/>
    <col min="12289" max="12289" width="9.453125" style="482" customWidth="1"/>
    <col min="12290" max="12290" width="10.36328125" style="482" customWidth="1"/>
    <col min="12291" max="12291" width="10.7265625" style="482" bestFit="1" customWidth="1"/>
    <col min="12292" max="12292" width="9.453125" style="482" bestFit="1" customWidth="1"/>
    <col min="12293" max="12293" width="10.36328125" style="482" customWidth="1"/>
    <col min="12294" max="12294" width="8" style="482" bestFit="1" customWidth="1"/>
    <col min="12295" max="12295" width="15.7265625" style="482" bestFit="1" customWidth="1"/>
    <col min="12296" max="12296" width="1.6328125" style="482" customWidth="1"/>
    <col min="12297" max="12297" width="5.36328125" style="482" customWidth="1"/>
    <col min="12298" max="12522" width="11" style="482"/>
    <col min="12523" max="12523" width="1.6328125" style="482" customWidth="1"/>
    <col min="12524" max="12524" width="17.7265625" style="482" customWidth="1"/>
    <col min="12525" max="12525" width="11.26953125" style="482" customWidth="1"/>
    <col min="12526" max="12544" width="8.36328125" style="482" customWidth="1"/>
    <col min="12545" max="12545" width="9.453125" style="482" customWidth="1"/>
    <col min="12546" max="12546" width="10.36328125" style="482" customWidth="1"/>
    <col min="12547" max="12547" width="10.7265625" style="482" bestFit="1" customWidth="1"/>
    <col min="12548" max="12548" width="9.453125" style="482" bestFit="1" customWidth="1"/>
    <col min="12549" max="12549" width="10.36328125" style="482" customWidth="1"/>
    <col min="12550" max="12550" width="8" style="482" bestFit="1" customWidth="1"/>
    <col min="12551" max="12551" width="15.7265625" style="482" bestFit="1" customWidth="1"/>
    <col min="12552" max="12552" width="1.6328125" style="482" customWidth="1"/>
    <col min="12553" max="12553" width="5.36328125" style="482" customWidth="1"/>
    <col min="12554" max="12778" width="11" style="482"/>
    <col min="12779" max="12779" width="1.6328125" style="482" customWidth="1"/>
    <col min="12780" max="12780" width="17.7265625" style="482" customWidth="1"/>
    <col min="12781" max="12781" width="11.26953125" style="482" customWidth="1"/>
    <col min="12782" max="12800" width="8.36328125" style="482" customWidth="1"/>
    <col min="12801" max="12801" width="9.453125" style="482" customWidth="1"/>
    <col min="12802" max="12802" width="10.36328125" style="482" customWidth="1"/>
    <col min="12803" max="12803" width="10.7265625" style="482" bestFit="1" customWidth="1"/>
    <col min="12804" max="12804" width="9.453125" style="482" bestFit="1" customWidth="1"/>
    <col min="12805" max="12805" width="10.36328125" style="482" customWidth="1"/>
    <col min="12806" max="12806" width="8" style="482" bestFit="1" customWidth="1"/>
    <col min="12807" max="12807" width="15.7265625" style="482" bestFit="1" customWidth="1"/>
    <col min="12808" max="12808" width="1.6328125" style="482" customWidth="1"/>
    <col min="12809" max="12809" width="5.36328125" style="482" customWidth="1"/>
    <col min="12810" max="13034" width="11" style="482"/>
    <col min="13035" max="13035" width="1.6328125" style="482" customWidth="1"/>
    <col min="13036" max="13036" width="17.7265625" style="482" customWidth="1"/>
    <col min="13037" max="13037" width="11.26953125" style="482" customWidth="1"/>
    <col min="13038" max="13056" width="8.36328125" style="482" customWidth="1"/>
    <col min="13057" max="13057" width="9.453125" style="482" customWidth="1"/>
    <col min="13058" max="13058" width="10.36328125" style="482" customWidth="1"/>
    <col min="13059" max="13059" width="10.7265625" style="482" bestFit="1" customWidth="1"/>
    <col min="13060" max="13060" width="9.453125" style="482" bestFit="1" customWidth="1"/>
    <col min="13061" max="13061" width="10.36328125" style="482" customWidth="1"/>
    <col min="13062" max="13062" width="8" style="482" bestFit="1" customWidth="1"/>
    <col min="13063" max="13063" width="15.7265625" style="482" bestFit="1" customWidth="1"/>
    <col min="13064" max="13064" width="1.6328125" style="482" customWidth="1"/>
    <col min="13065" max="13065" width="5.36328125" style="482" customWidth="1"/>
    <col min="13066" max="13290" width="11" style="482"/>
    <col min="13291" max="13291" width="1.6328125" style="482" customWidth="1"/>
    <col min="13292" max="13292" width="17.7265625" style="482" customWidth="1"/>
    <col min="13293" max="13293" width="11.26953125" style="482" customWidth="1"/>
    <col min="13294" max="13312" width="8.36328125" style="482" customWidth="1"/>
    <col min="13313" max="13313" width="9.453125" style="482" customWidth="1"/>
    <col min="13314" max="13314" width="10.36328125" style="482" customWidth="1"/>
    <col min="13315" max="13315" width="10.7265625" style="482" bestFit="1" customWidth="1"/>
    <col min="13316" max="13316" width="9.453125" style="482" bestFit="1" customWidth="1"/>
    <col min="13317" max="13317" width="10.36328125" style="482" customWidth="1"/>
    <col min="13318" max="13318" width="8" style="482" bestFit="1" customWidth="1"/>
    <col min="13319" max="13319" width="15.7265625" style="482" bestFit="1" customWidth="1"/>
    <col min="13320" max="13320" width="1.6328125" style="482" customWidth="1"/>
    <col min="13321" max="13321" width="5.36328125" style="482" customWidth="1"/>
    <col min="13322" max="13546" width="11" style="482"/>
    <col min="13547" max="13547" width="1.6328125" style="482" customWidth="1"/>
    <col min="13548" max="13548" width="17.7265625" style="482" customWidth="1"/>
    <col min="13549" max="13549" width="11.26953125" style="482" customWidth="1"/>
    <col min="13550" max="13568" width="8.36328125" style="482" customWidth="1"/>
    <col min="13569" max="13569" width="9.453125" style="482" customWidth="1"/>
    <col min="13570" max="13570" width="10.36328125" style="482" customWidth="1"/>
    <col min="13571" max="13571" width="10.7265625" style="482" bestFit="1" customWidth="1"/>
    <col min="13572" max="13572" width="9.453125" style="482" bestFit="1" customWidth="1"/>
    <col min="13573" max="13573" width="10.36328125" style="482" customWidth="1"/>
    <col min="13574" max="13574" width="8" style="482" bestFit="1" customWidth="1"/>
    <col min="13575" max="13575" width="15.7265625" style="482" bestFit="1" customWidth="1"/>
    <col min="13576" max="13576" width="1.6328125" style="482" customWidth="1"/>
    <col min="13577" max="13577" width="5.36328125" style="482" customWidth="1"/>
    <col min="13578" max="13802" width="11" style="482"/>
    <col min="13803" max="13803" width="1.6328125" style="482" customWidth="1"/>
    <col min="13804" max="13804" width="17.7265625" style="482" customWidth="1"/>
    <col min="13805" max="13805" width="11.26953125" style="482" customWidth="1"/>
    <col min="13806" max="13824" width="8.36328125" style="482" customWidth="1"/>
    <col min="13825" max="13825" width="9.453125" style="482" customWidth="1"/>
    <col min="13826" max="13826" width="10.36328125" style="482" customWidth="1"/>
    <col min="13827" max="13827" width="10.7265625" style="482" bestFit="1" customWidth="1"/>
    <col min="13828" max="13828" width="9.453125" style="482" bestFit="1" customWidth="1"/>
    <col min="13829" max="13829" width="10.36328125" style="482" customWidth="1"/>
    <col min="13830" max="13830" width="8" style="482" bestFit="1" customWidth="1"/>
    <col min="13831" max="13831" width="15.7265625" style="482" bestFit="1" customWidth="1"/>
    <col min="13832" max="13832" width="1.6328125" style="482" customWidth="1"/>
    <col min="13833" max="13833" width="5.36328125" style="482" customWidth="1"/>
    <col min="13834" max="14058" width="11" style="482"/>
    <col min="14059" max="14059" width="1.6328125" style="482" customWidth="1"/>
    <col min="14060" max="14060" width="17.7265625" style="482" customWidth="1"/>
    <col min="14061" max="14061" width="11.26953125" style="482" customWidth="1"/>
    <col min="14062" max="14080" width="8.36328125" style="482" customWidth="1"/>
    <col min="14081" max="14081" width="9.453125" style="482" customWidth="1"/>
    <col min="14082" max="14082" width="10.36328125" style="482" customWidth="1"/>
    <col min="14083" max="14083" width="10.7265625" style="482" bestFit="1" customWidth="1"/>
    <col min="14084" max="14084" width="9.453125" style="482" bestFit="1" customWidth="1"/>
    <col min="14085" max="14085" width="10.36328125" style="482" customWidth="1"/>
    <col min="14086" max="14086" width="8" style="482" bestFit="1" customWidth="1"/>
    <col min="14087" max="14087" width="15.7265625" style="482" bestFit="1" customWidth="1"/>
    <col min="14088" max="14088" width="1.6328125" style="482" customWidth="1"/>
    <col min="14089" max="14089" width="5.36328125" style="482" customWidth="1"/>
    <col min="14090" max="14314" width="11" style="482"/>
    <col min="14315" max="14315" width="1.6328125" style="482" customWidth="1"/>
    <col min="14316" max="14316" width="17.7265625" style="482" customWidth="1"/>
    <col min="14317" max="14317" width="11.26953125" style="482" customWidth="1"/>
    <col min="14318" max="14336" width="8.36328125" style="482" customWidth="1"/>
    <col min="14337" max="14337" width="9.453125" style="482" customWidth="1"/>
    <col min="14338" max="14338" width="10.36328125" style="482" customWidth="1"/>
    <col min="14339" max="14339" width="10.7265625" style="482" bestFit="1" customWidth="1"/>
    <col min="14340" max="14340" width="9.453125" style="482" bestFit="1" customWidth="1"/>
    <col min="14341" max="14341" width="10.36328125" style="482" customWidth="1"/>
    <col min="14342" max="14342" width="8" style="482" bestFit="1" customWidth="1"/>
    <col min="14343" max="14343" width="15.7265625" style="482" bestFit="1" customWidth="1"/>
    <col min="14344" max="14344" width="1.6328125" style="482" customWidth="1"/>
    <col min="14345" max="14345" width="5.36328125" style="482" customWidth="1"/>
    <col min="14346" max="14570" width="11" style="482"/>
    <col min="14571" max="14571" width="1.6328125" style="482" customWidth="1"/>
    <col min="14572" max="14572" width="17.7265625" style="482" customWidth="1"/>
    <col min="14573" max="14573" width="11.26953125" style="482" customWidth="1"/>
    <col min="14574" max="14592" width="8.36328125" style="482" customWidth="1"/>
    <col min="14593" max="14593" width="9.453125" style="482" customWidth="1"/>
    <col min="14594" max="14594" width="10.36328125" style="482" customWidth="1"/>
    <col min="14595" max="14595" width="10.7265625" style="482" bestFit="1" customWidth="1"/>
    <col min="14596" max="14596" width="9.453125" style="482" bestFit="1" customWidth="1"/>
    <col min="14597" max="14597" width="10.36328125" style="482" customWidth="1"/>
    <col min="14598" max="14598" width="8" style="482" bestFit="1" customWidth="1"/>
    <col min="14599" max="14599" width="15.7265625" style="482" bestFit="1" customWidth="1"/>
    <col min="14600" max="14600" width="1.6328125" style="482" customWidth="1"/>
    <col min="14601" max="14601" width="5.36328125" style="482" customWidth="1"/>
    <col min="14602" max="14826" width="11" style="482"/>
    <col min="14827" max="14827" width="1.6328125" style="482" customWidth="1"/>
    <col min="14828" max="14828" width="17.7265625" style="482" customWidth="1"/>
    <col min="14829" max="14829" width="11.26953125" style="482" customWidth="1"/>
    <col min="14830" max="14848" width="8.36328125" style="482" customWidth="1"/>
    <col min="14849" max="14849" width="9.453125" style="482" customWidth="1"/>
    <col min="14850" max="14850" width="10.36328125" style="482" customWidth="1"/>
    <col min="14851" max="14851" width="10.7265625" style="482" bestFit="1" customWidth="1"/>
    <col min="14852" max="14852" width="9.453125" style="482" bestFit="1" customWidth="1"/>
    <col min="14853" max="14853" width="10.36328125" style="482" customWidth="1"/>
    <col min="14854" max="14854" width="8" style="482" bestFit="1" customWidth="1"/>
    <col min="14855" max="14855" width="15.7265625" style="482" bestFit="1" customWidth="1"/>
    <col min="14856" max="14856" width="1.6328125" style="482" customWidth="1"/>
    <col min="14857" max="14857" width="5.36328125" style="482" customWidth="1"/>
    <col min="14858" max="15082" width="11" style="482"/>
    <col min="15083" max="15083" width="1.6328125" style="482" customWidth="1"/>
    <col min="15084" max="15084" width="17.7265625" style="482" customWidth="1"/>
    <col min="15085" max="15085" width="11.26953125" style="482" customWidth="1"/>
    <col min="15086" max="15104" width="8.36328125" style="482" customWidth="1"/>
    <col min="15105" max="15105" width="9.453125" style="482" customWidth="1"/>
    <col min="15106" max="15106" width="10.36328125" style="482" customWidth="1"/>
    <col min="15107" max="15107" width="10.7265625" style="482" bestFit="1" customWidth="1"/>
    <col min="15108" max="15108" width="9.453125" style="482" bestFit="1" customWidth="1"/>
    <col min="15109" max="15109" width="10.36328125" style="482" customWidth="1"/>
    <col min="15110" max="15110" width="8" style="482" bestFit="1" customWidth="1"/>
    <col min="15111" max="15111" width="15.7265625" style="482" bestFit="1" customWidth="1"/>
    <col min="15112" max="15112" width="1.6328125" style="482" customWidth="1"/>
    <col min="15113" max="15113" width="5.36328125" style="482" customWidth="1"/>
    <col min="15114" max="15338" width="11" style="482"/>
    <col min="15339" max="15339" width="1.6328125" style="482" customWidth="1"/>
    <col min="15340" max="15340" width="17.7265625" style="482" customWidth="1"/>
    <col min="15341" max="15341" width="11.26953125" style="482" customWidth="1"/>
    <col min="15342" max="15360" width="8.36328125" style="482" customWidth="1"/>
    <col min="15361" max="15361" width="9.453125" style="482" customWidth="1"/>
    <col min="15362" max="15362" width="10.36328125" style="482" customWidth="1"/>
    <col min="15363" max="15363" width="10.7265625" style="482" bestFit="1" customWidth="1"/>
    <col min="15364" max="15364" width="9.453125" style="482" bestFit="1" customWidth="1"/>
    <col min="15365" max="15365" width="10.36328125" style="482" customWidth="1"/>
    <col min="15366" max="15366" width="8" style="482" bestFit="1" customWidth="1"/>
    <col min="15367" max="15367" width="15.7265625" style="482" bestFit="1" customWidth="1"/>
    <col min="15368" max="15368" width="1.6328125" style="482" customWidth="1"/>
    <col min="15369" max="15369" width="5.36328125" style="482" customWidth="1"/>
    <col min="15370" max="15594" width="11" style="482"/>
    <col min="15595" max="15595" width="1.6328125" style="482" customWidth="1"/>
    <col min="15596" max="15596" width="17.7265625" style="482" customWidth="1"/>
    <col min="15597" max="15597" width="11.26953125" style="482" customWidth="1"/>
    <col min="15598" max="15616" width="8.36328125" style="482" customWidth="1"/>
    <col min="15617" max="15617" width="9.453125" style="482" customWidth="1"/>
    <col min="15618" max="15618" width="10.36328125" style="482" customWidth="1"/>
    <col min="15619" max="15619" width="10.7265625" style="482" bestFit="1" customWidth="1"/>
    <col min="15620" max="15620" width="9.453125" style="482" bestFit="1" customWidth="1"/>
    <col min="15621" max="15621" width="10.36328125" style="482" customWidth="1"/>
    <col min="15622" max="15622" width="8" style="482" bestFit="1" customWidth="1"/>
    <col min="15623" max="15623" width="15.7265625" style="482" bestFit="1" customWidth="1"/>
    <col min="15624" max="15624" width="1.6328125" style="482" customWidth="1"/>
    <col min="15625" max="15625" width="5.36328125" style="482" customWidth="1"/>
    <col min="15626" max="15850" width="11" style="482"/>
    <col min="15851" max="15851" width="1.6328125" style="482" customWidth="1"/>
    <col min="15852" max="15852" width="17.7265625" style="482" customWidth="1"/>
    <col min="15853" max="15853" width="11.26953125" style="482" customWidth="1"/>
    <col min="15854" max="15872" width="8.36328125" style="482" customWidth="1"/>
    <col min="15873" max="15873" width="9.453125" style="482" customWidth="1"/>
    <col min="15874" max="15874" width="10.36328125" style="482" customWidth="1"/>
    <col min="15875" max="15875" width="10.7265625" style="482" bestFit="1" customWidth="1"/>
    <col min="15876" max="15876" width="9.453125" style="482" bestFit="1" customWidth="1"/>
    <col min="15877" max="15877" width="10.36328125" style="482" customWidth="1"/>
    <col min="15878" max="15878" width="8" style="482" bestFit="1" customWidth="1"/>
    <col min="15879" max="15879" width="15.7265625" style="482" bestFit="1" customWidth="1"/>
    <col min="15880" max="15880" width="1.6328125" style="482" customWidth="1"/>
    <col min="15881" max="15881" width="5.36328125" style="482" customWidth="1"/>
    <col min="15882" max="16106" width="11" style="482"/>
    <col min="16107" max="16107" width="1.6328125" style="482" customWidth="1"/>
    <col min="16108" max="16108" width="17.7265625" style="482" customWidth="1"/>
    <col min="16109" max="16109" width="11.26953125" style="482" customWidth="1"/>
    <col min="16110" max="16128" width="8.36328125" style="482" customWidth="1"/>
    <col min="16129" max="16129" width="9.453125" style="482" customWidth="1"/>
    <col min="16130" max="16130" width="10.36328125" style="482" customWidth="1"/>
    <col min="16131" max="16131" width="10.7265625" style="482" bestFit="1" customWidth="1"/>
    <col min="16132" max="16132" width="9.453125" style="482" bestFit="1" customWidth="1"/>
    <col min="16133" max="16133" width="10.36328125" style="482" customWidth="1"/>
    <col min="16134" max="16134" width="8" style="482" bestFit="1" customWidth="1"/>
    <col min="16135" max="16135" width="15.7265625" style="482" bestFit="1" customWidth="1"/>
    <col min="16136" max="16136" width="1.6328125" style="482" customWidth="1"/>
    <col min="16137" max="16137" width="5.36328125" style="482" customWidth="1"/>
    <col min="16138" max="16384" width="11" style="482"/>
  </cols>
  <sheetData>
    <row r="1" spans="2:34" ht="17.5">
      <c r="B1" s="1285" t="s">
        <v>987</v>
      </c>
    </row>
    <row r="3" spans="2:34">
      <c r="B3" s="14"/>
      <c r="Q3" s="1712"/>
      <c r="R3" s="1712"/>
      <c r="S3" s="1712"/>
      <c r="T3" s="1712"/>
      <c r="U3" s="1712"/>
      <c r="V3" s="1712"/>
      <c r="W3" s="1712"/>
      <c r="X3" s="1712"/>
      <c r="Y3" s="1712"/>
      <c r="Z3" s="1712"/>
      <c r="AA3" s="1712"/>
      <c r="AB3" s="1712"/>
      <c r="AC3" s="1712"/>
      <c r="AD3" s="1712"/>
      <c r="AE3" s="1712"/>
      <c r="AF3" s="1712"/>
      <c r="AG3" s="1712"/>
      <c r="AH3" s="1712"/>
    </row>
    <row r="4" spans="2:34">
      <c r="Q4" s="1712"/>
      <c r="R4" s="1712"/>
      <c r="S4" s="1712"/>
      <c r="T4" s="1712"/>
      <c r="U4" s="1712"/>
      <c r="V4" s="1712"/>
      <c r="W4" s="1712"/>
      <c r="X4" s="1712"/>
      <c r="Y4" s="1712"/>
      <c r="Z4" s="1712"/>
      <c r="AA4" s="1712"/>
      <c r="AB4" s="1712"/>
      <c r="AC4" s="1712"/>
      <c r="AD4" s="1712"/>
      <c r="AE4" s="1712"/>
      <c r="AF4" s="1712"/>
      <c r="AG4" s="1712"/>
      <c r="AH4" s="1712"/>
    </row>
    <row r="5" spans="2:34" s="485" customFormat="1" ht="19.5" customHeight="1" thickBot="1">
      <c r="B5" s="483"/>
      <c r="C5" s="484"/>
      <c r="D5" s="484"/>
      <c r="E5" s="484"/>
      <c r="F5" s="484"/>
      <c r="G5" s="484"/>
      <c r="H5" s="484"/>
      <c r="I5" s="484"/>
      <c r="J5" s="484"/>
      <c r="K5" s="484"/>
      <c r="L5" s="484" t="s">
        <v>607</v>
      </c>
      <c r="Q5" s="1713"/>
      <c r="R5" s="1713"/>
      <c r="S5" s="1713"/>
      <c r="T5" s="1713"/>
      <c r="U5" s="1713"/>
      <c r="V5" s="1713"/>
      <c r="W5" s="1713"/>
      <c r="X5" s="1713"/>
      <c r="Y5" s="1713"/>
      <c r="Z5" s="1713"/>
      <c r="AA5" s="1713"/>
      <c r="AB5" s="1713"/>
      <c r="AC5" s="1713"/>
      <c r="AD5" s="1713"/>
      <c r="AE5" s="1713"/>
      <c r="AF5" s="1713"/>
      <c r="AG5" s="1713"/>
      <c r="AH5" s="1713"/>
    </row>
    <row r="6" spans="2:34" s="485" customFormat="1" ht="19.5" customHeight="1">
      <c r="B6" s="1405" t="s">
        <v>608</v>
      </c>
      <c r="C6" s="1407" t="s">
        <v>609</v>
      </c>
      <c r="D6" s="1409" t="s">
        <v>610</v>
      </c>
      <c r="E6" s="1409" t="s">
        <v>611</v>
      </c>
      <c r="F6" s="1398" t="s">
        <v>612</v>
      </c>
      <c r="G6" s="1399"/>
      <c r="H6" s="1399"/>
      <c r="I6" s="1400"/>
      <c r="J6" s="1401" t="s">
        <v>613</v>
      </c>
      <c r="K6" s="1390" t="s">
        <v>614</v>
      </c>
      <c r="L6" s="1392" t="s">
        <v>615</v>
      </c>
      <c r="Q6" s="1713"/>
      <c r="R6" s="1719"/>
      <c r="S6" s="1719"/>
      <c r="T6" s="1720"/>
      <c r="U6" s="1721"/>
      <c r="V6" s="1722"/>
      <c r="W6" s="1723"/>
      <c r="X6" s="1720"/>
      <c r="Y6" s="1723"/>
      <c r="Z6" s="1724"/>
      <c r="AA6" s="1725"/>
      <c r="AB6" s="1720"/>
      <c r="AC6" s="1726"/>
      <c r="AD6" s="1723"/>
      <c r="AE6" s="1719"/>
      <c r="AF6" s="1719"/>
      <c r="AG6" s="1719"/>
      <c r="AH6" s="1713"/>
    </row>
    <row r="7" spans="2:34" ht="26.5" thickBot="1">
      <c r="B7" s="1406"/>
      <c r="C7" s="1408"/>
      <c r="D7" s="1410"/>
      <c r="E7" s="1411"/>
      <c r="F7" s="1010" t="s">
        <v>612</v>
      </c>
      <c r="G7" s="1010" t="s">
        <v>616</v>
      </c>
      <c r="H7" s="1011" t="s">
        <v>617</v>
      </c>
      <c r="I7" s="1012" t="s">
        <v>618</v>
      </c>
      <c r="J7" s="1402"/>
      <c r="K7" s="1391"/>
      <c r="L7" s="1393"/>
      <c r="Q7" s="1712"/>
      <c r="R7" s="1719"/>
      <c r="S7" s="1719"/>
      <c r="T7" s="1719"/>
      <c r="U7" s="1719"/>
      <c r="V7" s="1719"/>
      <c r="W7" s="1719"/>
      <c r="X7" s="1719"/>
      <c r="Y7" s="1719"/>
      <c r="Z7" s="1719"/>
      <c r="AA7" s="1719"/>
      <c r="AB7" s="1719"/>
      <c r="AC7" s="1719"/>
      <c r="AD7" s="1719"/>
      <c r="AE7" s="1719"/>
      <c r="AF7" s="1719"/>
      <c r="AG7" s="1719"/>
      <c r="AH7" s="1712"/>
    </row>
    <row r="8" spans="2:34" ht="25.5" customHeight="1">
      <c r="B8" s="1394" t="s">
        <v>903</v>
      </c>
      <c r="C8" s="1013">
        <v>244.29497699999999</v>
      </c>
      <c r="D8" s="1014">
        <v>0</v>
      </c>
      <c r="E8" s="1014">
        <v>145.94955185627961</v>
      </c>
      <c r="F8" s="1014">
        <v>98.345425143720391</v>
      </c>
      <c r="G8" s="1014">
        <v>7.8347225114181605</v>
      </c>
      <c r="H8" s="1014">
        <v>3.3776307289163858</v>
      </c>
      <c r="I8" s="1015">
        <v>4.4570917825017737</v>
      </c>
      <c r="J8" s="1016">
        <v>3.3776307289163858</v>
      </c>
      <c r="K8" s="1014">
        <v>90.510702632302241</v>
      </c>
      <c r="L8" s="1017">
        <v>150.40664363878139</v>
      </c>
      <c r="Q8" s="1712"/>
      <c r="R8" s="1727"/>
      <c r="S8" s="1728"/>
      <c r="T8" s="1719"/>
      <c r="U8" s="1719"/>
      <c r="V8" s="1719"/>
      <c r="W8" s="1719"/>
      <c r="X8" s="1719"/>
      <c r="Y8" s="1719"/>
      <c r="Z8" s="1719"/>
      <c r="AA8" s="1719"/>
      <c r="AB8" s="1719"/>
      <c r="AC8" s="1719"/>
      <c r="AD8" s="1719"/>
      <c r="AE8" s="1729"/>
      <c r="AF8" s="1729"/>
      <c r="AG8" s="1729"/>
      <c r="AH8" s="1712"/>
    </row>
    <row r="9" spans="2:34" ht="25.5" customHeight="1">
      <c r="B9" s="1395"/>
      <c r="C9" s="489"/>
      <c r="D9" s="490">
        <v>0</v>
      </c>
      <c r="E9" s="490">
        <v>0.59743165270352494</v>
      </c>
      <c r="F9" s="490">
        <v>0.40256834729647512</v>
      </c>
      <c r="G9" s="490">
        <v>3.2070747453060246E-2</v>
      </c>
      <c r="H9" s="490">
        <v>1.3826034290162201E-2</v>
      </c>
      <c r="I9" s="491">
        <v>1.8244713162898041E-2</v>
      </c>
      <c r="J9" s="492">
        <v>1.3826034290162201E-2</v>
      </c>
      <c r="K9" s="490">
        <v>0.3704975998434149</v>
      </c>
      <c r="L9" s="493">
        <v>0.61567636586642305</v>
      </c>
      <c r="Q9" s="1712"/>
      <c r="R9" s="1730"/>
      <c r="S9" s="1730"/>
      <c r="T9" s="1731"/>
      <c r="U9" s="1731"/>
      <c r="V9" s="1731"/>
      <c r="W9" s="1731"/>
      <c r="X9" s="1731"/>
      <c r="Y9" s="1731"/>
      <c r="Z9" s="1731"/>
      <c r="AA9" s="1731"/>
      <c r="AB9" s="1731"/>
      <c r="AC9" s="1731"/>
      <c r="AD9" s="1731"/>
      <c r="AE9" s="1732"/>
      <c r="AF9" s="1732"/>
      <c r="AG9" s="1732"/>
      <c r="AH9" s="1712"/>
    </row>
    <row r="10" spans="2:34" ht="25.5" customHeight="1">
      <c r="B10" s="1396" t="s">
        <v>904</v>
      </c>
      <c r="C10" s="486">
        <v>22.337900000000001</v>
      </c>
      <c r="D10" s="487">
        <v>0</v>
      </c>
      <c r="E10" s="487">
        <v>0</v>
      </c>
      <c r="F10" s="487">
        <v>22.337900000000001</v>
      </c>
      <c r="G10" s="487">
        <v>0</v>
      </c>
      <c r="H10" s="487">
        <v>0</v>
      </c>
      <c r="I10" s="488">
        <v>0</v>
      </c>
      <c r="J10" s="496">
        <v>0</v>
      </c>
      <c r="K10" s="494">
        <v>22.337900000000001</v>
      </c>
      <c r="L10" s="497">
        <v>0</v>
      </c>
      <c r="Q10" s="1712"/>
      <c r="R10" s="1730"/>
      <c r="S10" s="1730"/>
      <c r="T10" s="1731"/>
      <c r="U10" s="1731"/>
      <c r="V10" s="1731"/>
      <c r="W10" s="1731"/>
      <c r="X10" s="1731"/>
      <c r="Y10" s="1731"/>
      <c r="Z10" s="1731"/>
      <c r="AA10" s="1731"/>
      <c r="AB10" s="1731"/>
      <c r="AC10" s="1731"/>
      <c r="AD10" s="1731"/>
      <c r="AE10" s="1732"/>
      <c r="AF10" s="1732"/>
      <c r="AG10" s="1732"/>
      <c r="AH10" s="1712"/>
    </row>
    <row r="11" spans="2:34" ht="25.5" customHeight="1">
      <c r="B11" s="1395"/>
      <c r="C11" s="489"/>
      <c r="D11" s="490">
        <v>0</v>
      </c>
      <c r="E11" s="490">
        <v>0</v>
      </c>
      <c r="F11" s="490">
        <v>1</v>
      </c>
      <c r="G11" s="490">
        <v>0</v>
      </c>
      <c r="H11" s="490">
        <v>0</v>
      </c>
      <c r="I11" s="491">
        <v>0</v>
      </c>
      <c r="J11" s="492">
        <v>0</v>
      </c>
      <c r="K11" s="490">
        <v>1</v>
      </c>
      <c r="L11" s="493">
        <v>0</v>
      </c>
      <c r="Q11" s="1712"/>
      <c r="R11" s="1730"/>
      <c r="S11" s="1730"/>
      <c r="T11" s="1731"/>
      <c r="U11" s="1731"/>
      <c r="V11" s="1731"/>
      <c r="W11" s="1731"/>
      <c r="X11" s="1731"/>
      <c r="Y11" s="1731"/>
      <c r="Z11" s="1731"/>
      <c r="AA11" s="1731"/>
      <c r="AB11" s="1731"/>
      <c r="AC11" s="1731"/>
      <c r="AD11" s="1731"/>
      <c r="AE11" s="1732"/>
      <c r="AF11" s="1732"/>
      <c r="AG11" s="1732"/>
      <c r="AH11" s="1712"/>
    </row>
    <row r="12" spans="2:34" ht="25.5" customHeight="1">
      <c r="B12" s="1397" t="s">
        <v>905</v>
      </c>
      <c r="C12" s="1112">
        <v>2E-3</v>
      </c>
      <c r="D12" s="1113">
        <v>0</v>
      </c>
      <c r="E12" s="1113">
        <v>0</v>
      </c>
      <c r="F12" s="1113">
        <v>2E-3</v>
      </c>
      <c r="G12" s="1113">
        <v>0</v>
      </c>
      <c r="H12" s="1113">
        <v>0</v>
      </c>
      <c r="I12" s="1114">
        <v>0</v>
      </c>
      <c r="J12" s="1115">
        <v>0</v>
      </c>
      <c r="K12" s="1116">
        <v>2E-3</v>
      </c>
      <c r="L12" s="1117">
        <v>0</v>
      </c>
      <c r="Q12" s="1712"/>
      <c r="R12" s="1730"/>
      <c r="S12" s="1730"/>
      <c r="T12" s="1731"/>
      <c r="U12" s="1731"/>
      <c r="V12" s="1731"/>
      <c r="W12" s="1731"/>
      <c r="X12" s="1731"/>
      <c r="Y12" s="1731"/>
      <c r="Z12" s="1731"/>
      <c r="AA12" s="1731"/>
      <c r="AB12" s="1731"/>
      <c r="AC12" s="1731"/>
      <c r="AD12" s="1731"/>
      <c r="AE12" s="1732"/>
      <c r="AF12" s="1732"/>
      <c r="AG12" s="1732"/>
      <c r="AH12" s="1712"/>
    </row>
    <row r="13" spans="2:34" ht="25.5" customHeight="1">
      <c r="B13" s="1396"/>
      <c r="C13" s="498"/>
      <c r="D13" s="499">
        <v>0</v>
      </c>
      <c r="E13" s="499">
        <v>0</v>
      </c>
      <c r="F13" s="499">
        <v>1</v>
      </c>
      <c r="G13" s="499">
        <v>0</v>
      </c>
      <c r="H13" s="499">
        <v>0</v>
      </c>
      <c r="I13" s="500">
        <v>0</v>
      </c>
      <c r="J13" s="492">
        <v>0</v>
      </c>
      <c r="K13" s="490">
        <v>1</v>
      </c>
      <c r="L13" s="493">
        <v>0</v>
      </c>
      <c r="Q13" s="1712"/>
      <c r="R13" s="1712"/>
      <c r="S13" s="1712"/>
      <c r="T13" s="1712"/>
      <c r="U13" s="1712"/>
      <c r="V13" s="1712"/>
      <c r="W13" s="1712"/>
      <c r="X13" s="1712"/>
      <c r="Y13" s="1712"/>
      <c r="Z13" s="1712"/>
      <c r="AA13" s="1712"/>
      <c r="AB13" s="1712"/>
      <c r="AC13" s="1712"/>
      <c r="AD13" s="1712"/>
      <c r="AE13" s="1712"/>
      <c r="AF13" s="1712"/>
      <c r="AG13" s="1712"/>
      <c r="AH13" s="1712"/>
    </row>
    <row r="14" spans="2:34" ht="25.5" customHeight="1">
      <c r="B14" s="1397" t="s">
        <v>906</v>
      </c>
      <c r="C14" s="486">
        <v>219.22206</v>
      </c>
      <c r="D14" s="494">
        <v>0</v>
      </c>
      <c r="E14" s="494">
        <v>0</v>
      </c>
      <c r="F14" s="494">
        <v>219.22206</v>
      </c>
      <c r="G14" s="494">
        <v>0</v>
      </c>
      <c r="H14" s="494">
        <v>0</v>
      </c>
      <c r="I14" s="495">
        <v>0</v>
      </c>
      <c r="J14" s="496">
        <v>0</v>
      </c>
      <c r="K14" s="494">
        <v>219.22206</v>
      </c>
      <c r="L14" s="497">
        <v>0</v>
      </c>
    </row>
    <row r="15" spans="2:34" ht="25.5" customHeight="1" thickBot="1">
      <c r="B15" s="1396"/>
      <c r="C15" s="498"/>
      <c r="D15" s="499">
        <v>0</v>
      </c>
      <c r="E15" s="499">
        <v>0</v>
      </c>
      <c r="F15" s="499">
        <v>1</v>
      </c>
      <c r="G15" s="499">
        <v>0</v>
      </c>
      <c r="H15" s="499">
        <v>0</v>
      </c>
      <c r="I15" s="500">
        <v>0</v>
      </c>
      <c r="J15" s="501">
        <v>0</v>
      </c>
      <c r="K15" s="499">
        <v>1</v>
      </c>
      <c r="L15" s="502">
        <v>0</v>
      </c>
    </row>
    <row r="16" spans="2:34" ht="25.5" customHeight="1" thickTop="1">
      <c r="B16" s="1403" t="s">
        <v>523</v>
      </c>
      <c r="C16" s="503">
        <v>485.85693700000002</v>
      </c>
      <c r="D16" s="504">
        <v>0</v>
      </c>
      <c r="E16" s="504">
        <v>145.94955185627961</v>
      </c>
      <c r="F16" s="504">
        <v>339.90738514372038</v>
      </c>
      <c r="G16" s="504">
        <v>7.8347225114181605</v>
      </c>
      <c r="H16" s="504">
        <v>3.3776307289163858</v>
      </c>
      <c r="I16" s="505">
        <v>4.4570917825017737</v>
      </c>
      <c r="J16" s="506">
        <v>3.3776307289163858</v>
      </c>
      <c r="K16" s="504">
        <v>332.07266263230224</v>
      </c>
      <c r="L16" s="507">
        <v>150.40664363878139</v>
      </c>
    </row>
    <row r="17" spans="2:34" ht="25.5" customHeight="1" thickBot="1">
      <c r="B17" s="1404"/>
      <c r="C17" s="508"/>
      <c r="D17" s="509">
        <v>0</v>
      </c>
      <c r="E17" s="509">
        <v>0.30039614697583211</v>
      </c>
      <c r="F17" s="509">
        <v>0.69960385302416783</v>
      </c>
      <c r="G17" s="509">
        <v>1.6125575071120495E-2</v>
      </c>
      <c r="H17" s="509">
        <v>6.9519038871238463E-3</v>
      </c>
      <c r="I17" s="510">
        <v>9.1736711839966456E-3</v>
      </c>
      <c r="J17" s="511">
        <v>6.9519038871238463E-3</v>
      </c>
      <c r="K17" s="509">
        <v>0.68347827795304739</v>
      </c>
      <c r="L17" s="512">
        <v>0.30956981815982876</v>
      </c>
    </row>
    <row r="18" spans="2:34">
      <c r="B18" s="1033" t="s">
        <v>938</v>
      </c>
    </row>
    <row r="21" spans="2:34">
      <c r="B21" s="14"/>
    </row>
    <row r="22" spans="2:34">
      <c r="B22" s="31" t="s">
        <v>988</v>
      </c>
    </row>
    <row r="23" spans="2:34" s="485" customFormat="1" ht="19.5" customHeight="1" thickBot="1">
      <c r="B23" s="483"/>
      <c r="C23" s="484"/>
      <c r="D23" s="484"/>
      <c r="E23" s="484"/>
      <c r="F23" s="484"/>
      <c r="G23" s="484"/>
      <c r="H23" s="484"/>
      <c r="I23" s="484"/>
      <c r="J23" s="484"/>
      <c r="K23" s="484"/>
      <c r="L23" s="484" t="s">
        <v>607</v>
      </c>
      <c r="S23" s="1713"/>
      <c r="T23" s="1713"/>
      <c r="U23" s="1713"/>
      <c r="V23" s="1713"/>
      <c r="W23" s="1713"/>
      <c r="X23" s="1713"/>
      <c r="Y23" s="1713"/>
      <c r="Z23" s="1713"/>
      <c r="AA23" s="1713"/>
      <c r="AB23" s="1713"/>
      <c r="AC23" s="1713"/>
      <c r="AD23" s="1713"/>
      <c r="AE23" s="1713"/>
    </row>
    <row r="24" spans="2:34" s="485" customFormat="1" ht="19.5" customHeight="1">
      <c r="B24" s="1405" t="s">
        <v>608</v>
      </c>
      <c r="C24" s="1407" t="s">
        <v>609</v>
      </c>
      <c r="D24" s="1409" t="s">
        <v>610</v>
      </c>
      <c r="E24" s="1409" t="s">
        <v>611</v>
      </c>
      <c r="F24" s="1398" t="s">
        <v>612</v>
      </c>
      <c r="G24" s="1399"/>
      <c r="H24" s="1399"/>
      <c r="I24" s="1400"/>
      <c r="J24" s="1401" t="s">
        <v>613</v>
      </c>
      <c r="K24" s="1390" t="s">
        <v>614</v>
      </c>
      <c r="L24" s="1392" t="s">
        <v>615</v>
      </c>
      <c r="R24"/>
      <c r="S24" s="1719"/>
      <c r="T24" s="1720"/>
      <c r="U24" s="1721"/>
      <c r="V24" s="1722"/>
      <c r="W24" s="1723"/>
      <c r="X24" s="1720"/>
      <c r="Y24" s="1723"/>
      <c r="Z24" s="1724"/>
      <c r="AA24" s="1725"/>
      <c r="AB24" s="1720"/>
      <c r="AC24" s="1726"/>
      <c r="AD24" s="1723"/>
      <c r="AE24" s="1719"/>
      <c r="AF24"/>
      <c r="AG24"/>
    </row>
    <row r="25" spans="2:34" ht="26.5" thickBot="1">
      <c r="B25" s="1406"/>
      <c r="C25" s="1408"/>
      <c r="D25" s="1410"/>
      <c r="E25" s="1411"/>
      <c r="F25" s="1010" t="s">
        <v>612</v>
      </c>
      <c r="G25" s="1010" t="s">
        <v>616</v>
      </c>
      <c r="H25" s="1011" t="s">
        <v>617</v>
      </c>
      <c r="I25" s="1012" t="s">
        <v>618</v>
      </c>
      <c r="J25" s="1402"/>
      <c r="K25" s="1391"/>
      <c r="L25" s="1393"/>
      <c r="Q25" s="1712"/>
      <c r="R25" s="1719"/>
      <c r="S25" s="1719"/>
      <c r="T25" s="1719"/>
      <c r="U25" s="1719"/>
      <c r="V25" s="1719"/>
      <c r="W25" s="1719"/>
      <c r="X25" s="1719"/>
      <c r="Y25" s="1719"/>
      <c r="Z25" s="1719"/>
      <c r="AA25" s="1719"/>
      <c r="AB25" s="1719"/>
      <c r="AC25" s="1719"/>
      <c r="AD25" s="1719"/>
      <c r="AE25" s="1719"/>
      <c r="AF25" s="1719"/>
      <c r="AG25" s="1719"/>
      <c r="AH25" s="1712"/>
    </row>
    <row r="26" spans="2:34" ht="25.5" customHeight="1">
      <c r="B26" s="1394" t="s">
        <v>933</v>
      </c>
      <c r="C26" s="1013">
        <v>5315.8665867369536</v>
      </c>
      <c r="D26" s="1014">
        <v>2.4287660862982587E-2</v>
      </c>
      <c r="E26" s="1014">
        <v>2784.5181860507928</v>
      </c>
      <c r="F26" s="1014">
        <v>2531.3241130252986</v>
      </c>
      <c r="G26" s="1014">
        <v>2508.392688524088</v>
      </c>
      <c r="H26" s="1014">
        <v>1575.7262434617571</v>
      </c>
      <c r="I26" s="1015">
        <v>932.66644506233081</v>
      </c>
      <c r="J26" s="1016">
        <v>1575.75053112262</v>
      </c>
      <c r="K26" s="1014">
        <v>22.93142450121055</v>
      </c>
      <c r="L26" s="1017">
        <v>3717.1846311131239</v>
      </c>
      <c r="Q26" s="1712"/>
      <c r="R26" s="1727"/>
      <c r="S26" s="1728"/>
      <c r="T26" s="1719"/>
      <c r="U26" s="1719"/>
      <c r="V26" s="1719"/>
      <c r="W26" s="1719"/>
      <c r="X26" s="1719"/>
      <c r="Y26" s="1719"/>
      <c r="Z26" s="1719"/>
      <c r="AA26" s="1719"/>
      <c r="AB26" s="1719"/>
      <c r="AC26" s="1719"/>
      <c r="AD26" s="1719"/>
      <c r="AE26" s="1729"/>
      <c r="AF26" s="1729"/>
      <c r="AG26" s="1729"/>
      <c r="AH26" s="1712"/>
    </row>
    <row r="27" spans="2:34" ht="25.5" customHeight="1" thickBot="1">
      <c r="B27" s="1404"/>
      <c r="C27" s="903"/>
      <c r="D27" s="509">
        <v>4.5688996265594988E-6</v>
      </c>
      <c r="E27" s="509">
        <v>0.52381265417724066</v>
      </c>
      <c r="F27" s="509">
        <v>0.47618277692313288</v>
      </c>
      <c r="G27" s="509">
        <v>0.47186900716855995</v>
      </c>
      <c r="H27" s="509">
        <v>0.29641944878623966</v>
      </c>
      <c r="I27" s="510">
        <v>0.17544955838232029</v>
      </c>
      <c r="J27" s="511">
        <v>0.29642401768586624</v>
      </c>
      <c r="K27" s="509">
        <v>4.3137697545729001E-3</v>
      </c>
      <c r="L27" s="512">
        <v>0.699262212559561</v>
      </c>
      <c r="Q27" s="1712"/>
      <c r="R27" s="1730"/>
      <c r="S27" s="1730"/>
      <c r="T27" s="1731"/>
      <c r="U27" s="1731"/>
      <c r="V27" s="1731"/>
      <c r="W27" s="1731"/>
      <c r="X27" s="1731"/>
      <c r="Y27" s="1731"/>
      <c r="Z27" s="1731"/>
      <c r="AA27" s="1731"/>
      <c r="AB27" s="1731"/>
      <c r="AC27" s="1731"/>
      <c r="AD27" s="1731"/>
      <c r="AE27" s="1732"/>
      <c r="AF27" s="1732"/>
      <c r="AG27" s="1732"/>
      <c r="AH27" s="1712"/>
    </row>
    <row r="28" spans="2:34">
      <c r="B28" s="1079" t="s">
        <v>939</v>
      </c>
      <c r="Q28" s="1712"/>
      <c r="R28" s="1712"/>
      <c r="S28" s="1712"/>
      <c r="T28" s="1712"/>
      <c r="U28" s="1712"/>
      <c r="V28" s="1712"/>
      <c r="W28" s="1712"/>
      <c r="X28" s="1712"/>
      <c r="Y28" s="1712"/>
      <c r="Z28" s="1712"/>
      <c r="AA28" s="1712"/>
      <c r="AB28" s="1712"/>
      <c r="AC28" s="1712"/>
      <c r="AD28" s="1712"/>
      <c r="AE28" s="1712"/>
      <c r="AF28" s="1712"/>
      <c r="AG28" s="1712"/>
      <c r="AH28" s="1712"/>
    </row>
    <row r="29" spans="2:34">
      <c r="Q29" s="1712"/>
      <c r="R29" s="1712"/>
      <c r="S29" s="1712"/>
      <c r="T29" s="1712"/>
      <c r="U29" s="1712"/>
      <c r="V29" s="1712"/>
      <c r="W29" s="1712"/>
      <c r="X29" s="1712"/>
      <c r="Y29" s="1712"/>
      <c r="Z29" s="1712"/>
      <c r="AA29" s="1712"/>
      <c r="AB29" s="1712"/>
      <c r="AC29" s="1712"/>
      <c r="AD29" s="1712"/>
      <c r="AE29" s="1712"/>
      <c r="AF29" s="1712"/>
      <c r="AG29" s="1712"/>
      <c r="AH29" s="1712"/>
    </row>
    <row r="31" spans="2:34">
      <c r="B31" s="14"/>
    </row>
    <row r="32" spans="2:34">
      <c r="B32" s="31" t="s">
        <v>989</v>
      </c>
      <c r="Q32" s="1712"/>
      <c r="R32" s="1712"/>
      <c r="S32" s="1712"/>
      <c r="T32" s="1712"/>
      <c r="U32" s="1712"/>
      <c r="V32" s="1712"/>
      <c r="W32" s="1712"/>
      <c r="X32" s="1712"/>
      <c r="Y32" s="1712"/>
      <c r="Z32" s="1712"/>
      <c r="AA32" s="1712"/>
      <c r="AB32" s="1712"/>
      <c r="AC32" s="1712"/>
      <c r="AD32" s="1712"/>
      <c r="AE32" s="1712"/>
      <c r="AF32" s="1712"/>
      <c r="AG32" s="1712"/>
      <c r="AH32" s="1712"/>
    </row>
    <row r="33" spans="2:34" s="485" customFormat="1" ht="19.5" customHeight="1" thickBot="1">
      <c r="B33" s="483"/>
      <c r="C33" s="484"/>
      <c r="D33" s="484"/>
      <c r="E33" s="484"/>
      <c r="F33" s="484"/>
      <c r="G33" s="484"/>
      <c r="H33" s="484"/>
      <c r="I33" s="484"/>
      <c r="J33" s="484"/>
      <c r="K33" s="484"/>
      <c r="L33" s="484" t="s">
        <v>607</v>
      </c>
      <c r="Q33" s="1713"/>
      <c r="R33" s="1713"/>
      <c r="S33" s="1713"/>
      <c r="T33" s="1713"/>
      <c r="U33" s="1713"/>
      <c r="V33" s="1713"/>
      <c r="W33" s="1713"/>
      <c r="X33" s="1713"/>
      <c r="Y33" s="1713"/>
      <c r="Z33" s="1713"/>
      <c r="AA33" s="1713"/>
      <c r="AB33" s="1713"/>
      <c r="AC33" s="1713"/>
      <c r="AD33" s="1713"/>
      <c r="AE33" s="1713"/>
      <c r="AF33" s="1713"/>
      <c r="AG33" s="1713"/>
      <c r="AH33" s="1713"/>
    </row>
    <row r="34" spans="2:34" s="485" customFormat="1" ht="19.5" customHeight="1">
      <c r="B34" s="1405" t="s">
        <v>608</v>
      </c>
      <c r="C34" s="1407" t="s">
        <v>609</v>
      </c>
      <c r="D34" s="1409" t="s">
        <v>610</v>
      </c>
      <c r="E34" s="1409" t="s">
        <v>611</v>
      </c>
      <c r="F34" s="1398" t="s">
        <v>612</v>
      </c>
      <c r="G34" s="1399"/>
      <c r="H34" s="1399"/>
      <c r="I34" s="1400"/>
      <c r="J34" s="1401" t="s">
        <v>613</v>
      </c>
      <c r="K34" s="1390" t="s">
        <v>614</v>
      </c>
      <c r="L34" s="1392" t="s">
        <v>615</v>
      </c>
      <c r="Q34" s="1713"/>
      <c r="R34" s="1719"/>
      <c r="S34" s="1719"/>
      <c r="T34" s="1720"/>
      <c r="U34" s="1721"/>
      <c r="V34" s="1722"/>
      <c r="W34" s="1723"/>
      <c r="X34" s="1720"/>
      <c r="Y34" s="1723"/>
      <c r="Z34" s="1724"/>
      <c r="AA34" s="1725"/>
      <c r="AB34" s="1720"/>
      <c r="AC34" s="1726"/>
      <c r="AD34" s="1723"/>
      <c r="AE34" s="1719"/>
      <c r="AF34" s="1719"/>
      <c r="AG34" s="1719"/>
      <c r="AH34" s="1713"/>
    </row>
    <row r="35" spans="2:34" ht="26.5" thickBot="1">
      <c r="B35" s="1406"/>
      <c r="C35" s="1408"/>
      <c r="D35" s="1410"/>
      <c r="E35" s="1411"/>
      <c r="F35" s="1010" t="s">
        <v>612</v>
      </c>
      <c r="G35" s="1010" t="s">
        <v>616</v>
      </c>
      <c r="H35" s="1011" t="s">
        <v>617</v>
      </c>
      <c r="I35" s="1012" t="s">
        <v>618</v>
      </c>
      <c r="J35" s="1402"/>
      <c r="K35" s="1391"/>
      <c r="L35" s="1393"/>
      <c r="Q35" s="1712"/>
      <c r="R35" s="1719"/>
      <c r="S35" s="1719"/>
      <c r="T35" s="1719"/>
      <c r="U35" s="1719"/>
      <c r="V35" s="1719"/>
      <c r="W35" s="1719"/>
      <c r="X35" s="1719"/>
      <c r="Y35" s="1719"/>
      <c r="Z35" s="1719"/>
      <c r="AA35" s="1719"/>
      <c r="AB35" s="1719"/>
      <c r="AC35" s="1719"/>
      <c r="AD35" s="1719"/>
      <c r="AE35" s="1719"/>
      <c r="AF35" s="1719"/>
      <c r="AG35" s="1719"/>
      <c r="AH35" s="1712"/>
    </row>
    <row r="36" spans="2:34" ht="25.5" customHeight="1">
      <c r="B36" s="1394" t="s">
        <v>901</v>
      </c>
      <c r="C36" s="1013">
        <v>175.87272873600787</v>
      </c>
      <c r="D36" s="1014">
        <v>0</v>
      </c>
      <c r="E36" s="1014">
        <v>56.915096250594971</v>
      </c>
      <c r="F36" s="1014">
        <v>118.95763248541289</v>
      </c>
      <c r="G36" s="1014">
        <v>118.86841251914184</v>
      </c>
      <c r="H36" s="1014">
        <v>118.29055240137417</v>
      </c>
      <c r="I36" s="1015">
        <v>0.57786011776765112</v>
      </c>
      <c r="J36" s="1016">
        <v>118.29055240137417</v>
      </c>
      <c r="K36" s="1014">
        <v>8.9219966271064668E-2</v>
      </c>
      <c r="L36" s="1017">
        <v>57.492956368362627</v>
      </c>
      <c r="Q36" s="1712"/>
      <c r="R36" s="1727"/>
      <c r="S36" s="1728"/>
      <c r="T36" s="1719"/>
      <c r="U36" s="1719"/>
      <c r="V36" s="1719"/>
      <c r="W36" s="1719"/>
      <c r="X36" s="1719"/>
      <c r="Y36" s="1719"/>
      <c r="Z36" s="1719"/>
      <c r="AA36" s="1719"/>
      <c r="AB36" s="1719"/>
      <c r="AC36" s="1719"/>
      <c r="AD36" s="1719"/>
      <c r="AE36" s="1729"/>
      <c r="AF36" s="1729"/>
      <c r="AG36" s="1729"/>
      <c r="AH36" s="1712"/>
    </row>
    <row r="37" spans="2:34" ht="25.5" customHeight="1">
      <c r="B37" s="1395"/>
      <c r="C37" s="489"/>
      <c r="D37" s="490">
        <v>0</v>
      </c>
      <c r="E37" s="490">
        <v>0.32361524529494762</v>
      </c>
      <c r="F37" s="490">
        <v>0.67638475470505233</v>
      </c>
      <c r="G37" s="490">
        <v>0.67587745623466255</v>
      </c>
      <c r="H37" s="490">
        <v>0.67259178413574916</v>
      </c>
      <c r="I37" s="491">
        <v>3.2856720989133154E-3</v>
      </c>
      <c r="J37" s="492">
        <v>0.67259178413574916</v>
      </c>
      <c r="K37" s="490">
        <v>5.072984703898435E-4</v>
      </c>
      <c r="L37" s="493">
        <v>0.32690091739386096</v>
      </c>
      <c r="Q37" s="1712"/>
      <c r="R37" s="1730"/>
      <c r="S37" s="1730"/>
      <c r="T37" s="1731"/>
      <c r="U37" s="1731"/>
      <c r="V37" s="1731"/>
      <c r="W37" s="1731"/>
      <c r="X37" s="1731"/>
      <c r="Y37" s="1731"/>
      <c r="Z37" s="1731"/>
      <c r="AA37" s="1731"/>
      <c r="AB37" s="1731"/>
      <c r="AC37" s="1731"/>
      <c r="AD37" s="1731"/>
      <c r="AE37" s="1732"/>
      <c r="AF37" s="1732"/>
      <c r="AG37" s="1732"/>
      <c r="AH37" s="1712"/>
    </row>
    <row r="38" spans="2:34" ht="25.5" customHeight="1">
      <c r="B38" s="1396" t="s">
        <v>908</v>
      </c>
      <c r="C38" s="486">
        <v>1157.8125626416222</v>
      </c>
      <c r="D38" s="487">
        <v>14.808337949152396</v>
      </c>
      <c r="E38" s="487">
        <v>16.411084415257537</v>
      </c>
      <c r="F38" s="487">
        <v>1126.5931402772123</v>
      </c>
      <c r="G38" s="487">
        <v>547.08936079023135</v>
      </c>
      <c r="H38" s="487">
        <v>491.57739739589925</v>
      </c>
      <c r="I38" s="488">
        <v>55.51196339433222</v>
      </c>
      <c r="J38" s="496">
        <v>506.38573534505167</v>
      </c>
      <c r="K38" s="494">
        <v>579.50377948698087</v>
      </c>
      <c r="L38" s="497">
        <v>71.923047809589747</v>
      </c>
      <c r="Q38" s="1712"/>
      <c r="R38" s="1730"/>
      <c r="S38" s="1730"/>
      <c r="T38" s="1731"/>
      <c r="U38" s="1731"/>
      <c r="V38" s="1731"/>
      <c r="W38" s="1731"/>
      <c r="X38" s="1731"/>
      <c r="Y38" s="1731"/>
      <c r="Z38" s="1731"/>
      <c r="AA38" s="1731"/>
      <c r="AB38" s="1731"/>
      <c r="AC38" s="1731"/>
      <c r="AD38" s="1731"/>
      <c r="AE38" s="1732"/>
      <c r="AF38" s="1732"/>
      <c r="AG38" s="1732"/>
      <c r="AH38" s="1712"/>
    </row>
    <row r="39" spans="2:34" ht="25.5" customHeight="1">
      <c r="B39" s="1395"/>
      <c r="C39" s="489"/>
      <c r="D39" s="490">
        <v>1.2789926821459114E-2</v>
      </c>
      <c r="E39" s="490">
        <v>1.4174215192323199E-2</v>
      </c>
      <c r="F39" s="490">
        <v>0.97303585798621772</v>
      </c>
      <c r="G39" s="490">
        <v>0.4725198002187958</v>
      </c>
      <c r="H39" s="490">
        <v>0.42457424738451144</v>
      </c>
      <c r="I39" s="491">
        <v>4.7945552834284491E-2</v>
      </c>
      <c r="J39" s="492">
        <v>0.43736417420597057</v>
      </c>
      <c r="K39" s="490">
        <v>0.50051605776742181</v>
      </c>
      <c r="L39" s="493">
        <v>6.211976802660768E-2</v>
      </c>
      <c r="Q39" s="1712"/>
      <c r="R39" s="1730"/>
      <c r="S39" s="1730"/>
      <c r="T39" s="1731"/>
      <c r="U39" s="1731"/>
      <c r="V39" s="1731"/>
      <c r="W39" s="1731"/>
      <c r="X39" s="1731"/>
      <c r="Y39" s="1731"/>
      <c r="Z39" s="1731"/>
      <c r="AA39" s="1731"/>
      <c r="AB39" s="1731"/>
      <c r="AC39" s="1731"/>
      <c r="AD39" s="1731"/>
      <c r="AE39" s="1732"/>
      <c r="AF39" s="1732"/>
      <c r="AG39" s="1732"/>
      <c r="AH39" s="1712"/>
    </row>
    <row r="40" spans="2:34" ht="25.5" customHeight="1">
      <c r="B40" s="1397" t="s">
        <v>902</v>
      </c>
      <c r="C40" s="486">
        <v>145.48212332890984</v>
      </c>
      <c r="D40" s="487">
        <v>0</v>
      </c>
      <c r="E40" s="487">
        <v>1.9818785321515698E-2</v>
      </c>
      <c r="F40" s="487">
        <v>145.46230454358832</v>
      </c>
      <c r="G40" s="487">
        <v>8.4701483782257014</v>
      </c>
      <c r="H40" s="487">
        <v>7.6516495264289706</v>
      </c>
      <c r="I40" s="488">
        <v>0.81849885179672999</v>
      </c>
      <c r="J40" s="496">
        <v>7.6516495264289706</v>
      </c>
      <c r="K40" s="494">
        <v>136.99215616536262</v>
      </c>
      <c r="L40" s="497">
        <v>0.8383176371182457</v>
      </c>
      <c r="Q40" s="1712"/>
      <c r="R40" s="1730"/>
      <c r="S40" s="1730"/>
      <c r="T40" s="1731"/>
      <c r="U40" s="1731"/>
      <c r="V40" s="1731"/>
      <c r="W40" s="1731"/>
      <c r="X40" s="1731"/>
      <c r="Y40" s="1731"/>
      <c r="Z40" s="1731"/>
      <c r="AA40" s="1731"/>
      <c r="AB40" s="1731"/>
      <c r="AC40" s="1731"/>
      <c r="AD40" s="1731"/>
      <c r="AE40" s="1732"/>
      <c r="AF40" s="1732"/>
      <c r="AG40" s="1732"/>
      <c r="AH40" s="1712"/>
    </row>
    <row r="41" spans="2:34" ht="25.5" customHeight="1">
      <c r="B41" s="1396"/>
      <c r="C41" s="489"/>
      <c r="D41" s="490">
        <v>0</v>
      </c>
      <c r="E41" s="490">
        <v>1.3622832048380861E-4</v>
      </c>
      <c r="F41" s="490">
        <v>0.99986377167951612</v>
      </c>
      <c r="G41" s="490">
        <v>5.8221231477878319E-2</v>
      </c>
      <c r="H41" s="490">
        <v>5.2595118570890796E-2</v>
      </c>
      <c r="I41" s="491">
        <v>5.6261129069875215E-3</v>
      </c>
      <c r="J41" s="492">
        <v>5.2595118570890796E-2</v>
      </c>
      <c r="K41" s="490">
        <v>0.94164254020163785</v>
      </c>
      <c r="L41" s="493">
        <v>5.7623412274713298E-3</v>
      </c>
      <c r="Q41" s="1712"/>
      <c r="R41" s="1730"/>
      <c r="S41" s="1730"/>
      <c r="T41" s="1731"/>
      <c r="U41" s="1731"/>
      <c r="V41" s="1731"/>
      <c r="W41" s="1731"/>
      <c r="X41" s="1731"/>
      <c r="Y41" s="1731"/>
      <c r="Z41" s="1731"/>
      <c r="AA41" s="1731"/>
      <c r="AB41" s="1731"/>
      <c r="AC41" s="1731"/>
      <c r="AD41" s="1731"/>
      <c r="AE41" s="1732"/>
      <c r="AF41" s="1732"/>
      <c r="AG41" s="1732"/>
      <c r="AH41" s="1712"/>
    </row>
    <row r="42" spans="2:34" ht="25.5" customHeight="1">
      <c r="B42" s="1396" t="s">
        <v>907</v>
      </c>
      <c r="C42" s="1072">
        <v>282.26167337373653</v>
      </c>
      <c r="D42" s="1073">
        <v>0.10731783508407139</v>
      </c>
      <c r="E42" s="1073">
        <v>1.7913713676842916E-2</v>
      </c>
      <c r="F42" s="1073">
        <v>282.13644182497563</v>
      </c>
      <c r="G42" s="1073">
        <v>14.469335550185731</v>
      </c>
      <c r="H42" s="1073">
        <v>13.088576927464016</v>
      </c>
      <c r="I42" s="1074">
        <v>1.3807586227217161</v>
      </c>
      <c r="J42" s="1075">
        <v>13.195894762548088</v>
      </c>
      <c r="K42" s="1076">
        <v>267.66710627478989</v>
      </c>
      <c r="L42" s="1077">
        <v>1.3986723363985587</v>
      </c>
      <c r="Q42" s="1712"/>
      <c r="R42" s="1730"/>
      <c r="S42" s="1730"/>
      <c r="T42" s="1731"/>
      <c r="U42" s="1731"/>
      <c r="V42" s="1731"/>
      <c r="W42" s="1731"/>
      <c r="X42" s="1731"/>
      <c r="Y42" s="1731"/>
      <c r="Z42" s="1731"/>
      <c r="AA42" s="1731"/>
      <c r="AB42" s="1731"/>
      <c r="AC42" s="1731"/>
      <c r="AD42" s="1731"/>
      <c r="AE42" s="1732"/>
      <c r="AF42" s="1732"/>
      <c r="AG42" s="1732"/>
      <c r="AH42" s="1712"/>
    </row>
    <row r="43" spans="2:34" ht="25.5" customHeight="1">
      <c r="B43" s="1395"/>
      <c r="C43" s="489"/>
      <c r="D43" s="490">
        <v>3.8020689738480428E-4</v>
      </c>
      <c r="E43" s="490">
        <v>6.346491701380853E-5</v>
      </c>
      <c r="F43" s="490">
        <v>0.99955632818560147</v>
      </c>
      <c r="G43" s="490">
        <v>5.1262133385807568E-2</v>
      </c>
      <c r="H43" s="490">
        <v>4.6370365381252866E-2</v>
      </c>
      <c r="I43" s="491">
        <v>4.8917680045547085E-3</v>
      </c>
      <c r="J43" s="492">
        <v>4.6750572278637673E-2</v>
      </c>
      <c r="K43" s="490">
        <v>0.94829419479979382</v>
      </c>
      <c r="L43" s="493">
        <v>4.9552329215685163E-3</v>
      </c>
      <c r="Q43" s="1712"/>
      <c r="R43" s="1712"/>
      <c r="S43" s="1712"/>
      <c r="T43" s="1712"/>
      <c r="U43" s="1712"/>
      <c r="V43" s="1712"/>
      <c r="W43" s="1712"/>
      <c r="X43" s="1712"/>
      <c r="Y43" s="1712"/>
      <c r="Z43" s="1712"/>
      <c r="AA43" s="1712"/>
      <c r="AB43" s="1712"/>
      <c r="AC43" s="1712"/>
      <c r="AD43" s="1712"/>
      <c r="AE43" s="1712"/>
      <c r="AF43" s="1712"/>
      <c r="AG43" s="1712"/>
      <c r="AH43" s="1712"/>
    </row>
    <row r="44" spans="2:34" ht="25.5" customHeight="1">
      <c r="B44" s="1397" t="s">
        <v>216</v>
      </c>
      <c r="C44" s="486">
        <v>13345.381470362008</v>
      </c>
      <c r="D44" s="487">
        <v>217.74587800785864</v>
      </c>
      <c r="E44" s="487">
        <v>399.72209317411449</v>
      </c>
      <c r="F44" s="487">
        <v>12727.913499180035</v>
      </c>
      <c r="G44" s="487">
        <v>472.08184361433808</v>
      </c>
      <c r="H44" s="487">
        <v>467.75342002856087</v>
      </c>
      <c r="I44" s="488">
        <v>4.3284235857773163</v>
      </c>
      <c r="J44" s="496">
        <v>685.49929803641953</v>
      </c>
      <c r="K44" s="494">
        <v>12255.831655565697</v>
      </c>
      <c r="L44" s="497">
        <v>404.05051675989182</v>
      </c>
    </row>
    <row r="45" spans="2:34" ht="25.5" customHeight="1">
      <c r="B45" s="1396"/>
      <c r="C45" s="489"/>
      <c r="D45" s="490">
        <v>1.6316197366964592E-2</v>
      </c>
      <c r="E45" s="490">
        <v>2.9952091969932395E-2</v>
      </c>
      <c r="F45" s="490">
        <v>0.95373171066310303</v>
      </c>
      <c r="G45" s="490">
        <v>3.5374173804080276E-2</v>
      </c>
      <c r="H45" s="490">
        <v>3.5049835110923397E-2</v>
      </c>
      <c r="I45" s="491">
        <v>3.2433869315688456E-4</v>
      </c>
      <c r="J45" s="492">
        <v>5.1366032477887992E-2</v>
      </c>
      <c r="K45" s="490">
        <v>0.91835753685902266</v>
      </c>
      <c r="L45" s="493">
        <v>3.0276430663089281E-2</v>
      </c>
    </row>
    <row r="46" spans="2:34" ht="25.5" customHeight="1">
      <c r="B46" s="1397" t="s">
        <v>909</v>
      </c>
      <c r="C46" s="486">
        <v>1730.0659737237497</v>
      </c>
      <c r="D46" s="487">
        <v>3.2850996751136821</v>
      </c>
      <c r="E46" s="487">
        <v>111.04913666293238</v>
      </c>
      <c r="F46" s="487">
        <v>1615.7317373857038</v>
      </c>
      <c r="G46" s="487">
        <v>1607.8316972829687</v>
      </c>
      <c r="H46" s="487">
        <v>857.88584087415586</v>
      </c>
      <c r="I46" s="488">
        <v>749.9458564088128</v>
      </c>
      <c r="J46" s="496">
        <v>861.17094054926952</v>
      </c>
      <c r="K46" s="494">
        <v>7.900040102735022</v>
      </c>
      <c r="L46" s="497">
        <v>860.99499307174517</v>
      </c>
    </row>
    <row r="47" spans="2:34" ht="25.5" customHeight="1" thickBot="1">
      <c r="B47" s="1396"/>
      <c r="C47" s="489"/>
      <c r="D47" s="490">
        <v>1.8988291342687455E-3</v>
      </c>
      <c r="E47" s="490">
        <v>6.4187804597944362E-2</v>
      </c>
      <c r="F47" s="490">
        <v>0.93391336626778698</v>
      </c>
      <c r="G47" s="490">
        <v>0.92934704323576334</v>
      </c>
      <c r="H47" s="490">
        <v>0.49586885928266905</v>
      </c>
      <c r="I47" s="491">
        <v>0.43347818395309429</v>
      </c>
      <c r="J47" s="492">
        <v>0.4977676884169378</v>
      </c>
      <c r="K47" s="490">
        <v>4.566323032023558E-3</v>
      </c>
      <c r="L47" s="493">
        <v>0.49766598855103866</v>
      </c>
    </row>
    <row r="48" spans="2:34" ht="25.5" customHeight="1" thickTop="1">
      <c r="B48" s="1403" t="s">
        <v>523</v>
      </c>
      <c r="C48" s="503">
        <v>16836.876532166036</v>
      </c>
      <c r="D48" s="504">
        <v>235.94663346720878</v>
      </c>
      <c r="E48" s="504">
        <v>584.13514300189775</v>
      </c>
      <c r="F48" s="504">
        <v>16016.794755696928</v>
      </c>
      <c r="G48" s="504">
        <v>2768.8107981350913</v>
      </c>
      <c r="H48" s="504">
        <v>1956.2474371538833</v>
      </c>
      <c r="I48" s="505">
        <v>812.56336098120846</v>
      </c>
      <c r="J48" s="506">
        <v>2192.1940706210921</v>
      </c>
      <c r="K48" s="504">
        <v>13247.983957561837</v>
      </c>
      <c r="L48" s="507">
        <v>1396.6985039831061</v>
      </c>
    </row>
    <row r="49" spans="2:34" ht="25.5" customHeight="1" thickBot="1">
      <c r="B49" s="1404"/>
      <c r="C49" s="508"/>
      <c r="D49" s="509">
        <v>1.4013681992407807E-2</v>
      </c>
      <c r="E49" s="509">
        <v>3.469379500918332E-2</v>
      </c>
      <c r="F49" s="509">
        <v>0.95129252299840883</v>
      </c>
      <c r="G49" s="509">
        <v>0.16444919536265604</v>
      </c>
      <c r="H49" s="509">
        <v>0.11618826291305086</v>
      </c>
      <c r="I49" s="510">
        <v>4.8260932449605221E-2</v>
      </c>
      <c r="J49" s="511">
        <v>0.13020194490545867</v>
      </c>
      <c r="K49" s="509">
        <v>0.78684332763575282</v>
      </c>
      <c r="L49" s="512">
        <v>8.2954727458788527E-2</v>
      </c>
    </row>
    <row r="50" spans="2:34" s="481" customFormat="1">
      <c r="B50" s="1079" t="s">
        <v>938</v>
      </c>
      <c r="D50" s="482"/>
      <c r="E50" s="482"/>
      <c r="F50" s="482"/>
      <c r="G50" s="482"/>
      <c r="K50" s="482"/>
      <c r="R50" s="482"/>
      <c r="S50" s="482"/>
      <c r="T50" s="482"/>
      <c r="U50" s="482"/>
      <c r="V50" s="482"/>
      <c r="W50" s="482"/>
      <c r="X50" s="482"/>
      <c r="Y50" s="482"/>
      <c r="Z50" s="482"/>
      <c r="AA50" s="482"/>
      <c r="AB50" s="482"/>
      <c r="AC50" s="482"/>
      <c r="AD50" s="482"/>
      <c r="AE50" s="482"/>
      <c r="AF50" s="482"/>
      <c r="AG50" s="482"/>
      <c r="AH50" s="482"/>
    </row>
    <row r="52" spans="2:34" s="481" customFormat="1">
      <c r="B52" s="482"/>
      <c r="D52" s="482"/>
      <c r="E52" s="482"/>
      <c r="F52" s="482"/>
      <c r="G52" s="482"/>
      <c r="K52" s="482"/>
    </row>
    <row r="54" spans="2:34">
      <c r="H54" s="482"/>
      <c r="R54" s="481"/>
      <c r="S54" s="481"/>
      <c r="T54" s="481"/>
      <c r="U54" s="481"/>
      <c r="V54" s="481"/>
      <c r="W54" s="481"/>
      <c r="X54" s="481"/>
      <c r="Y54" s="481"/>
      <c r="Z54" s="481"/>
      <c r="AA54" s="481"/>
      <c r="AB54" s="481"/>
      <c r="AC54" s="481"/>
      <c r="AD54" s="481"/>
      <c r="AE54" s="481"/>
      <c r="AF54" s="481"/>
      <c r="AG54" s="481"/>
      <c r="AH54" s="481"/>
    </row>
    <row r="55" spans="2:34" s="481" customFormat="1">
      <c r="B55" s="482"/>
      <c r="D55" s="482"/>
      <c r="E55" s="482"/>
      <c r="F55" s="482"/>
      <c r="G55" s="482"/>
      <c r="K55" s="482"/>
      <c r="R55" s="482"/>
      <c r="S55" s="482"/>
      <c r="T55" s="482"/>
      <c r="U55" s="482"/>
      <c r="V55" s="482"/>
      <c r="W55" s="482"/>
      <c r="X55" s="482"/>
      <c r="Y55" s="482"/>
      <c r="Z55" s="482"/>
      <c r="AA55" s="482"/>
      <c r="AB55" s="482"/>
      <c r="AC55" s="482"/>
      <c r="AD55" s="482"/>
      <c r="AE55" s="482"/>
      <c r="AF55" s="482"/>
      <c r="AG55" s="482"/>
      <c r="AH55" s="482"/>
    </row>
    <row r="56" spans="2:34" s="481" customFormat="1">
      <c r="B56" s="482"/>
      <c r="D56" s="482"/>
      <c r="E56" s="482"/>
      <c r="F56" s="482"/>
      <c r="G56" s="482"/>
      <c r="H56" s="31"/>
      <c r="K56" s="482"/>
      <c r="R56" s="482"/>
      <c r="S56" s="482"/>
      <c r="T56" s="482"/>
      <c r="U56" s="482"/>
      <c r="V56" s="482"/>
      <c r="W56" s="482"/>
      <c r="X56" s="482"/>
      <c r="Y56" s="482"/>
      <c r="Z56" s="482"/>
      <c r="AA56" s="482"/>
      <c r="AB56" s="482"/>
      <c r="AC56" s="482"/>
      <c r="AD56" s="482"/>
      <c r="AE56" s="482"/>
      <c r="AF56" s="482"/>
      <c r="AG56" s="482"/>
      <c r="AH56" s="482"/>
    </row>
    <row r="57" spans="2:34" s="481" customFormat="1">
      <c r="B57" s="482"/>
      <c r="D57" s="482"/>
      <c r="E57" s="482"/>
      <c r="F57" s="482"/>
      <c r="G57" s="482"/>
      <c r="K57" s="482"/>
    </row>
    <row r="58" spans="2:34" s="481" customFormat="1">
      <c r="B58" s="482"/>
      <c r="D58" s="482"/>
      <c r="E58" s="482"/>
      <c r="F58" s="482"/>
      <c r="G58" s="482"/>
      <c r="K58" s="482"/>
    </row>
    <row r="59" spans="2:34" s="481" customFormat="1">
      <c r="B59" s="513"/>
      <c r="C59" s="513"/>
      <c r="D59" s="513"/>
      <c r="E59" s="513"/>
      <c r="F59" s="482"/>
      <c r="G59" s="482"/>
      <c r="K59" s="482"/>
    </row>
    <row r="60" spans="2:34">
      <c r="B60" s="513"/>
      <c r="C60" s="514"/>
      <c r="D60" s="514"/>
      <c r="E60" s="514"/>
      <c r="R60" s="481"/>
      <c r="S60" s="481"/>
      <c r="T60" s="481"/>
      <c r="U60" s="481"/>
      <c r="V60" s="481"/>
      <c r="W60" s="481"/>
      <c r="X60" s="481"/>
      <c r="Y60" s="481"/>
      <c r="Z60" s="481"/>
      <c r="AA60" s="481"/>
      <c r="AB60" s="481"/>
      <c r="AC60" s="481"/>
      <c r="AD60" s="481"/>
      <c r="AE60" s="481"/>
      <c r="AF60" s="481"/>
      <c r="AG60" s="481"/>
      <c r="AH60" s="481"/>
    </row>
    <row r="61" spans="2:34">
      <c r="B61" s="515"/>
      <c r="C61" s="514"/>
      <c r="D61" s="514"/>
      <c r="E61" s="514"/>
      <c r="R61" s="481"/>
      <c r="S61" s="481"/>
      <c r="T61" s="481"/>
      <c r="U61" s="481"/>
      <c r="V61" s="481"/>
      <c r="W61" s="481"/>
      <c r="X61" s="481"/>
      <c r="Y61" s="481"/>
      <c r="Z61" s="481"/>
      <c r="AA61" s="481"/>
      <c r="AB61" s="481"/>
      <c r="AC61" s="481"/>
      <c r="AD61" s="481"/>
      <c r="AE61" s="481"/>
      <c r="AF61" s="481"/>
      <c r="AG61" s="481"/>
      <c r="AH61" s="481"/>
    </row>
    <row r="62" spans="2:34">
      <c r="B62" s="515"/>
      <c r="C62" s="514"/>
      <c r="D62" s="514"/>
      <c r="E62" s="514"/>
    </row>
    <row r="63" spans="2:34">
      <c r="B63" s="515"/>
      <c r="C63" s="514"/>
      <c r="D63" s="514"/>
      <c r="E63" s="514"/>
    </row>
    <row r="64" spans="2:34">
      <c r="B64" s="513"/>
      <c r="C64" s="514"/>
      <c r="D64" s="514"/>
      <c r="E64" s="514"/>
    </row>
    <row r="65" spans="2:8">
      <c r="B65" s="513"/>
      <c r="C65" s="514"/>
      <c r="D65" s="514"/>
      <c r="E65" s="514"/>
    </row>
    <row r="66" spans="2:8">
      <c r="B66" s="513"/>
      <c r="C66" s="514"/>
      <c r="D66" s="514"/>
      <c r="E66" s="514"/>
    </row>
    <row r="76" spans="2:8">
      <c r="H76" s="1033"/>
    </row>
    <row r="78" spans="2:8">
      <c r="C78" s="482"/>
    </row>
    <row r="79" spans="2:8">
      <c r="C79" s="482"/>
    </row>
  </sheetData>
  <sheetProtection selectLockedCells="1"/>
  <mergeCells count="48">
    <mergeCell ref="K6:K7"/>
    <mergeCell ref="L6:L7"/>
    <mergeCell ref="B8:B9"/>
    <mergeCell ref="B10:B11"/>
    <mergeCell ref="B14:B15"/>
    <mergeCell ref="B12:B13"/>
    <mergeCell ref="B6:B7"/>
    <mergeCell ref="C6:C7"/>
    <mergeCell ref="D6:D7"/>
    <mergeCell ref="E6:E7"/>
    <mergeCell ref="F6:I6"/>
    <mergeCell ref="J6:J7"/>
    <mergeCell ref="K24:K25"/>
    <mergeCell ref="L24:L25"/>
    <mergeCell ref="B26:B27"/>
    <mergeCell ref="R27:S27"/>
    <mergeCell ref="R9:S9"/>
    <mergeCell ref="R10:S10"/>
    <mergeCell ref="R11:S11"/>
    <mergeCell ref="R12:S12"/>
    <mergeCell ref="B24:B25"/>
    <mergeCell ref="C24:C25"/>
    <mergeCell ref="D24:D25"/>
    <mergeCell ref="E24:E25"/>
    <mergeCell ref="F24:I24"/>
    <mergeCell ref="J24:J25"/>
    <mergeCell ref="B16:B17"/>
    <mergeCell ref="K34:K35"/>
    <mergeCell ref="L34:L35"/>
    <mergeCell ref="B36:B37"/>
    <mergeCell ref="R37:S37"/>
    <mergeCell ref="B42:B43"/>
    <mergeCell ref="R40:S40"/>
    <mergeCell ref="R41:S41"/>
    <mergeCell ref="B34:B35"/>
    <mergeCell ref="C34:C35"/>
    <mergeCell ref="D34:D35"/>
    <mergeCell ref="E34:E35"/>
    <mergeCell ref="F34:I34"/>
    <mergeCell ref="J34:J35"/>
    <mergeCell ref="B44:B45"/>
    <mergeCell ref="R42:S42"/>
    <mergeCell ref="B46:B47"/>
    <mergeCell ref="B48:B49"/>
    <mergeCell ref="R38:S38"/>
    <mergeCell ref="R39:S39"/>
    <mergeCell ref="B38:B39"/>
    <mergeCell ref="B40:B41"/>
  </mergeCells>
  <phoneticPr fontId="17"/>
  <pageMargins left="0.97" right="0.39370078740157483" top="0.39370078740157483" bottom="0.39370078740157483" header="0.19685039370078741" footer="0.19685039370078741"/>
  <pageSetup paperSize="9" scale="23" orientation="landscape" cellComments="asDisplayed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5">
    <tabColor rgb="FF00B050"/>
    <pageSetUpPr fitToPage="1"/>
  </sheetPr>
  <dimension ref="B1:O79"/>
  <sheetViews>
    <sheetView showGridLines="0" topLeftCell="A58" zoomScale="55" zoomScaleNormal="55" workbookViewId="0">
      <selection activeCell="I16" sqref="I16"/>
    </sheetView>
  </sheetViews>
  <sheetFormatPr defaultColWidth="7.90625" defaultRowHeight="13" outlineLevelCol="1"/>
  <cols>
    <col min="1" max="1" width="1.90625" style="518" customWidth="1"/>
    <col min="2" max="2" width="7.90625" style="518"/>
    <col min="3" max="3" width="3.6328125" style="518" bestFit="1" customWidth="1"/>
    <col min="4" max="4" width="25.26953125" style="518" customWidth="1"/>
    <col min="5" max="5" width="5.26953125" style="518" bestFit="1" customWidth="1"/>
    <col min="6" max="6" width="6.453125" style="518" bestFit="1" customWidth="1"/>
    <col min="7" max="8" width="10.7265625" style="518" hidden="1" customWidth="1" outlineLevel="1"/>
    <col min="9" max="9" width="10.7265625" style="518" customWidth="1" collapsed="1"/>
    <col min="10" max="11" width="10.7265625" style="518" customWidth="1"/>
    <col min="12" max="15" width="10.90625" style="518" customWidth="1"/>
    <col min="16" max="16384" width="7.90625" style="518"/>
  </cols>
  <sheetData>
    <row r="1" spans="2:15">
      <c r="B1" s="1431" t="s">
        <v>702</v>
      </c>
      <c r="C1" s="1431"/>
      <c r="D1" s="1431"/>
      <c r="E1" s="1431"/>
      <c r="F1" s="1431"/>
      <c r="G1" s="1431"/>
      <c r="H1" s="1431"/>
      <c r="I1" s="1431"/>
      <c r="J1" s="1431"/>
      <c r="K1" s="1431"/>
      <c r="L1" s="1431"/>
      <c r="M1" s="1431"/>
    </row>
    <row r="2" spans="2:15" ht="13.5" thickBot="1">
      <c r="B2" s="1432" t="s">
        <v>703</v>
      </c>
      <c r="C2" s="1432"/>
      <c r="D2" s="1432"/>
      <c r="E2" s="1432"/>
      <c r="F2" s="1432"/>
      <c r="G2" s="1432"/>
      <c r="H2" s="1432"/>
      <c r="I2" s="1432"/>
      <c r="J2" s="1432"/>
      <c r="K2" s="1432"/>
      <c r="L2" s="1432"/>
      <c r="M2" s="1432"/>
    </row>
    <row r="3" spans="2:15" ht="24" customHeight="1" thickBot="1">
      <c r="B3" s="519" t="s">
        <v>282</v>
      </c>
      <c r="C3" s="520" t="s">
        <v>704</v>
      </c>
      <c r="D3" s="521" t="s">
        <v>284</v>
      </c>
      <c r="E3" s="522" t="s">
        <v>285</v>
      </c>
      <c r="F3" s="523" t="s">
        <v>705</v>
      </c>
      <c r="G3" s="524" t="s">
        <v>706</v>
      </c>
      <c r="H3" s="525" t="s">
        <v>707</v>
      </c>
      <c r="I3" s="525" t="s">
        <v>52</v>
      </c>
      <c r="J3" s="525" t="s">
        <v>708</v>
      </c>
      <c r="K3" s="525" t="s">
        <v>54</v>
      </c>
      <c r="L3" s="525" t="s">
        <v>55</v>
      </c>
      <c r="M3" s="526" t="s">
        <v>56</v>
      </c>
      <c r="N3" s="525" t="s">
        <v>57</v>
      </c>
      <c r="O3" s="525" t="s">
        <v>855</v>
      </c>
    </row>
    <row r="4" spans="2:15" ht="12" customHeight="1">
      <c r="B4" s="527" t="s">
        <v>709</v>
      </c>
      <c r="C4" s="528"/>
      <c r="D4" s="529" t="s">
        <v>710</v>
      </c>
      <c r="E4" s="530" t="s">
        <v>711</v>
      </c>
      <c r="F4" s="531"/>
      <c r="G4" s="532"/>
      <c r="H4" s="533"/>
      <c r="I4" s="534"/>
      <c r="J4" s="534"/>
      <c r="K4" s="535"/>
      <c r="L4" s="536"/>
      <c r="M4" s="537"/>
      <c r="N4" s="536"/>
      <c r="O4" s="536"/>
    </row>
    <row r="5" spans="2:15" ht="12" customHeight="1">
      <c r="B5" s="538"/>
      <c r="C5" s="539">
        <v>1</v>
      </c>
      <c r="D5" s="540" t="s">
        <v>6</v>
      </c>
      <c r="E5" s="541" t="s">
        <v>294</v>
      </c>
      <c r="F5" s="542" t="s">
        <v>712</v>
      </c>
      <c r="G5" s="543">
        <v>4366996.2</v>
      </c>
      <c r="H5" s="544">
        <v>4621576.95</v>
      </c>
      <c r="I5" s="592">
        <v>4421758.9619999994</v>
      </c>
      <c r="J5" s="592">
        <v>4196993.2179999985</v>
      </c>
      <c r="K5" s="545">
        <v>4359500</v>
      </c>
      <c r="L5" s="536">
        <v>3886123.6</v>
      </c>
      <c r="M5" s="593">
        <v>3763590.4</v>
      </c>
      <c r="N5" s="536">
        <v>3641057.2</v>
      </c>
      <c r="O5" s="536">
        <v>3518524</v>
      </c>
    </row>
    <row r="6" spans="2:15" ht="12" customHeight="1">
      <c r="B6" s="538"/>
      <c r="C6" s="539">
        <v>2</v>
      </c>
      <c r="D6" s="548" t="s">
        <v>9</v>
      </c>
      <c r="E6" s="549" t="s">
        <v>295</v>
      </c>
      <c r="F6" s="542"/>
      <c r="G6" s="550"/>
      <c r="H6" s="551"/>
      <c r="I6" s="594">
        <v>299671570</v>
      </c>
      <c r="J6" s="594">
        <v>298904940</v>
      </c>
      <c r="K6" s="594">
        <v>296524196.20259315</v>
      </c>
      <c r="L6" s="594">
        <v>317512092</v>
      </c>
      <c r="M6" s="595">
        <v>317612980</v>
      </c>
      <c r="N6" s="594">
        <v>324052000</v>
      </c>
      <c r="O6" s="594">
        <v>323891321.35135138</v>
      </c>
    </row>
    <row r="7" spans="2:15" ht="12" customHeight="1">
      <c r="B7" s="553"/>
      <c r="C7" s="539">
        <v>3</v>
      </c>
      <c r="D7" s="554" t="s">
        <v>125</v>
      </c>
      <c r="E7" s="541"/>
      <c r="F7" s="531"/>
      <c r="G7" s="550"/>
      <c r="H7" s="551"/>
      <c r="I7" s="552"/>
      <c r="J7" s="552"/>
      <c r="K7" s="552"/>
      <c r="L7" s="546"/>
      <c r="M7" s="547"/>
      <c r="N7" s="546"/>
      <c r="O7" s="546"/>
    </row>
    <row r="8" spans="2:15" ht="12" customHeight="1">
      <c r="B8" s="555" t="s">
        <v>713</v>
      </c>
      <c r="C8" s="539">
        <v>4</v>
      </c>
      <c r="D8" s="548" t="s">
        <v>124</v>
      </c>
      <c r="E8" s="556" t="s">
        <v>298</v>
      </c>
      <c r="F8" s="542" t="s">
        <v>714</v>
      </c>
      <c r="G8" s="543">
        <v>25999.599999999999</v>
      </c>
      <c r="H8" s="544">
        <v>23252.400000000001</v>
      </c>
      <c r="I8" s="592">
        <v>23974.600000000009</v>
      </c>
      <c r="J8" s="592">
        <v>49615</v>
      </c>
      <c r="K8" s="545">
        <v>67404.666666666686</v>
      </c>
      <c r="L8" s="546">
        <v>43403</v>
      </c>
      <c r="M8" s="593">
        <v>43431.333333333343</v>
      </c>
      <c r="N8" s="546">
        <v>43459.666666666657</v>
      </c>
      <c r="O8" s="546">
        <v>43488</v>
      </c>
    </row>
    <row r="9" spans="2:15" ht="12" customHeight="1">
      <c r="B9" s="557" t="s">
        <v>126</v>
      </c>
      <c r="C9" s="539"/>
      <c r="D9" s="548" t="s">
        <v>297</v>
      </c>
      <c r="E9" s="556" t="s">
        <v>302</v>
      </c>
      <c r="F9" s="531"/>
      <c r="G9" s="543"/>
      <c r="H9" s="544"/>
      <c r="I9" s="545"/>
      <c r="J9" s="545"/>
      <c r="K9" s="545"/>
      <c r="L9" s="546"/>
      <c r="M9" s="547"/>
      <c r="N9" s="546"/>
      <c r="O9" s="546"/>
    </row>
    <row r="10" spans="2:15" ht="12" customHeight="1">
      <c r="B10" s="558"/>
      <c r="C10" s="539">
        <v>5</v>
      </c>
      <c r="D10" s="548" t="s">
        <v>126</v>
      </c>
      <c r="E10" s="556" t="s">
        <v>715</v>
      </c>
      <c r="F10" s="542" t="s">
        <v>714</v>
      </c>
      <c r="G10" s="543">
        <v>25693.599999999999</v>
      </c>
      <c r="H10" s="544">
        <v>23930.2</v>
      </c>
      <c r="I10" s="592">
        <v>21901.599999999999</v>
      </c>
      <c r="J10" s="592">
        <v>30194</v>
      </c>
      <c r="K10" s="545">
        <v>31955.333333333332</v>
      </c>
      <c r="L10" s="546">
        <v>26533</v>
      </c>
      <c r="M10" s="593">
        <v>26074.333333333328</v>
      </c>
      <c r="N10" s="546">
        <v>25615.666666666672</v>
      </c>
      <c r="O10" s="546">
        <v>25157</v>
      </c>
    </row>
    <row r="11" spans="2:15" ht="12" customHeight="1">
      <c r="B11" s="559"/>
      <c r="C11" s="539">
        <v>6</v>
      </c>
      <c r="D11" s="548" t="s">
        <v>127</v>
      </c>
      <c r="E11" s="556" t="s">
        <v>716</v>
      </c>
      <c r="F11" s="542" t="s">
        <v>714</v>
      </c>
      <c r="G11" s="543">
        <v>15033.6</v>
      </c>
      <c r="H11" s="544">
        <v>14336.4</v>
      </c>
      <c r="I11" s="592">
        <v>12327.600000000002</v>
      </c>
      <c r="J11" s="592">
        <v>18153</v>
      </c>
      <c r="K11" s="545">
        <v>19544.333333333336</v>
      </c>
      <c r="L11" s="546">
        <v>15544</v>
      </c>
      <c r="M11" s="593">
        <v>15432.666666666666</v>
      </c>
      <c r="N11" s="546">
        <v>15321.333333333334</v>
      </c>
      <c r="O11" s="546">
        <v>15210</v>
      </c>
    </row>
    <row r="12" spans="2:15" ht="12" customHeight="1">
      <c r="B12" s="555" t="s">
        <v>128</v>
      </c>
      <c r="C12" s="539">
        <v>7</v>
      </c>
      <c r="D12" s="548" t="s">
        <v>301</v>
      </c>
      <c r="E12" s="556" t="s">
        <v>303</v>
      </c>
      <c r="F12" s="542" t="s">
        <v>714</v>
      </c>
      <c r="G12" s="543">
        <v>40234.6</v>
      </c>
      <c r="H12" s="544">
        <v>37128.199999999997</v>
      </c>
      <c r="I12" s="592">
        <v>28091.000000000004</v>
      </c>
      <c r="J12" s="592">
        <v>30710</v>
      </c>
      <c r="K12" s="545">
        <v>30009.082064137539</v>
      </c>
      <c r="L12" s="546">
        <v>21427</v>
      </c>
      <c r="M12" s="593">
        <v>20916</v>
      </c>
      <c r="N12" s="546">
        <v>20404.999999999996</v>
      </c>
      <c r="O12" s="546">
        <v>19894</v>
      </c>
    </row>
    <row r="13" spans="2:15" ht="12" customHeight="1">
      <c r="B13" s="555" t="s">
        <v>14</v>
      </c>
      <c r="C13" s="539">
        <v>8</v>
      </c>
      <c r="D13" s="548" t="s">
        <v>14</v>
      </c>
      <c r="E13" s="556" t="s">
        <v>305</v>
      </c>
      <c r="F13" s="542" t="s">
        <v>717</v>
      </c>
      <c r="G13" s="543">
        <v>57459742</v>
      </c>
      <c r="H13" s="544">
        <v>56181868</v>
      </c>
      <c r="I13" s="592">
        <v>51812976</v>
      </c>
      <c r="J13" s="592">
        <v>45476653</v>
      </c>
      <c r="K13" s="545">
        <v>46996633</v>
      </c>
      <c r="L13" s="546">
        <v>46524166</v>
      </c>
      <c r="M13" s="593">
        <v>47086029</v>
      </c>
      <c r="N13" s="546">
        <v>52274182</v>
      </c>
      <c r="O13" s="546">
        <v>54925604</v>
      </c>
    </row>
    <row r="14" spans="2:15" ht="12" customHeight="1">
      <c r="B14" s="555" t="s">
        <v>718</v>
      </c>
      <c r="C14" s="539"/>
      <c r="D14" s="548" t="s">
        <v>402</v>
      </c>
      <c r="E14" s="556" t="s">
        <v>719</v>
      </c>
      <c r="F14" s="531"/>
      <c r="G14" s="543"/>
      <c r="H14" s="544"/>
      <c r="I14" s="545"/>
      <c r="J14" s="545"/>
      <c r="K14" s="545"/>
      <c r="L14" s="546"/>
      <c r="M14" s="547"/>
      <c r="N14" s="546"/>
      <c r="O14" s="546"/>
    </row>
    <row r="15" spans="2:15" ht="12" customHeight="1">
      <c r="B15" s="560"/>
      <c r="C15" s="539">
        <v>9</v>
      </c>
      <c r="D15" s="548" t="s">
        <v>129</v>
      </c>
      <c r="E15" s="556" t="s">
        <v>720</v>
      </c>
      <c r="F15" s="542" t="s">
        <v>717</v>
      </c>
      <c r="G15" s="543">
        <v>22761510</v>
      </c>
      <c r="H15" s="544">
        <v>22799037</v>
      </c>
      <c r="I15" s="592">
        <v>24941561.840000004</v>
      </c>
      <c r="J15" s="592">
        <v>24578723</v>
      </c>
      <c r="K15" s="545">
        <v>24114366.740000006</v>
      </c>
      <c r="L15" s="546">
        <v>23699900.980117839</v>
      </c>
      <c r="M15" s="593">
        <v>24301988.789999992</v>
      </c>
      <c r="N15" s="546">
        <v>24948095.34</v>
      </c>
      <c r="O15" s="546">
        <v>25936076.929999996</v>
      </c>
    </row>
    <row r="16" spans="2:15" ht="12" customHeight="1">
      <c r="B16" s="560"/>
      <c r="C16" s="539">
        <v>10</v>
      </c>
      <c r="D16" s="548" t="s">
        <v>130</v>
      </c>
      <c r="E16" s="556" t="s">
        <v>721</v>
      </c>
      <c r="F16" s="542" t="s">
        <v>717</v>
      </c>
      <c r="G16" s="543">
        <v>10306228</v>
      </c>
      <c r="H16" s="544">
        <v>10639675</v>
      </c>
      <c r="I16" s="592">
        <v>9911530.8499999996</v>
      </c>
      <c r="J16" s="592">
        <v>10058553</v>
      </c>
      <c r="K16" s="545">
        <v>9613347.6800000016</v>
      </c>
      <c r="L16" s="546">
        <v>9250528.5657741651</v>
      </c>
      <c r="M16" s="593">
        <v>9615436.8699999992</v>
      </c>
      <c r="N16" s="546">
        <v>9500443.9799999986</v>
      </c>
      <c r="O16" s="546">
        <v>9596768.2599999998</v>
      </c>
    </row>
    <row r="17" spans="2:15" ht="12" customHeight="1">
      <c r="B17" s="560"/>
      <c r="C17" s="539">
        <v>11</v>
      </c>
      <c r="D17" s="548" t="s">
        <v>131</v>
      </c>
      <c r="E17" s="556" t="s">
        <v>722</v>
      </c>
      <c r="F17" s="542" t="s">
        <v>717</v>
      </c>
      <c r="G17" s="543">
        <v>2393522</v>
      </c>
      <c r="H17" s="544">
        <v>2320584</v>
      </c>
      <c r="I17" s="592">
        <v>4687733.4400000004</v>
      </c>
      <c r="J17" s="592">
        <v>4022247</v>
      </c>
      <c r="K17" s="545">
        <v>3789827.91</v>
      </c>
      <c r="L17" s="546">
        <v>3480961.242942472</v>
      </c>
      <c r="M17" s="593">
        <v>3922821.350000001</v>
      </c>
      <c r="N17" s="546">
        <v>3767912.7100000009</v>
      </c>
      <c r="O17" s="546">
        <v>3822303.75</v>
      </c>
    </row>
    <row r="18" spans="2:15" ht="12" customHeight="1">
      <c r="B18" s="560"/>
      <c r="C18" s="539">
        <v>12</v>
      </c>
      <c r="D18" s="548" t="s">
        <v>723</v>
      </c>
      <c r="E18" s="556" t="s">
        <v>724</v>
      </c>
      <c r="F18" s="542" t="s">
        <v>717</v>
      </c>
      <c r="G18" s="543">
        <v>2443124</v>
      </c>
      <c r="H18" s="544">
        <v>2250023</v>
      </c>
      <c r="I18" s="545"/>
      <c r="J18" s="545"/>
      <c r="K18" s="545"/>
      <c r="L18" s="546"/>
      <c r="M18" s="547"/>
      <c r="N18" s="546"/>
      <c r="O18" s="546"/>
    </row>
    <row r="19" spans="2:15" ht="12" customHeight="1">
      <c r="B19" s="560"/>
      <c r="C19" s="539">
        <v>13</v>
      </c>
      <c r="D19" s="548" t="s">
        <v>132</v>
      </c>
      <c r="E19" s="556" t="s">
        <v>725</v>
      </c>
      <c r="F19" s="542" t="s">
        <v>717</v>
      </c>
      <c r="G19" s="543">
        <v>2613632</v>
      </c>
      <c r="H19" s="544">
        <v>2595927</v>
      </c>
      <c r="I19" s="592">
        <v>2564790.9300000002</v>
      </c>
      <c r="J19" s="592">
        <v>2167854</v>
      </c>
      <c r="K19" s="545">
        <v>2134100.8199999994</v>
      </c>
      <c r="L19" s="546">
        <v>1974972.8690680545</v>
      </c>
      <c r="M19" s="593">
        <v>2223302.8599999994</v>
      </c>
      <c r="N19" s="546">
        <v>2436380.42</v>
      </c>
      <c r="O19" s="546">
        <v>2520040.4699999997</v>
      </c>
    </row>
    <row r="20" spans="2:15" ht="12" customHeight="1">
      <c r="B20" s="560"/>
      <c r="C20" s="539">
        <v>14</v>
      </c>
      <c r="D20" s="548" t="s">
        <v>133</v>
      </c>
      <c r="E20" s="556" t="s">
        <v>726</v>
      </c>
      <c r="F20" s="542" t="s">
        <v>717</v>
      </c>
      <c r="G20" s="543">
        <v>2246607</v>
      </c>
      <c r="H20" s="544">
        <v>2171701</v>
      </c>
      <c r="I20" s="592">
        <v>2041129.7499999993</v>
      </c>
      <c r="J20" s="592">
        <v>1758929</v>
      </c>
      <c r="K20" s="545">
        <v>1575389.5299999998</v>
      </c>
      <c r="L20" s="546">
        <v>1418718.1774223414</v>
      </c>
      <c r="M20" s="593">
        <v>1730850.9799999995</v>
      </c>
      <c r="N20" s="546">
        <v>1819000.6200000003</v>
      </c>
      <c r="O20" s="546">
        <v>1915041.9599999997</v>
      </c>
    </row>
    <row r="21" spans="2:15" ht="12" customHeight="1">
      <c r="B21" s="560"/>
      <c r="C21" s="539">
        <v>15</v>
      </c>
      <c r="D21" s="548" t="s">
        <v>134</v>
      </c>
      <c r="E21" s="556" t="s">
        <v>727</v>
      </c>
      <c r="F21" s="542" t="s">
        <v>717</v>
      </c>
      <c r="G21" s="543">
        <v>7088673</v>
      </c>
      <c r="H21" s="544">
        <v>7202123</v>
      </c>
      <c r="I21" s="592">
        <v>7794835.9399999985</v>
      </c>
      <c r="J21" s="592">
        <v>7103012</v>
      </c>
      <c r="K21" s="545">
        <v>7110758.4899999965</v>
      </c>
      <c r="L21" s="546">
        <v>6508756.6150348596</v>
      </c>
      <c r="M21" s="593">
        <v>6814766.3800000008</v>
      </c>
      <c r="N21" s="546">
        <v>6741136.3299999991</v>
      </c>
      <c r="O21" s="546">
        <v>6974352.6199999964</v>
      </c>
    </row>
    <row r="22" spans="2:15" ht="12" customHeight="1">
      <c r="B22" s="560"/>
      <c r="C22" s="539">
        <v>16</v>
      </c>
      <c r="D22" s="548" t="s">
        <v>728</v>
      </c>
      <c r="E22" s="556" t="s">
        <v>729</v>
      </c>
      <c r="F22" s="542" t="s">
        <v>717</v>
      </c>
      <c r="G22" s="543">
        <v>7227561</v>
      </c>
      <c r="H22" s="544">
        <v>7037226</v>
      </c>
      <c r="I22" s="592">
        <v>6737841.6899999985</v>
      </c>
      <c r="J22" s="592">
        <v>6320513</v>
      </c>
      <c r="K22" s="545">
        <v>6044642.4199999999</v>
      </c>
      <c r="L22" s="546">
        <v>5196920.1323280334</v>
      </c>
      <c r="M22" s="593">
        <v>5481652.4400000013</v>
      </c>
      <c r="N22" s="546">
        <v>5420685.8200000003</v>
      </c>
      <c r="O22" s="546">
        <v>5415918.1999999993</v>
      </c>
    </row>
    <row r="23" spans="2:15" ht="12" customHeight="1">
      <c r="B23" s="560"/>
      <c r="C23" s="539">
        <v>17</v>
      </c>
      <c r="D23" s="548" t="s">
        <v>136</v>
      </c>
      <c r="E23" s="556" t="s">
        <v>730</v>
      </c>
      <c r="F23" s="542" t="s">
        <v>717</v>
      </c>
      <c r="G23" s="543">
        <v>23327084</v>
      </c>
      <c r="H23" s="544">
        <v>24149281</v>
      </c>
      <c r="I23" s="592">
        <v>28130702.779999994</v>
      </c>
      <c r="J23" s="592">
        <v>24311153</v>
      </c>
      <c r="K23" s="545">
        <v>26212040.079999994</v>
      </c>
      <c r="L23" s="546">
        <v>25364096.755867656</v>
      </c>
      <c r="M23" s="593">
        <v>26045602.775909837</v>
      </c>
      <c r="N23" s="546">
        <v>27409230.190000001</v>
      </c>
      <c r="O23" s="546">
        <v>28124954.308087509</v>
      </c>
    </row>
    <row r="24" spans="2:15" ht="12" customHeight="1">
      <c r="B24" s="560"/>
      <c r="C24" s="539">
        <v>18</v>
      </c>
      <c r="D24" s="548" t="s">
        <v>137</v>
      </c>
      <c r="E24" s="556" t="s">
        <v>731</v>
      </c>
      <c r="F24" s="542" t="s">
        <v>717</v>
      </c>
      <c r="G24" s="543">
        <v>9917028</v>
      </c>
      <c r="H24" s="544">
        <v>10475421</v>
      </c>
      <c r="I24" s="592">
        <v>14005700.342947997</v>
      </c>
      <c r="J24" s="592">
        <v>10506512.000000002</v>
      </c>
      <c r="K24" s="545">
        <v>14979921.216293277</v>
      </c>
      <c r="L24" s="546">
        <v>17129504.144701511</v>
      </c>
      <c r="M24" s="593">
        <v>17172067.942005739</v>
      </c>
      <c r="N24" s="546">
        <v>17781868.577649053</v>
      </c>
      <c r="O24" s="546">
        <v>18648512.414704602</v>
      </c>
    </row>
    <row r="25" spans="2:15" ht="12" customHeight="1">
      <c r="B25" s="560"/>
      <c r="C25" s="539">
        <v>19</v>
      </c>
      <c r="D25" s="548" t="s">
        <v>138</v>
      </c>
      <c r="E25" s="556" t="s">
        <v>732</v>
      </c>
      <c r="F25" s="542" t="s">
        <v>717</v>
      </c>
      <c r="G25" s="543">
        <v>10079129</v>
      </c>
      <c r="H25" s="544">
        <v>10637895</v>
      </c>
      <c r="I25" s="592">
        <v>12073506.500000006</v>
      </c>
      <c r="J25" s="592">
        <v>10134367</v>
      </c>
      <c r="K25" s="545">
        <v>10902553.410000002</v>
      </c>
      <c r="L25" s="546">
        <v>10376376.450782441</v>
      </c>
      <c r="M25" s="593">
        <v>11106061.229999999</v>
      </c>
      <c r="N25" s="546">
        <v>11237335.919999996</v>
      </c>
      <c r="O25" s="546">
        <v>11532576.350000009</v>
      </c>
    </row>
    <row r="26" spans="2:15" ht="12" customHeight="1">
      <c r="B26" s="560"/>
      <c r="C26" s="539">
        <v>20</v>
      </c>
      <c r="D26" s="548" t="s">
        <v>139</v>
      </c>
      <c r="E26" s="556" t="s">
        <v>733</v>
      </c>
      <c r="F26" s="542" t="s">
        <v>717</v>
      </c>
      <c r="G26" s="543">
        <v>2898194</v>
      </c>
      <c r="H26" s="544">
        <v>2981988</v>
      </c>
      <c r="I26" s="592">
        <v>3495352.2720851442</v>
      </c>
      <c r="J26" s="592">
        <v>2667486.5</v>
      </c>
      <c r="K26" s="545">
        <v>3034826.8059355244</v>
      </c>
      <c r="L26" s="546">
        <v>2834689.2256937958</v>
      </c>
      <c r="M26" s="593">
        <v>3177734.2741361866</v>
      </c>
      <c r="N26" s="546">
        <v>3118877.6303999317</v>
      </c>
      <c r="O26" s="546">
        <v>3212641.8928163005</v>
      </c>
    </row>
    <row r="27" spans="2:15" ht="12" customHeight="1">
      <c r="B27" s="560"/>
      <c r="C27" s="539">
        <v>21</v>
      </c>
      <c r="D27" s="548" t="s">
        <v>140</v>
      </c>
      <c r="E27" s="556" t="s">
        <v>734</v>
      </c>
      <c r="F27" s="542" t="s">
        <v>717</v>
      </c>
      <c r="G27" s="543">
        <v>515561</v>
      </c>
      <c r="H27" s="544">
        <v>501111</v>
      </c>
      <c r="I27" s="592">
        <v>476461.55486894766</v>
      </c>
      <c r="J27" s="592">
        <v>413852</v>
      </c>
      <c r="K27" s="545">
        <v>374779.28313605674</v>
      </c>
      <c r="L27" s="546">
        <v>315029.97509787086</v>
      </c>
      <c r="M27" s="593">
        <v>344068.14135952166</v>
      </c>
      <c r="N27" s="546">
        <v>342263.56385972496</v>
      </c>
      <c r="O27" s="546">
        <v>355024.27969825052</v>
      </c>
    </row>
    <row r="28" spans="2:15" ht="12" customHeight="1">
      <c r="B28" s="560"/>
      <c r="C28" s="539">
        <v>22</v>
      </c>
      <c r="D28" s="548" t="s">
        <v>141</v>
      </c>
      <c r="E28" s="556" t="s">
        <v>735</v>
      </c>
      <c r="F28" s="542" t="s">
        <v>717</v>
      </c>
      <c r="G28" s="543">
        <v>7414685</v>
      </c>
      <c r="H28" s="544">
        <v>7446476</v>
      </c>
      <c r="I28" s="592">
        <v>8174730.8100000015</v>
      </c>
      <c r="J28" s="592">
        <v>6848525</v>
      </c>
      <c r="K28" s="545">
        <v>7101297.4700000016</v>
      </c>
      <c r="L28" s="546">
        <v>6707257.3932694877</v>
      </c>
      <c r="M28" s="593">
        <v>6831066.0799999991</v>
      </c>
      <c r="N28" s="546">
        <v>7056283.8899999987</v>
      </c>
      <c r="O28" s="546">
        <v>7332194.080000001</v>
      </c>
    </row>
    <row r="29" spans="2:15" ht="12" customHeight="1">
      <c r="B29" s="560"/>
      <c r="C29" s="539">
        <v>23</v>
      </c>
      <c r="D29" s="548" t="s">
        <v>142</v>
      </c>
      <c r="E29" s="556" t="s">
        <v>736</v>
      </c>
      <c r="F29" s="542" t="s">
        <v>717</v>
      </c>
      <c r="G29" s="543">
        <v>11902991</v>
      </c>
      <c r="H29" s="544">
        <v>14141321</v>
      </c>
      <c r="I29" s="592">
        <v>24332178.009999994</v>
      </c>
      <c r="J29" s="592">
        <v>16019441</v>
      </c>
      <c r="K29" s="545">
        <v>18146293.02</v>
      </c>
      <c r="L29" s="546">
        <v>19243577.714775462</v>
      </c>
      <c r="M29" s="593">
        <v>18012099.109999996</v>
      </c>
      <c r="N29" s="546">
        <v>17905276.789999995</v>
      </c>
      <c r="O29" s="546">
        <v>19202162.049999993</v>
      </c>
    </row>
    <row r="30" spans="2:15" ht="12" customHeight="1">
      <c r="B30" s="560"/>
      <c r="C30" s="539">
        <v>24</v>
      </c>
      <c r="D30" s="548" t="s">
        <v>143</v>
      </c>
      <c r="E30" s="556" t="s">
        <v>737</v>
      </c>
      <c r="F30" s="542" t="s">
        <v>717</v>
      </c>
      <c r="G30" s="543">
        <v>5632129</v>
      </c>
      <c r="H30" s="544">
        <v>6193145</v>
      </c>
      <c r="I30" s="592">
        <v>10477736.406873086</v>
      </c>
      <c r="J30" s="592">
        <v>6957920</v>
      </c>
      <c r="K30" s="545">
        <v>8896006.4829400517</v>
      </c>
      <c r="L30" s="546">
        <v>8204706.7927225782</v>
      </c>
      <c r="M30" s="593">
        <v>8969612.4900601022</v>
      </c>
      <c r="N30" s="546">
        <v>8847818.0984392334</v>
      </c>
      <c r="O30" s="546">
        <v>9502051.1101831272</v>
      </c>
    </row>
    <row r="31" spans="2:15" ht="12" customHeight="1">
      <c r="B31" s="560"/>
      <c r="C31" s="539">
        <v>25</v>
      </c>
      <c r="D31" s="548" t="s">
        <v>144</v>
      </c>
      <c r="E31" s="556" t="s">
        <v>738</v>
      </c>
      <c r="F31" s="542" t="s">
        <v>717</v>
      </c>
      <c r="G31" s="543">
        <v>13242960</v>
      </c>
      <c r="H31" s="544">
        <v>13455012</v>
      </c>
      <c r="I31" s="592">
        <v>15149269.970000004</v>
      </c>
      <c r="J31" s="592">
        <v>12700920</v>
      </c>
      <c r="K31" s="545">
        <v>12292039.860000001</v>
      </c>
      <c r="L31" s="546">
        <v>11709254.440021385</v>
      </c>
      <c r="M31" s="593">
        <v>12860722.01</v>
      </c>
      <c r="N31" s="546">
        <v>13060602.680000002</v>
      </c>
      <c r="O31" s="546">
        <v>13932776.23</v>
      </c>
    </row>
    <row r="32" spans="2:15" ht="12" customHeight="1">
      <c r="B32" s="560"/>
      <c r="C32" s="539">
        <v>26</v>
      </c>
      <c r="D32" s="548" t="s">
        <v>739</v>
      </c>
      <c r="E32" s="556" t="s">
        <v>740</v>
      </c>
      <c r="F32" s="542" t="s">
        <v>717</v>
      </c>
      <c r="G32" s="543">
        <v>26068300</v>
      </c>
      <c r="H32" s="544">
        <v>29079931</v>
      </c>
      <c r="I32" s="561" t="s">
        <v>741</v>
      </c>
      <c r="J32" s="561" t="s">
        <v>741</v>
      </c>
      <c r="K32" s="561" t="s">
        <v>741</v>
      </c>
      <c r="L32" s="561" t="s">
        <v>741</v>
      </c>
      <c r="M32" s="561" t="s">
        <v>741</v>
      </c>
      <c r="N32" s="561" t="s">
        <v>741</v>
      </c>
      <c r="O32" s="561" t="s">
        <v>741</v>
      </c>
    </row>
    <row r="33" spans="2:15" ht="12" customHeight="1">
      <c r="B33" s="560"/>
      <c r="C33" s="539">
        <v>27</v>
      </c>
      <c r="D33" s="548" t="s">
        <v>149</v>
      </c>
      <c r="E33" s="556" t="s">
        <v>742</v>
      </c>
      <c r="F33" s="542" t="s">
        <v>717</v>
      </c>
      <c r="G33" s="543">
        <v>17890208</v>
      </c>
      <c r="H33" s="544">
        <v>18328485</v>
      </c>
      <c r="I33" s="534">
        <v>40247738.039999999</v>
      </c>
      <c r="J33" s="534">
        <v>29197828</v>
      </c>
      <c r="K33" s="534">
        <v>30618644.599999998</v>
      </c>
      <c r="L33" s="536">
        <v>30607952.454288363</v>
      </c>
      <c r="M33" s="536">
        <v>33081622.140000008</v>
      </c>
      <c r="N33" s="536">
        <v>32091086.200000003</v>
      </c>
      <c r="O33" s="536">
        <v>33727290.190000005</v>
      </c>
    </row>
    <row r="34" spans="2:15" ht="12" customHeight="1">
      <c r="B34" s="560"/>
      <c r="C34" s="539">
        <v>28</v>
      </c>
      <c r="D34" s="548" t="s">
        <v>743</v>
      </c>
      <c r="E34" s="556" t="s">
        <v>744</v>
      </c>
      <c r="F34" s="542" t="s">
        <v>717</v>
      </c>
      <c r="G34" s="543">
        <v>12711987</v>
      </c>
      <c r="H34" s="544">
        <v>12871263</v>
      </c>
      <c r="I34" s="561" t="s">
        <v>745</v>
      </c>
      <c r="J34" s="561" t="s">
        <v>745</v>
      </c>
      <c r="K34" s="561" t="s">
        <v>745</v>
      </c>
      <c r="L34" s="561" t="s">
        <v>741</v>
      </c>
      <c r="M34" s="561" t="s">
        <v>741</v>
      </c>
      <c r="N34" s="561" t="s">
        <v>741</v>
      </c>
      <c r="O34" s="561" t="s">
        <v>741</v>
      </c>
    </row>
    <row r="35" spans="2:15" ht="12" customHeight="1">
      <c r="B35" s="560"/>
      <c r="C35" s="539">
        <v>29</v>
      </c>
      <c r="D35" s="548" t="s">
        <v>746</v>
      </c>
      <c r="E35" s="556" t="s">
        <v>747</v>
      </c>
      <c r="F35" s="542" t="s">
        <v>717</v>
      </c>
      <c r="G35" s="543">
        <v>17411528</v>
      </c>
      <c r="H35" s="544">
        <v>18657245</v>
      </c>
      <c r="I35" s="534">
        <v>51873504.8256336</v>
      </c>
      <c r="J35" s="534">
        <v>40137981</v>
      </c>
      <c r="K35" s="534">
        <v>44345998.071695089</v>
      </c>
      <c r="L35" s="536">
        <v>37928093.363989413</v>
      </c>
      <c r="M35" s="536">
        <v>36797796.766528614</v>
      </c>
      <c r="N35" s="536">
        <v>36681965.339652054</v>
      </c>
      <c r="O35" s="536">
        <v>39392819.10451021</v>
      </c>
    </row>
    <row r="36" spans="2:15" ht="12" customHeight="1">
      <c r="B36" s="560"/>
      <c r="C36" s="539">
        <v>30</v>
      </c>
      <c r="D36" s="548" t="s">
        <v>151</v>
      </c>
      <c r="E36" s="556" t="s">
        <v>748</v>
      </c>
      <c r="F36" s="542" t="s">
        <v>717</v>
      </c>
      <c r="G36" s="543">
        <v>49886937</v>
      </c>
      <c r="H36" s="544">
        <v>50699532</v>
      </c>
      <c r="I36" s="545">
        <v>63766639.00999999</v>
      </c>
      <c r="J36" s="545">
        <v>47238029</v>
      </c>
      <c r="K36" s="545">
        <v>54213562.330000006</v>
      </c>
      <c r="L36" s="546">
        <v>54032593.278755203</v>
      </c>
      <c r="M36" s="547">
        <v>56485807.589999989</v>
      </c>
      <c r="N36" s="546">
        <v>58203152.430000007</v>
      </c>
      <c r="O36" s="546">
        <v>60063333.959999979</v>
      </c>
    </row>
    <row r="37" spans="2:15" ht="12" customHeight="1">
      <c r="B37" s="560"/>
      <c r="C37" s="539">
        <v>31</v>
      </c>
      <c r="D37" s="548" t="s">
        <v>749</v>
      </c>
      <c r="E37" s="556" t="s">
        <v>750</v>
      </c>
      <c r="F37" s="542" t="s">
        <v>717</v>
      </c>
      <c r="G37" s="543">
        <v>3587538</v>
      </c>
      <c r="H37" s="544">
        <v>3975911</v>
      </c>
      <c r="I37" s="545"/>
      <c r="J37" s="545"/>
      <c r="K37" s="545"/>
      <c r="L37" s="546"/>
      <c r="M37" s="547"/>
      <c r="N37" s="546"/>
      <c r="O37" s="546"/>
    </row>
    <row r="38" spans="2:15" ht="12" customHeight="1">
      <c r="B38" s="560"/>
      <c r="C38" s="539">
        <v>32</v>
      </c>
      <c r="D38" s="562" t="s">
        <v>152</v>
      </c>
      <c r="E38" s="541" t="s">
        <v>751</v>
      </c>
      <c r="F38" s="542" t="s">
        <v>717</v>
      </c>
      <c r="G38" s="543">
        <v>4167338</v>
      </c>
      <c r="H38" s="544">
        <v>3859936</v>
      </c>
      <c r="I38" s="545">
        <v>4695880.3975912137</v>
      </c>
      <c r="J38" s="545">
        <v>3933093</v>
      </c>
      <c r="K38" s="545">
        <v>3607287.03</v>
      </c>
      <c r="L38" s="546">
        <v>3721150.888296817</v>
      </c>
      <c r="M38" s="547">
        <v>3752559.1699999995</v>
      </c>
      <c r="N38" s="546">
        <v>3722713.3000000003</v>
      </c>
      <c r="O38" s="546">
        <v>3933151.1</v>
      </c>
    </row>
    <row r="39" spans="2:15" ht="12" customHeight="1">
      <c r="B39" s="563" t="s">
        <v>330</v>
      </c>
      <c r="C39" s="539"/>
      <c r="D39" s="529" t="s">
        <v>404</v>
      </c>
      <c r="E39" s="530" t="s">
        <v>752</v>
      </c>
      <c r="F39" s="531"/>
      <c r="G39" s="543"/>
      <c r="H39" s="544"/>
      <c r="I39" s="545"/>
      <c r="J39" s="545"/>
      <c r="K39" s="545"/>
      <c r="L39" s="546"/>
      <c r="M39" s="547"/>
      <c r="N39" s="546"/>
      <c r="O39" s="546"/>
    </row>
    <row r="40" spans="2:15" ht="12" customHeight="1">
      <c r="B40" s="560" t="s">
        <v>333</v>
      </c>
      <c r="C40" s="539">
        <v>33</v>
      </c>
      <c r="D40" s="562" t="s">
        <v>154</v>
      </c>
      <c r="E40" s="541" t="s">
        <v>753</v>
      </c>
      <c r="F40" s="542" t="s">
        <v>714</v>
      </c>
      <c r="G40" s="543">
        <v>152717.4</v>
      </c>
      <c r="H40" s="544">
        <v>150517.6</v>
      </c>
      <c r="I40" s="545">
        <v>127256.39999999997</v>
      </c>
      <c r="J40" s="545">
        <v>148753</v>
      </c>
      <c r="K40" s="545">
        <v>153057.72428876828</v>
      </c>
      <c r="L40" s="546">
        <v>142113</v>
      </c>
      <c r="M40" s="547">
        <v>140910.66666666669</v>
      </c>
      <c r="N40" s="546">
        <v>139708.33333333331</v>
      </c>
      <c r="O40" s="546">
        <v>138506</v>
      </c>
    </row>
    <row r="41" spans="2:15" ht="12" customHeight="1">
      <c r="B41" s="560" t="s">
        <v>335</v>
      </c>
      <c r="C41" s="539">
        <v>34</v>
      </c>
      <c r="D41" s="548" t="s">
        <v>155</v>
      </c>
      <c r="E41" s="556" t="s">
        <v>754</v>
      </c>
      <c r="F41" s="542" t="s">
        <v>714</v>
      </c>
      <c r="G41" s="543">
        <v>43448</v>
      </c>
      <c r="H41" s="544">
        <v>42806</v>
      </c>
      <c r="I41" s="545">
        <v>30897.199999999997</v>
      </c>
      <c r="J41" s="545">
        <v>37598</v>
      </c>
      <c r="K41" s="545">
        <v>38605.106741071206</v>
      </c>
      <c r="L41" s="546">
        <v>35588</v>
      </c>
      <c r="M41" s="547">
        <v>34948.333333333328</v>
      </c>
      <c r="N41" s="546">
        <v>34308.666666666672</v>
      </c>
      <c r="O41" s="546">
        <v>33669</v>
      </c>
    </row>
    <row r="42" spans="2:15" ht="12" customHeight="1">
      <c r="B42" s="560"/>
      <c r="C42" s="539">
        <v>35</v>
      </c>
      <c r="D42" s="548" t="s">
        <v>156</v>
      </c>
      <c r="E42" s="556" t="s">
        <v>755</v>
      </c>
      <c r="F42" s="542" t="s">
        <v>714</v>
      </c>
      <c r="G42" s="543">
        <v>1921.4</v>
      </c>
      <c r="H42" s="544">
        <v>1947.2</v>
      </c>
      <c r="I42" s="545">
        <v>2738.8000000000011</v>
      </c>
      <c r="J42" s="545">
        <v>2613</v>
      </c>
      <c r="K42" s="545">
        <v>2580.5913793737623</v>
      </c>
      <c r="L42" s="546">
        <v>2011</v>
      </c>
      <c r="M42" s="547">
        <v>1994.3333333333333</v>
      </c>
      <c r="N42" s="546">
        <v>1977.6666666666667</v>
      </c>
      <c r="O42" s="546">
        <v>1961</v>
      </c>
    </row>
    <row r="43" spans="2:15" ht="12" customHeight="1">
      <c r="B43" s="560"/>
      <c r="C43" s="539">
        <v>36</v>
      </c>
      <c r="D43" s="548" t="s">
        <v>22</v>
      </c>
      <c r="E43" s="556" t="s">
        <v>756</v>
      </c>
      <c r="F43" s="542" t="s">
        <v>714</v>
      </c>
      <c r="G43" s="543">
        <v>123752978</v>
      </c>
      <c r="H43" s="544">
        <v>124007589</v>
      </c>
      <c r="I43" s="545">
        <v>124743531</v>
      </c>
      <c r="J43" s="545">
        <v>124796337</v>
      </c>
      <c r="K43" s="545">
        <v>124817005</v>
      </c>
      <c r="L43" s="546">
        <v>124657159</v>
      </c>
      <c r="M43" s="547">
        <v>124465601</v>
      </c>
      <c r="N43" s="546">
        <v>124369524</v>
      </c>
      <c r="O43" s="546">
        <v>124266130</v>
      </c>
    </row>
    <row r="44" spans="2:15" ht="12" customHeight="1">
      <c r="B44" s="560"/>
      <c r="C44" s="539">
        <v>37</v>
      </c>
      <c r="D44" s="548" t="s">
        <v>157</v>
      </c>
      <c r="E44" s="556" t="s">
        <v>757</v>
      </c>
      <c r="F44" s="542" t="s">
        <v>714</v>
      </c>
      <c r="G44" s="543">
        <v>84446173</v>
      </c>
      <c r="H44" s="544">
        <v>86323574</v>
      </c>
      <c r="I44" s="545">
        <v>92411000</v>
      </c>
      <c r="J44" s="545">
        <v>93599000</v>
      </c>
      <c r="K44" s="545">
        <v>94512000</v>
      </c>
      <c r="L44" s="546">
        <v>95235000</v>
      </c>
      <c r="M44" s="547">
        <v>97434000</v>
      </c>
      <c r="N44" s="546">
        <v>98123000</v>
      </c>
      <c r="O44" s="546">
        <v>98737000</v>
      </c>
    </row>
    <row r="45" spans="2:15" ht="12" customHeight="1">
      <c r="B45" s="563" t="s">
        <v>158</v>
      </c>
      <c r="C45" s="539"/>
      <c r="D45" s="548" t="s">
        <v>405</v>
      </c>
      <c r="E45" s="556" t="s">
        <v>758</v>
      </c>
      <c r="F45" s="531"/>
      <c r="G45" s="543"/>
      <c r="H45" s="544"/>
      <c r="I45" s="545"/>
      <c r="J45" s="545"/>
      <c r="K45" s="545"/>
      <c r="L45" s="546"/>
      <c r="M45" s="547"/>
      <c r="N45" s="546"/>
      <c r="O45" s="546"/>
    </row>
    <row r="46" spans="2:15" ht="12" customHeight="1">
      <c r="B46" s="560"/>
      <c r="C46" s="539">
        <v>38</v>
      </c>
      <c r="D46" s="548" t="s">
        <v>406</v>
      </c>
      <c r="E46" s="556" t="s">
        <v>759</v>
      </c>
      <c r="F46" s="564" t="s">
        <v>714</v>
      </c>
      <c r="G46" s="543">
        <v>313689.59999999998</v>
      </c>
      <c r="H46" s="544">
        <v>321522.40000000002</v>
      </c>
      <c r="I46" s="545">
        <v>235508.4</v>
      </c>
      <c r="J46" s="545">
        <v>192861</v>
      </c>
      <c r="K46" s="545">
        <v>182904.38871232877</v>
      </c>
      <c r="L46" s="546">
        <v>196034</v>
      </c>
      <c r="M46" s="547">
        <v>182143.66666666669</v>
      </c>
      <c r="N46" s="546">
        <v>168253.33333333331</v>
      </c>
      <c r="O46" s="546">
        <v>154363</v>
      </c>
    </row>
    <row r="47" spans="2:15" ht="12" customHeight="1">
      <c r="B47" s="560"/>
      <c r="C47" s="539">
        <v>39</v>
      </c>
      <c r="D47" s="548" t="s">
        <v>407</v>
      </c>
      <c r="E47" s="556" t="s">
        <v>760</v>
      </c>
      <c r="F47" s="564" t="s">
        <v>714</v>
      </c>
      <c r="G47" s="543">
        <v>66500.399999999994</v>
      </c>
      <c r="H47" s="544">
        <v>66031.600000000006</v>
      </c>
      <c r="I47" s="545">
        <v>64432.200000000004</v>
      </c>
      <c r="J47" s="545">
        <v>72194</v>
      </c>
      <c r="K47" s="545">
        <v>74497.187820552674</v>
      </c>
      <c r="L47" s="546">
        <v>68217</v>
      </c>
      <c r="M47" s="547">
        <v>68101.999999999985</v>
      </c>
      <c r="N47" s="546">
        <v>67987.000000000015</v>
      </c>
      <c r="O47" s="546">
        <v>67872</v>
      </c>
    </row>
    <row r="48" spans="2:15" ht="12" customHeight="1">
      <c r="B48" s="560"/>
      <c r="C48" s="539">
        <v>40</v>
      </c>
      <c r="D48" s="548" t="s">
        <v>408</v>
      </c>
      <c r="E48" s="556" t="s">
        <v>761</v>
      </c>
      <c r="F48" s="564" t="s">
        <v>714</v>
      </c>
      <c r="G48" s="543">
        <v>921406.6</v>
      </c>
      <c r="H48" s="544">
        <v>963436.4</v>
      </c>
      <c r="I48" s="545">
        <v>1011539.1999999997</v>
      </c>
      <c r="J48" s="545">
        <v>1108899</v>
      </c>
      <c r="K48" s="545">
        <v>1157928.9635068495</v>
      </c>
      <c r="L48" s="546">
        <v>1044779</v>
      </c>
      <c r="M48" s="547">
        <v>1054646.333333333</v>
      </c>
      <c r="N48" s="546">
        <v>1064513.666666667</v>
      </c>
      <c r="O48" s="546">
        <v>1074381</v>
      </c>
    </row>
    <row r="49" spans="2:15" ht="12" customHeight="1">
      <c r="B49" s="560"/>
      <c r="C49" s="539">
        <v>41</v>
      </c>
      <c r="D49" s="548" t="s">
        <v>409</v>
      </c>
      <c r="E49" s="556" t="s">
        <v>762</v>
      </c>
      <c r="F49" s="564" t="s">
        <v>714</v>
      </c>
      <c r="G49" s="543">
        <v>9662.2000000000007</v>
      </c>
      <c r="H49" s="544">
        <v>10386.799999999999</v>
      </c>
      <c r="I49" s="545">
        <v>62519.400000000009</v>
      </c>
      <c r="J49" s="545">
        <v>64936</v>
      </c>
      <c r="K49" s="545">
        <v>70953.327907546016</v>
      </c>
      <c r="L49" s="546">
        <v>54161</v>
      </c>
      <c r="M49" s="547">
        <v>63805.000000000007</v>
      </c>
      <c r="N49" s="546">
        <v>73448.999999999971</v>
      </c>
      <c r="O49" s="546">
        <v>83093</v>
      </c>
    </row>
    <row r="50" spans="2:15" ht="12" customHeight="1">
      <c r="B50" s="560"/>
      <c r="C50" s="539">
        <v>42</v>
      </c>
      <c r="D50" s="548" t="s">
        <v>410</v>
      </c>
      <c r="E50" s="556" t="s">
        <v>763</v>
      </c>
      <c r="F50" s="564" t="s">
        <v>714</v>
      </c>
      <c r="G50" s="543">
        <v>254027.2</v>
      </c>
      <c r="H50" s="544">
        <v>253584.8</v>
      </c>
      <c r="I50" s="545">
        <v>269302.60000000003</v>
      </c>
      <c r="J50" s="545">
        <v>286088</v>
      </c>
      <c r="K50" s="545">
        <v>293051.75806392706</v>
      </c>
      <c r="L50" s="546">
        <v>248970</v>
      </c>
      <c r="M50" s="547">
        <v>249636.66666666672</v>
      </c>
      <c r="N50" s="546">
        <v>250303.33333333328</v>
      </c>
      <c r="O50" s="546">
        <v>250970</v>
      </c>
    </row>
    <row r="51" spans="2:15" ht="12" customHeight="1">
      <c r="B51" s="555" t="s">
        <v>164</v>
      </c>
      <c r="C51" s="539"/>
      <c r="D51" s="548" t="s">
        <v>764</v>
      </c>
      <c r="E51" s="556" t="s">
        <v>765</v>
      </c>
      <c r="F51" s="531"/>
      <c r="G51" s="543"/>
      <c r="H51" s="544"/>
      <c r="I51" s="545"/>
      <c r="J51" s="545"/>
      <c r="K51" s="545"/>
      <c r="L51" s="546"/>
      <c r="M51" s="547"/>
      <c r="N51" s="546"/>
      <c r="O51" s="546"/>
    </row>
    <row r="52" spans="2:15" ht="12" customHeight="1">
      <c r="B52" s="560"/>
      <c r="C52" s="539">
        <v>43</v>
      </c>
      <c r="D52" s="548" t="s">
        <v>165</v>
      </c>
      <c r="E52" s="556" t="s">
        <v>766</v>
      </c>
      <c r="F52" s="564" t="s">
        <v>714</v>
      </c>
      <c r="G52" s="543">
        <v>221048.4</v>
      </c>
      <c r="H52" s="544">
        <v>212988.6</v>
      </c>
      <c r="I52" s="545">
        <v>201881.00000000006</v>
      </c>
      <c r="J52" s="545">
        <v>275173</v>
      </c>
      <c r="K52" s="545">
        <v>296386.37526940659</v>
      </c>
      <c r="L52" s="546">
        <v>261271</v>
      </c>
      <c r="M52" s="547">
        <v>252520.99999999994</v>
      </c>
      <c r="N52" s="546">
        <v>243771.00000000006</v>
      </c>
      <c r="O52" s="546">
        <v>235021</v>
      </c>
    </row>
    <row r="53" spans="2:15" ht="12" customHeight="1">
      <c r="B53" s="560"/>
      <c r="C53" s="539">
        <v>44</v>
      </c>
      <c r="D53" s="548" t="s">
        <v>166</v>
      </c>
      <c r="E53" s="556" t="s">
        <v>767</v>
      </c>
      <c r="F53" s="564" t="s">
        <v>714</v>
      </c>
      <c r="G53" s="543">
        <v>596105</v>
      </c>
      <c r="H53" s="544">
        <v>589044</v>
      </c>
      <c r="I53" s="545">
        <v>590038.99999999988</v>
      </c>
      <c r="J53" s="545">
        <v>621855</v>
      </c>
      <c r="K53" s="545">
        <v>630535.6065022829</v>
      </c>
      <c r="L53" s="546">
        <v>563476</v>
      </c>
      <c r="M53" s="547">
        <v>558032.33333333337</v>
      </c>
      <c r="N53" s="546">
        <v>552588.66666666663</v>
      </c>
      <c r="O53" s="546">
        <v>547145</v>
      </c>
    </row>
    <row r="54" spans="2:15" ht="12" customHeight="1">
      <c r="B54" s="560"/>
      <c r="C54" s="539">
        <v>45</v>
      </c>
      <c r="D54" s="548" t="s">
        <v>167</v>
      </c>
      <c r="E54" s="556" t="s">
        <v>768</v>
      </c>
      <c r="F54" s="564" t="s">
        <v>714</v>
      </c>
      <c r="G54" s="543">
        <v>1550155.6</v>
      </c>
      <c r="H54" s="544">
        <v>1554998.4</v>
      </c>
      <c r="I54" s="545">
        <v>1526495.2</v>
      </c>
      <c r="J54" s="545">
        <v>1793269</v>
      </c>
      <c r="K54" s="545">
        <v>1880854.8627214606</v>
      </c>
      <c r="L54" s="546">
        <v>1532188</v>
      </c>
      <c r="M54" s="547">
        <v>1592830.6666666667</v>
      </c>
      <c r="N54" s="546">
        <v>1653473.3333333333</v>
      </c>
      <c r="O54" s="546">
        <v>1714116</v>
      </c>
    </row>
    <row r="55" spans="2:15" ht="12" customHeight="1">
      <c r="B55" s="560"/>
      <c r="C55" s="565">
        <v>46</v>
      </c>
      <c r="D55" s="566" t="s">
        <v>168</v>
      </c>
      <c r="E55" s="541"/>
      <c r="F55" s="567" t="s">
        <v>714</v>
      </c>
      <c r="G55" s="543"/>
      <c r="H55" s="544"/>
      <c r="I55" s="545">
        <v>571344.00000000012</v>
      </c>
      <c r="J55" s="545">
        <v>921305</v>
      </c>
      <c r="K55" s="545">
        <v>1036303.6814246576</v>
      </c>
      <c r="L55" s="546">
        <v>925355</v>
      </c>
      <c r="M55" s="547">
        <v>867570.66666666651</v>
      </c>
      <c r="N55" s="546">
        <v>809786.33333333349</v>
      </c>
      <c r="O55" s="546">
        <v>752002</v>
      </c>
    </row>
    <row r="56" spans="2:15" ht="12" customHeight="1">
      <c r="B56" s="555" t="s">
        <v>169</v>
      </c>
      <c r="C56" s="539"/>
      <c r="D56" s="540" t="s">
        <v>769</v>
      </c>
      <c r="E56" s="541" t="s">
        <v>770</v>
      </c>
      <c r="F56" s="531"/>
      <c r="G56" s="543"/>
      <c r="H56" s="544"/>
      <c r="I56" s="545"/>
      <c r="J56" s="545"/>
      <c r="K56" s="545"/>
      <c r="L56" s="546"/>
      <c r="M56" s="547"/>
      <c r="N56" s="546"/>
      <c r="O56" s="546"/>
    </row>
    <row r="57" spans="2:15" ht="12" customHeight="1">
      <c r="B57" s="560"/>
      <c r="C57" s="539">
        <v>47</v>
      </c>
      <c r="D57" s="540" t="s">
        <v>170</v>
      </c>
      <c r="E57" s="541" t="s">
        <v>771</v>
      </c>
      <c r="F57" s="564" t="s">
        <v>714</v>
      </c>
      <c r="G57" s="543">
        <v>36755.199999999997</v>
      </c>
      <c r="H57" s="544">
        <v>32866</v>
      </c>
      <c r="I57" s="545">
        <v>37537.600000000013</v>
      </c>
      <c r="J57" s="545">
        <v>37936</v>
      </c>
      <c r="K57" s="545">
        <v>40915.658484018262</v>
      </c>
      <c r="L57" s="546">
        <v>41092</v>
      </c>
      <c r="M57" s="547">
        <v>39718.333333333343</v>
      </c>
      <c r="N57" s="546">
        <v>38344.666666666657</v>
      </c>
      <c r="O57" s="546">
        <v>36971</v>
      </c>
    </row>
    <row r="58" spans="2:15" ht="12" customHeight="1">
      <c r="B58" s="560"/>
      <c r="C58" s="539">
        <v>48</v>
      </c>
      <c r="D58" s="548" t="s">
        <v>172</v>
      </c>
      <c r="E58" s="556" t="s">
        <v>772</v>
      </c>
      <c r="F58" s="564" t="s">
        <v>714</v>
      </c>
      <c r="G58" s="543">
        <v>728564.6</v>
      </c>
      <c r="H58" s="544">
        <v>730130.4</v>
      </c>
      <c r="I58" s="545">
        <v>587822.79999999993</v>
      </c>
      <c r="J58" s="545">
        <v>640122</v>
      </c>
      <c r="K58" s="545">
        <v>647042.34078538814</v>
      </c>
      <c r="L58" s="546">
        <v>375764</v>
      </c>
      <c r="M58" s="547">
        <v>388766</v>
      </c>
      <c r="N58" s="546">
        <v>401768</v>
      </c>
      <c r="O58" s="546">
        <v>414770</v>
      </c>
    </row>
    <row r="59" spans="2:15" ht="12" customHeight="1">
      <c r="B59" s="560"/>
      <c r="C59" s="539">
        <v>49</v>
      </c>
      <c r="D59" s="548" t="s">
        <v>173</v>
      </c>
      <c r="E59" s="556" t="s">
        <v>773</v>
      </c>
      <c r="F59" s="564" t="s">
        <v>714</v>
      </c>
      <c r="G59" s="543">
        <v>654787.80000000005</v>
      </c>
      <c r="H59" s="544">
        <v>654717.19999999995</v>
      </c>
      <c r="I59" s="545">
        <v>581489.20000000019</v>
      </c>
      <c r="J59" s="545">
        <v>636711</v>
      </c>
      <c r="K59" s="545">
        <v>648121.37771689508</v>
      </c>
      <c r="L59" s="546">
        <v>538840</v>
      </c>
      <c r="M59" s="547">
        <v>551472.66666666651</v>
      </c>
      <c r="N59" s="546">
        <v>564105.33333333349</v>
      </c>
      <c r="O59" s="546">
        <v>576738</v>
      </c>
    </row>
    <row r="60" spans="2:15" ht="12" customHeight="1">
      <c r="B60" s="560"/>
      <c r="C60" s="539">
        <v>50</v>
      </c>
      <c r="D60" s="548" t="s">
        <v>774</v>
      </c>
      <c r="E60" s="556" t="s">
        <v>775</v>
      </c>
      <c r="F60" s="564" t="s">
        <v>714</v>
      </c>
      <c r="G60" s="543">
        <v>574996.4</v>
      </c>
      <c r="H60" s="544">
        <v>559914.6</v>
      </c>
      <c r="I60" s="748">
        <f>[3]H20活動指標!$BB66+[3]H20活動指標!AY67+[3]H20活動指標!AY65</f>
        <v>288721.99999999994</v>
      </c>
      <c r="J60" s="748">
        <f>[3]H21活動指標!$BB66+[3]H21活動指標!AZ67+[3]H21活動指標!AZ65</f>
        <v>127616</v>
      </c>
      <c r="K60" s="748">
        <f>[3]H22活動指標!$BB66+[3]H22活動指標!BA67+[3]H22活動指標!BA65</f>
        <v>125161.9388127854</v>
      </c>
      <c r="L60" s="749">
        <f>[3]H23活動指標!$BB66+[3]H23活動指標!BB67+[3]H23活動指標!BB65</f>
        <v>503404</v>
      </c>
      <c r="M60" s="750">
        <f>[3]H24活動指標!BB66+[3]H24活動指標!BB67+[3]H24活動指標!BB65</f>
        <v>466135.66666666669</v>
      </c>
      <c r="N60" s="749">
        <f>[3]H25活動指標!$BB66+[3]H25活動指標!BD67+[3]H25活動指標!BD65</f>
        <v>81611</v>
      </c>
      <c r="O60" s="749">
        <f>[3]H25活動指標!$BB66+[3]H25活動指標!BE67+[3]H25活動指標!BE65</f>
        <v>81507</v>
      </c>
    </row>
    <row r="61" spans="2:15" ht="12" customHeight="1">
      <c r="B61" s="560"/>
      <c r="C61" s="539">
        <v>51</v>
      </c>
      <c r="D61" s="548" t="s">
        <v>177</v>
      </c>
      <c r="E61" s="556" t="s">
        <v>776</v>
      </c>
      <c r="F61" s="564" t="s">
        <v>714</v>
      </c>
      <c r="G61" s="543">
        <v>469067</v>
      </c>
      <c r="H61" s="544">
        <v>456760</v>
      </c>
      <c r="I61" s="545">
        <v>374342.20000000013</v>
      </c>
      <c r="J61" s="545">
        <v>394418</v>
      </c>
      <c r="K61" s="545">
        <v>389742.39378995431</v>
      </c>
      <c r="L61" s="546">
        <v>339246</v>
      </c>
      <c r="M61" s="547">
        <v>338207</v>
      </c>
      <c r="N61" s="546">
        <v>337168</v>
      </c>
      <c r="O61" s="546">
        <v>336129</v>
      </c>
    </row>
    <row r="62" spans="2:15" ht="12" customHeight="1">
      <c r="B62" s="560"/>
      <c r="C62" s="539">
        <v>52</v>
      </c>
      <c r="D62" s="548" t="s">
        <v>777</v>
      </c>
      <c r="E62" s="556"/>
      <c r="F62" s="567" t="s">
        <v>714</v>
      </c>
      <c r="G62" s="543"/>
      <c r="H62" s="544"/>
      <c r="I62" s="545"/>
      <c r="J62" s="545">
        <v>10377322.969845103</v>
      </c>
      <c r="K62" s="545">
        <v>10448332.100327766</v>
      </c>
      <c r="L62" s="546">
        <v>9908889</v>
      </c>
      <c r="M62" s="547">
        <v>9986846.8338339459</v>
      </c>
      <c r="N62" s="546">
        <v>10064804.66766789</v>
      </c>
      <c r="O62" s="546">
        <v>10142762.501501838</v>
      </c>
    </row>
    <row r="63" spans="2:15" ht="12" customHeight="1">
      <c r="B63" s="563" t="s">
        <v>778</v>
      </c>
      <c r="C63" s="539"/>
      <c r="D63" s="548" t="s">
        <v>779</v>
      </c>
      <c r="E63" s="556" t="s">
        <v>780</v>
      </c>
      <c r="F63" s="531"/>
      <c r="G63" s="543"/>
      <c r="H63" s="544"/>
      <c r="I63" s="545"/>
      <c r="J63" s="545"/>
      <c r="K63" s="545"/>
      <c r="L63" s="546"/>
      <c r="M63" s="547"/>
      <c r="N63" s="546"/>
      <c r="O63" s="546"/>
    </row>
    <row r="64" spans="2:15" ht="12" customHeight="1">
      <c r="B64" s="560"/>
      <c r="C64" s="539">
        <v>53</v>
      </c>
      <c r="D64" s="548" t="s">
        <v>185</v>
      </c>
      <c r="E64" s="556" t="s">
        <v>781</v>
      </c>
      <c r="F64" s="564" t="s">
        <v>714</v>
      </c>
      <c r="G64" s="543">
        <v>3004797.8</v>
      </c>
      <c r="H64" s="544">
        <v>3042321.2</v>
      </c>
      <c r="I64" s="545">
        <v>2847172.0000000014</v>
      </c>
      <c r="J64" s="545">
        <v>3876846</v>
      </c>
      <c r="K64" s="545">
        <v>4939103.9189954335</v>
      </c>
      <c r="L64" s="546">
        <v>4201947</v>
      </c>
      <c r="M64" s="547">
        <v>4211591.6666666651</v>
      </c>
      <c r="N64" s="546">
        <v>4221236.3333333349</v>
      </c>
      <c r="O64" s="546">
        <v>4230881</v>
      </c>
    </row>
    <row r="65" spans="2:15" ht="12" customHeight="1">
      <c r="B65" s="560"/>
      <c r="C65" s="539">
        <v>54</v>
      </c>
      <c r="D65" s="566" t="s">
        <v>782</v>
      </c>
      <c r="E65" s="568"/>
      <c r="F65" s="564" t="s">
        <v>714</v>
      </c>
      <c r="G65" s="543"/>
      <c r="H65" s="544"/>
      <c r="I65" s="545">
        <v>1931850</v>
      </c>
      <c r="J65" s="545">
        <v>1315040</v>
      </c>
      <c r="K65" s="545">
        <v>1085155.4957990868</v>
      </c>
      <c r="L65" s="546">
        <v>1218885</v>
      </c>
      <c r="M65" s="547">
        <v>1232153.3333333335</v>
      </c>
      <c r="N65" s="546">
        <v>1245421.6666666665</v>
      </c>
      <c r="O65" s="546">
        <v>1258690</v>
      </c>
    </row>
    <row r="66" spans="2:15" ht="12" customHeight="1">
      <c r="B66" s="563" t="s">
        <v>783</v>
      </c>
      <c r="C66" s="539"/>
      <c r="D66" s="562" t="s">
        <v>784</v>
      </c>
      <c r="E66" s="541" t="s">
        <v>785</v>
      </c>
      <c r="F66" s="531"/>
      <c r="G66" s="543"/>
      <c r="H66" s="544"/>
      <c r="I66" s="545"/>
      <c r="J66" s="545"/>
      <c r="K66" s="545"/>
      <c r="L66" s="546"/>
      <c r="M66" s="547"/>
      <c r="N66" s="546"/>
      <c r="O66" s="546"/>
    </row>
    <row r="67" spans="2:15" ht="12" customHeight="1">
      <c r="B67" s="560"/>
      <c r="C67" s="539">
        <v>55</v>
      </c>
      <c r="D67" s="562" t="s">
        <v>190</v>
      </c>
      <c r="E67" s="541" t="s">
        <v>786</v>
      </c>
      <c r="F67" s="564" t="s">
        <v>787</v>
      </c>
      <c r="G67" s="543">
        <v>1820035</v>
      </c>
      <c r="H67" s="544">
        <v>1812554</v>
      </c>
      <c r="I67" s="545">
        <v>1751842</v>
      </c>
      <c r="J67" s="545">
        <v>1743293</v>
      </c>
      <c r="K67" s="545">
        <v>1730215</v>
      </c>
      <c r="L67" s="546">
        <v>1712439</v>
      </c>
      <c r="M67" s="547">
        <v>1712439</v>
      </c>
      <c r="N67" s="546">
        <v>1695114</v>
      </c>
      <c r="O67" s="546">
        <v>1680625</v>
      </c>
    </row>
    <row r="68" spans="2:15" ht="12" customHeight="1">
      <c r="B68" s="560"/>
      <c r="C68" s="539">
        <v>56</v>
      </c>
      <c r="D68" s="540" t="s">
        <v>788</v>
      </c>
      <c r="E68" s="541"/>
      <c r="F68" s="567" t="s">
        <v>714</v>
      </c>
      <c r="G68" s="543"/>
      <c r="H68" s="544"/>
      <c r="I68" s="545">
        <v>2640008.7999999993</v>
      </c>
      <c r="J68" s="545">
        <v>2876829</v>
      </c>
      <c r="K68" s="545">
        <v>3062059.9976206194</v>
      </c>
      <c r="L68" s="546">
        <v>2766541</v>
      </c>
      <c r="M68" s="547">
        <v>2987603.6666666665</v>
      </c>
      <c r="N68" s="546">
        <v>3208666.3333333335</v>
      </c>
      <c r="O68" s="546">
        <v>3429729</v>
      </c>
    </row>
    <row r="69" spans="2:15" ht="12" customHeight="1">
      <c r="B69" s="569" t="s">
        <v>441</v>
      </c>
      <c r="C69" s="539">
        <v>57</v>
      </c>
      <c r="D69" s="540" t="s">
        <v>789</v>
      </c>
      <c r="E69" s="541" t="s">
        <v>790</v>
      </c>
      <c r="F69" s="564" t="s">
        <v>714</v>
      </c>
      <c r="G69" s="543">
        <v>2827057</v>
      </c>
      <c r="H69" s="544">
        <v>2834116</v>
      </c>
      <c r="I69" s="545">
        <v>2990446.4000000013</v>
      </c>
      <c r="J69" s="545">
        <v>3086902</v>
      </c>
      <c r="K69" s="545">
        <v>3135750.0672434047</v>
      </c>
      <c r="L69" s="570">
        <v>2993051.2</v>
      </c>
      <c r="M69" s="547">
        <v>2992400</v>
      </c>
      <c r="N69" s="570">
        <v>3004440</v>
      </c>
      <c r="O69" s="570">
        <v>3016680</v>
      </c>
    </row>
    <row r="70" spans="2:15" ht="12" customHeight="1">
      <c r="B70" s="569" t="s">
        <v>442</v>
      </c>
      <c r="C70" s="539">
        <v>58</v>
      </c>
      <c r="D70" s="540" t="s">
        <v>791</v>
      </c>
      <c r="E70" s="541" t="s">
        <v>792</v>
      </c>
      <c r="F70" s="564" t="s">
        <v>714</v>
      </c>
      <c r="G70" s="543">
        <v>736523.6</v>
      </c>
      <c r="H70" s="544">
        <v>728107.4</v>
      </c>
      <c r="I70" s="545">
        <v>687875.20000000007</v>
      </c>
      <c r="J70" s="545">
        <v>406970</v>
      </c>
      <c r="K70" s="545">
        <v>369603.54697733972</v>
      </c>
      <c r="L70" s="546">
        <v>342426</v>
      </c>
      <c r="M70" s="547">
        <v>401191.33333333355</v>
      </c>
      <c r="N70" s="546">
        <v>459956.66666666645</v>
      </c>
      <c r="O70" s="546">
        <v>518722</v>
      </c>
    </row>
    <row r="71" spans="2:15" ht="12" customHeight="1">
      <c r="B71" s="563" t="s">
        <v>193</v>
      </c>
      <c r="C71" s="539"/>
      <c r="D71" s="540" t="s">
        <v>443</v>
      </c>
      <c r="E71" s="541" t="s">
        <v>793</v>
      </c>
      <c r="F71" s="531"/>
      <c r="G71" s="543"/>
      <c r="H71" s="544"/>
      <c r="I71" s="545"/>
      <c r="J71" s="545"/>
      <c r="K71" s="545"/>
      <c r="L71" s="546"/>
      <c r="M71" s="547"/>
      <c r="N71" s="546"/>
      <c r="O71" s="546"/>
    </row>
    <row r="72" spans="2:15" ht="12" customHeight="1">
      <c r="B72" s="560"/>
      <c r="C72" s="539">
        <v>59</v>
      </c>
      <c r="D72" s="548" t="s">
        <v>183</v>
      </c>
      <c r="E72" s="556" t="s">
        <v>794</v>
      </c>
      <c r="F72" s="564" t="s">
        <v>714</v>
      </c>
      <c r="G72" s="543">
        <v>133955</v>
      </c>
      <c r="H72" s="544">
        <v>133936</v>
      </c>
      <c r="I72" s="545">
        <v>49196.600000000013</v>
      </c>
      <c r="J72" s="545">
        <v>53803</v>
      </c>
      <c r="K72" s="545">
        <v>53720.857936073051</v>
      </c>
      <c r="L72" s="546">
        <v>48716</v>
      </c>
      <c r="M72" s="547">
        <v>49359.999999999993</v>
      </c>
      <c r="N72" s="546">
        <v>50004.000000000007</v>
      </c>
      <c r="O72" s="546">
        <v>50648</v>
      </c>
    </row>
    <row r="73" spans="2:15" ht="12" customHeight="1">
      <c r="B73" s="560"/>
      <c r="C73" s="571">
        <v>60</v>
      </c>
      <c r="D73" s="572" t="s">
        <v>795</v>
      </c>
      <c r="E73" s="556" t="s">
        <v>796</v>
      </c>
      <c r="F73" s="564" t="s">
        <v>714</v>
      </c>
      <c r="G73" s="543">
        <v>291483.8</v>
      </c>
      <c r="H73" s="544">
        <v>295290.2</v>
      </c>
      <c r="I73" s="545">
        <v>272537.8</v>
      </c>
      <c r="J73" s="545">
        <v>303752</v>
      </c>
      <c r="K73" s="545">
        <v>312190.90695890418</v>
      </c>
      <c r="L73" s="546">
        <v>252841</v>
      </c>
      <c r="M73" s="547">
        <v>255079.99999999997</v>
      </c>
      <c r="N73" s="546">
        <v>257319.00000000003</v>
      </c>
      <c r="O73" s="546">
        <v>259558</v>
      </c>
    </row>
    <row r="74" spans="2:15" ht="12" customHeight="1">
      <c r="B74" s="560"/>
      <c r="C74" s="539">
        <v>61</v>
      </c>
      <c r="D74" s="540" t="s">
        <v>188</v>
      </c>
      <c r="E74" s="541" t="s">
        <v>797</v>
      </c>
      <c r="F74" s="564" t="s">
        <v>714</v>
      </c>
      <c r="G74" s="543">
        <v>390056.2</v>
      </c>
      <c r="H74" s="544">
        <v>385912.8</v>
      </c>
      <c r="I74" s="545">
        <v>355241.99999999988</v>
      </c>
      <c r="J74" s="545">
        <v>385042</v>
      </c>
      <c r="K74" s="545">
        <v>390823.12467579916</v>
      </c>
      <c r="L74" s="546">
        <v>365401</v>
      </c>
      <c r="M74" s="547">
        <v>352087.66666666674</v>
      </c>
      <c r="N74" s="546">
        <v>338774.33333333326</v>
      </c>
      <c r="O74" s="546">
        <v>325461</v>
      </c>
    </row>
    <row r="75" spans="2:15" ht="12" customHeight="1">
      <c r="B75" s="560"/>
      <c r="C75" s="539">
        <v>62</v>
      </c>
      <c r="D75" s="548" t="s">
        <v>194</v>
      </c>
      <c r="E75" s="549" t="s">
        <v>798</v>
      </c>
      <c r="F75" s="564" t="s">
        <v>714</v>
      </c>
      <c r="G75" s="543">
        <v>304507.59999999998</v>
      </c>
      <c r="H75" s="544">
        <v>298207.40000000002</v>
      </c>
      <c r="I75" s="545">
        <v>311291.19999999995</v>
      </c>
      <c r="J75" s="545">
        <v>271619</v>
      </c>
      <c r="K75" s="545">
        <v>258637.38511415524</v>
      </c>
      <c r="L75" s="546">
        <v>279646</v>
      </c>
      <c r="M75" s="547">
        <v>274408.00000000006</v>
      </c>
      <c r="N75" s="546">
        <v>269170</v>
      </c>
      <c r="O75" s="546">
        <v>263932</v>
      </c>
    </row>
    <row r="76" spans="2:15" ht="12" customHeight="1">
      <c r="B76" s="560"/>
      <c r="C76" s="573">
        <v>63</v>
      </c>
      <c r="D76" s="574" t="s">
        <v>799</v>
      </c>
      <c r="E76" s="549" t="s">
        <v>800</v>
      </c>
      <c r="F76" s="564" t="s">
        <v>714</v>
      </c>
      <c r="G76" s="575">
        <v>2849</v>
      </c>
      <c r="H76" s="576">
        <v>2838</v>
      </c>
      <c r="I76" s="545">
        <v>3081</v>
      </c>
      <c r="J76" s="545">
        <v>4052</v>
      </c>
      <c r="K76" s="545">
        <v>4311.5134429223745</v>
      </c>
      <c r="L76" s="546">
        <v>2477</v>
      </c>
      <c r="M76" s="547">
        <v>2361.3333333333326</v>
      </c>
      <c r="N76" s="546">
        <v>2245.666666666667</v>
      </c>
      <c r="O76" s="546">
        <v>2130</v>
      </c>
    </row>
    <row r="77" spans="2:15" ht="12" customHeight="1">
      <c r="B77" s="560"/>
      <c r="C77" s="577"/>
      <c r="D77" s="572"/>
      <c r="E77" s="556"/>
      <c r="F77" s="542" t="s">
        <v>801</v>
      </c>
      <c r="G77" s="578">
        <v>1209571</v>
      </c>
      <c r="H77" s="579">
        <v>1265822</v>
      </c>
      <c r="I77" s="534">
        <v>1237578</v>
      </c>
      <c r="J77" s="534">
        <v>1227764</v>
      </c>
      <c r="K77" s="534">
        <v>1218663</v>
      </c>
      <c r="L77" s="536">
        <v>1174221</v>
      </c>
      <c r="M77" s="580">
        <v>1199510</v>
      </c>
      <c r="N77" s="536">
        <v>1184999</v>
      </c>
      <c r="O77" s="536">
        <v>1156602</v>
      </c>
    </row>
    <row r="78" spans="2:15" ht="12" customHeight="1">
      <c r="B78" s="560"/>
      <c r="C78" s="581">
        <v>64</v>
      </c>
      <c r="D78" s="562" t="s">
        <v>196</v>
      </c>
      <c r="E78" s="541"/>
      <c r="F78" s="567" t="s">
        <v>714</v>
      </c>
      <c r="G78" s="543"/>
      <c r="H78" s="544"/>
      <c r="I78" s="545">
        <v>7915329.4000000004</v>
      </c>
      <c r="J78" s="545">
        <v>4290390.666666667</v>
      </c>
      <c r="K78" s="545">
        <v>4421416.4712876705</v>
      </c>
      <c r="L78" s="546">
        <v>4239632</v>
      </c>
      <c r="M78" s="547">
        <v>4292511</v>
      </c>
      <c r="N78" s="546">
        <v>4345390</v>
      </c>
      <c r="O78" s="546">
        <v>4398269</v>
      </c>
    </row>
    <row r="79" spans="2:15" ht="12" customHeight="1" thickBot="1">
      <c r="B79" s="582" t="s">
        <v>197</v>
      </c>
      <c r="C79" s="583">
        <v>65</v>
      </c>
      <c r="D79" s="584" t="s">
        <v>384</v>
      </c>
      <c r="E79" s="585" t="s">
        <v>802</v>
      </c>
      <c r="F79" s="586" t="s">
        <v>714</v>
      </c>
      <c r="G79" s="587">
        <v>1888211.4</v>
      </c>
      <c r="H79" s="588">
        <v>1893670.6</v>
      </c>
      <c r="I79" s="589">
        <v>1842038.2000000002</v>
      </c>
      <c r="J79" s="589">
        <v>1868690</v>
      </c>
      <c r="K79" s="589">
        <v>1874179.2537351605</v>
      </c>
      <c r="L79" s="590">
        <v>2203870.5268675797</v>
      </c>
      <c r="M79" s="591">
        <v>2187800</v>
      </c>
      <c r="N79" s="590">
        <v>2187940</v>
      </c>
      <c r="O79" s="590">
        <v>2188480</v>
      </c>
    </row>
  </sheetData>
  <mergeCells count="2">
    <mergeCell ref="B1:M1"/>
    <mergeCell ref="B2:M2"/>
  </mergeCells>
  <phoneticPr fontId="17"/>
  <pageMargins left="0.19685039370078741" right="0.15748031496062992" top="0.62992125984251968" bottom="0.31496062992125984" header="0.51181102362204722" footer="0.15748031496062992"/>
  <pageSetup paperSize="9" scale="8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0"/>
  <dimension ref="A1:DP84"/>
  <sheetViews>
    <sheetView showGridLines="0" showZeros="0" zoomScale="90" zoomScaleNormal="90" zoomScaleSheetLayoutView="100" workbookViewId="0">
      <pane xSplit="5" ySplit="3" topLeftCell="F4" activePane="bottomRight" state="frozen"/>
      <selection activeCell="I16" sqref="I16"/>
      <selection pane="topRight" activeCell="I16" sqref="I16"/>
      <selection pane="bottomLeft" activeCell="I16" sqref="I16"/>
      <selection pane="bottomRight" activeCell="H34" sqref="H34"/>
    </sheetView>
  </sheetViews>
  <sheetFormatPr defaultColWidth="10.6328125" defaultRowHeight="11"/>
  <cols>
    <col min="1" max="1" width="1.6328125" style="602" customWidth="1"/>
    <col min="2" max="2" width="7.6328125" style="602" customWidth="1"/>
    <col min="3" max="3" width="2.6328125" style="602" customWidth="1"/>
    <col min="4" max="4" width="22.6328125" style="602" customWidth="1"/>
    <col min="5" max="5" width="5.90625" style="602" customWidth="1"/>
    <col min="6" max="23" width="9.6328125" style="602" customWidth="1"/>
    <col min="24" max="24" width="9.36328125" style="602" customWidth="1"/>
    <col min="25" max="25" width="10.36328125" style="602" customWidth="1"/>
    <col min="26" max="26" width="1.453125" style="602" customWidth="1"/>
    <col min="27" max="253" width="10.6328125" style="602"/>
    <col min="254" max="254" width="1.6328125" style="602" customWidth="1"/>
    <col min="255" max="255" width="7.6328125" style="602" customWidth="1"/>
    <col min="256" max="256" width="2.6328125" style="602" customWidth="1"/>
    <col min="257" max="257" width="22.6328125" style="602" customWidth="1"/>
    <col min="258" max="258" width="5.90625" style="602" customWidth="1"/>
    <col min="259" max="264" width="9.6328125" style="602" customWidth="1"/>
    <col min="265" max="265" width="10.6328125" style="602" customWidth="1"/>
    <col min="266" max="273" width="9.6328125" style="602" customWidth="1"/>
    <col min="274" max="274" width="10.6328125" style="602" customWidth="1"/>
    <col min="275" max="276" width="9.6328125" style="602" customWidth="1"/>
    <col min="277" max="277" width="10.6328125" style="602" customWidth="1"/>
    <col min="278" max="279" width="9.6328125" style="602" customWidth="1"/>
    <col min="280" max="280" width="9.36328125" style="602" customWidth="1"/>
    <col min="281" max="281" width="10.36328125" style="602" customWidth="1"/>
    <col min="282" max="509" width="10.6328125" style="602"/>
    <col min="510" max="510" width="1.6328125" style="602" customWidth="1"/>
    <col min="511" max="511" width="7.6328125" style="602" customWidth="1"/>
    <col min="512" max="512" width="2.6328125" style="602" customWidth="1"/>
    <col min="513" max="513" width="22.6328125" style="602" customWidth="1"/>
    <col min="514" max="514" width="5.90625" style="602" customWidth="1"/>
    <col min="515" max="520" width="9.6328125" style="602" customWidth="1"/>
    <col min="521" max="521" width="10.6328125" style="602" customWidth="1"/>
    <col min="522" max="529" width="9.6328125" style="602" customWidth="1"/>
    <col min="530" max="530" width="10.6328125" style="602" customWidth="1"/>
    <col min="531" max="532" width="9.6328125" style="602" customWidth="1"/>
    <col min="533" max="533" width="10.6328125" style="602" customWidth="1"/>
    <col min="534" max="535" width="9.6328125" style="602" customWidth="1"/>
    <col min="536" max="536" width="9.36328125" style="602" customWidth="1"/>
    <col min="537" max="537" width="10.36328125" style="602" customWidth="1"/>
    <col min="538" max="765" width="10.6328125" style="602"/>
    <col min="766" max="766" width="1.6328125" style="602" customWidth="1"/>
    <col min="767" max="767" width="7.6328125" style="602" customWidth="1"/>
    <col min="768" max="768" width="2.6328125" style="602" customWidth="1"/>
    <col min="769" max="769" width="22.6328125" style="602" customWidth="1"/>
    <col min="770" max="770" width="5.90625" style="602" customWidth="1"/>
    <col min="771" max="776" width="9.6328125" style="602" customWidth="1"/>
    <col min="777" max="777" width="10.6328125" style="602" customWidth="1"/>
    <col min="778" max="785" width="9.6328125" style="602" customWidth="1"/>
    <col min="786" max="786" width="10.6328125" style="602" customWidth="1"/>
    <col min="787" max="788" width="9.6328125" style="602" customWidth="1"/>
    <col min="789" max="789" width="10.6328125" style="602" customWidth="1"/>
    <col min="790" max="791" width="9.6328125" style="602" customWidth="1"/>
    <col min="792" max="792" width="9.36328125" style="602" customWidth="1"/>
    <col min="793" max="793" width="10.36328125" style="602" customWidth="1"/>
    <col min="794" max="1021" width="10.6328125" style="602"/>
    <col min="1022" max="1022" width="1.6328125" style="602" customWidth="1"/>
    <col min="1023" max="1023" width="7.6328125" style="602" customWidth="1"/>
    <col min="1024" max="1024" width="2.6328125" style="602" customWidth="1"/>
    <col min="1025" max="1025" width="22.6328125" style="602" customWidth="1"/>
    <col min="1026" max="1026" width="5.90625" style="602" customWidth="1"/>
    <col min="1027" max="1032" width="9.6328125" style="602" customWidth="1"/>
    <col min="1033" max="1033" width="10.6328125" style="602" customWidth="1"/>
    <col min="1034" max="1041" width="9.6328125" style="602" customWidth="1"/>
    <col min="1042" max="1042" width="10.6328125" style="602" customWidth="1"/>
    <col min="1043" max="1044" width="9.6328125" style="602" customWidth="1"/>
    <col min="1045" max="1045" width="10.6328125" style="602" customWidth="1"/>
    <col min="1046" max="1047" width="9.6328125" style="602" customWidth="1"/>
    <col min="1048" max="1048" width="9.36328125" style="602" customWidth="1"/>
    <col min="1049" max="1049" width="10.36328125" style="602" customWidth="1"/>
    <col min="1050" max="1277" width="10.6328125" style="602"/>
    <col min="1278" max="1278" width="1.6328125" style="602" customWidth="1"/>
    <col min="1279" max="1279" width="7.6328125" style="602" customWidth="1"/>
    <col min="1280" max="1280" width="2.6328125" style="602" customWidth="1"/>
    <col min="1281" max="1281" width="22.6328125" style="602" customWidth="1"/>
    <col min="1282" max="1282" width="5.90625" style="602" customWidth="1"/>
    <col min="1283" max="1288" width="9.6328125" style="602" customWidth="1"/>
    <col min="1289" max="1289" width="10.6328125" style="602" customWidth="1"/>
    <col min="1290" max="1297" width="9.6328125" style="602" customWidth="1"/>
    <col min="1298" max="1298" width="10.6328125" style="602" customWidth="1"/>
    <col min="1299" max="1300" width="9.6328125" style="602" customWidth="1"/>
    <col min="1301" max="1301" width="10.6328125" style="602" customWidth="1"/>
    <col min="1302" max="1303" width="9.6328125" style="602" customWidth="1"/>
    <col min="1304" max="1304" width="9.36328125" style="602" customWidth="1"/>
    <col min="1305" max="1305" width="10.36328125" style="602" customWidth="1"/>
    <col min="1306" max="1533" width="10.6328125" style="602"/>
    <col min="1534" max="1534" width="1.6328125" style="602" customWidth="1"/>
    <col min="1535" max="1535" width="7.6328125" style="602" customWidth="1"/>
    <col min="1536" max="1536" width="2.6328125" style="602" customWidth="1"/>
    <col min="1537" max="1537" width="22.6328125" style="602" customWidth="1"/>
    <col min="1538" max="1538" width="5.90625" style="602" customWidth="1"/>
    <col min="1539" max="1544" width="9.6328125" style="602" customWidth="1"/>
    <col min="1545" max="1545" width="10.6328125" style="602" customWidth="1"/>
    <col min="1546" max="1553" width="9.6328125" style="602" customWidth="1"/>
    <col min="1554" max="1554" width="10.6328125" style="602" customWidth="1"/>
    <col min="1555" max="1556" width="9.6328125" style="602" customWidth="1"/>
    <col min="1557" max="1557" width="10.6328125" style="602" customWidth="1"/>
    <col min="1558" max="1559" width="9.6328125" style="602" customWidth="1"/>
    <col min="1560" max="1560" width="9.36328125" style="602" customWidth="1"/>
    <col min="1561" max="1561" width="10.36328125" style="602" customWidth="1"/>
    <col min="1562" max="1789" width="10.6328125" style="602"/>
    <col min="1790" max="1790" width="1.6328125" style="602" customWidth="1"/>
    <col min="1791" max="1791" width="7.6328125" style="602" customWidth="1"/>
    <col min="1792" max="1792" width="2.6328125" style="602" customWidth="1"/>
    <col min="1793" max="1793" width="22.6328125" style="602" customWidth="1"/>
    <col min="1794" max="1794" width="5.90625" style="602" customWidth="1"/>
    <col min="1795" max="1800" width="9.6328125" style="602" customWidth="1"/>
    <col min="1801" max="1801" width="10.6328125" style="602" customWidth="1"/>
    <col min="1802" max="1809" width="9.6328125" style="602" customWidth="1"/>
    <col min="1810" max="1810" width="10.6328125" style="602" customWidth="1"/>
    <col min="1811" max="1812" width="9.6328125" style="602" customWidth="1"/>
    <col min="1813" max="1813" width="10.6328125" style="602" customWidth="1"/>
    <col min="1814" max="1815" width="9.6328125" style="602" customWidth="1"/>
    <col min="1816" max="1816" width="9.36328125" style="602" customWidth="1"/>
    <col min="1817" max="1817" width="10.36328125" style="602" customWidth="1"/>
    <col min="1818" max="2045" width="10.6328125" style="602"/>
    <col min="2046" max="2046" width="1.6328125" style="602" customWidth="1"/>
    <col min="2047" max="2047" width="7.6328125" style="602" customWidth="1"/>
    <col min="2048" max="2048" width="2.6328125" style="602" customWidth="1"/>
    <col min="2049" max="2049" width="22.6328125" style="602" customWidth="1"/>
    <col min="2050" max="2050" width="5.90625" style="602" customWidth="1"/>
    <col min="2051" max="2056" width="9.6328125" style="602" customWidth="1"/>
    <col min="2057" max="2057" width="10.6328125" style="602" customWidth="1"/>
    <col min="2058" max="2065" width="9.6328125" style="602" customWidth="1"/>
    <col min="2066" max="2066" width="10.6328125" style="602" customWidth="1"/>
    <col min="2067" max="2068" width="9.6328125" style="602" customWidth="1"/>
    <col min="2069" max="2069" width="10.6328125" style="602" customWidth="1"/>
    <col min="2070" max="2071" width="9.6328125" style="602" customWidth="1"/>
    <col min="2072" max="2072" width="9.36328125" style="602" customWidth="1"/>
    <col min="2073" max="2073" width="10.36328125" style="602" customWidth="1"/>
    <col min="2074" max="2301" width="10.6328125" style="602"/>
    <col min="2302" max="2302" width="1.6328125" style="602" customWidth="1"/>
    <col min="2303" max="2303" width="7.6328125" style="602" customWidth="1"/>
    <col min="2304" max="2304" width="2.6328125" style="602" customWidth="1"/>
    <col min="2305" max="2305" width="22.6328125" style="602" customWidth="1"/>
    <col min="2306" max="2306" width="5.90625" style="602" customWidth="1"/>
    <col min="2307" max="2312" width="9.6328125" style="602" customWidth="1"/>
    <col min="2313" max="2313" width="10.6328125" style="602" customWidth="1"/>
    <col min="2314" max="2321" width="9.6328125" style="602" customWidth="1"/>
    <col min="2322" max="2322" width="10.6328125" style="602" customWidth="1"/>
    <col min="2323" max="2324" width="9.6328125" style="602" customWidth="1"/>
    <col min="2325" max="2325" width="10.6328125" style="602" customWidth="1"/>
    <col min="2326" max="2327" width="9.6328125" style="602" customWidth="1"/>
    <col min="2328" max="2328" width="9.36328125" style="602" customWidth="1"/>
    <col min="2329" max="2329" width="10.36328125" style="602" customWidth="1"/>
    <col min="2330" max="2557" width="10.6328125" style="602"/>
    <col min="2558" max="2558" width="1.6328125" style="602" customWidth="1"/>
    <col min="2559" max="2559" width="7.6328125" style="602" customWidth="1"/>
    <col min="2560" max="2560" width="2.6328125" style="602" customWidth="1"/>
    <col min="2561" max="2561" width="22.6328125" style="602" customWidth="1"/>
    <col min="2562" max="2562" width="5.90625" style="602" customWidth="1"/>
    <col min="2563" max="2568" width="9.6328125" style="602" customWidth="1"/>
    <col min="2569" max="2569" width="10.6328125" style="602" customWidth="1"/>
    <col min="2570" max="2577" width="9.6328125" style="602" customWidth="1"/>
    <col min="2578" max="2578" width="10.6328125" style="602" customWidth="1"/>
    <col min="2579" max="2580" width="9.6328125" style="602" customWidth="1"/>
    <col min="2581" max="2581" width="10.6328125" style="602" customWidth="1"/>
    <col min="2582" max="2583" width="9.6328125" style="602" customWidth="1"/>
    <col min="2584" max="2584" width="9.36328125" style="602" customWidth="1"/>
    <col min="2585" max="2585" width="10.36328125" style="602" customWidth="1"/>
    <col min="2586" max="2813" width="10.6328125" style="602"/>
    <col min="2814" max="2814" width="1.6328125" style="602" customWidth="1"/>
    <col min="2815" max="2815" width="7.6328125" style="602" customWidth="1"/>
    <col min="2816" max="2816" width="2.6328125" style="602" customWidth="1"/>
    <col min="2817" max="2817" width="22.6328125" style="602" customWidth="1"/>
    <col min="2818" max="2818" width="5.90625" style="602" customWidth="1"/>
    <col min="2819" max="2824" width="9.6328125" style="602" customWidth="1"/>
    <col min="2825" max="2825" width="10.6328125" style="602" customWidth="1"/>
    <col min="2826" max="2833" width="9.6328125" style="602" customWidth="1"/>
    <col min="2834" max="2834" width="10.6328125" style="602" customWidth="1"/>
    <col min="2835" max="2836" width="9.6328125" style="602" customWidth="1"/>
    <col min="2837" max="2837" width="10.6328125" style="602" customWidth="1"/>
    <col min="2838" max="2839" width="9.6328125" style="602" customWidth="1"/>
    <col min="2840" max="2840" width="9.36328125" style="602" customWidth="1"/>
    <col min="2841" max="2841" width="10.36328125" style="602" customWidth="1"/>
    <col min="2842" max="3069" width="10.6328125" style="602"/>
    <col min="3070" max="3070" width="1.6328125" style="602" customWidth="1"/>
    <col min="3071" max="3071" width="7.6328125" style="602" customWidth="1"/>
    <col min="3072" max="3072" width="2.6328125" style="602" customWidth="1"/>
    <col min="3073" max="3073" width="22.6328125" style="602" customWidth="1"/>
    <col min="3074" max="3074" width="5.90625" style="602" customWidth="1"/>
    <col min="3075" max="3080" width="9.6328125" style="602" customWidth="1"/>
    <col min="3081" max="3081" width="10.6328125" style="602" customWidth="1"/>
    <col min="3082" max="3089" width="9.6328125" style="602" customWidth="1"/>
    <col min="3090" max="3090" width="10.6328125" style="602" customWidth="1"/>
    <col min="3091" max="3092" width="9.6328125" style="602" customWidth="1"/>
    <col min="3093" max="3093" width="10.6328125" style="602" customWidth="1"/>
    <col min="3094" max="3095" width="9.6328125" style="602" customWidth="1"/>
    <col min="3096" max="3096" width="9.36328125" style="602" customWidth="1"/>
    <col min="3097" max="3097" width="10.36328125" style="602" customWidth="1"/>
    <col min="3098" max="3325" width="10.6328125" style="602"/>
    <col min="3326" max="3326" width="1.6328125" style="602" customWidth="1"/>
    <col min="3327" max="3327" width="7.6328125" style="602" customWidth="1"/>
    <col min="3328" max="3328" width="2.6328125" style="602" customWidth="1"/>
    <col min="3329" max="3329" width="22.6328125" style="602" customWidth="1"/>
    <col min="3330" max="3330" width="5.90625" style="602" customWidth="1"/>
    <col min="3331" max="3336" width="9.6328125" style="602" customWidth="1"/>
    <col min="3337" max="3337" width="10.6328125" style="602" customWidth="1"/>
    <col min="3338" max="3345" width="9.6328125" style="602" customWidth="1"/>
    <col min="3346" max="3346" width="10.6328125" style="602" customWidth="1"/>
    <col min="3347" max="3348" width="9.6328125" style="602" customWidth="1"/>
    <col min="3349" max="3349" width="10.6328125" style="602" customWidth="1"/>
    <col min="3350" max="3351" width="9.6328125" style="602" customWidth="1"/>
    <col min="3352" max="3352" width="9.36328125" style="602" customWidth="1"/>
    <col min="3353" max="3353" width="10.36328125" style="602" customWidth="1"/>
    <col min="3354" max="3581" width="10.6328125" style="602"/>
    <col min="3582" max="3582" width="1.6328125" style="602" customWidth="1"/>
    <col min="3583" max="3583" width="7.6328125" style="602" customWidth="1"/>
    <col min="3584" max="3584" width="2.6328125" style="602" customWidth="1"/>
    <col min="3585" max="3585" width="22.6328125" style="602" customWidth="1"/>
    <col min="3586" max="3586" width="5.90625" style="602" customWidth="1"/>
    <col min="3587" max="3592" width="9.6328125" style="602" customWidth="1"/>
    <col min="3593" max="3593" width="10.6328125" style="602" customWidth="1"/>
    <col min="3594" max="3601" width="9.6328125" style="602" customWidth="1"/>
    <col min="3602" max="3602" width="10.6328125" style="602" customWidth="1"/>
    <col min="3603" max="3604" width="9.6328125" style="602" customWidth="1"/>
    <col min="3605" max="3605" width="10.6328125" style="602" customWidth="1"/>
    <col min="3606" max="3607" width="9.6328125" style="602" customWidth="1"/>
    <col min="3608" max="3608" width="9.36328125" style="602" customWidth="1"/>
    <col min="3609" max="3609" width="10.36328125" style="602" customWidth="1"/>
    <col min="3610" max="3837" width="10.6328125" style="602"/>
    <col min="3838" max="3838" width="1.6328125" style="602" customWidth="1"/>
    <col min="3839" max="3839" width="7.6328125" style="602" customWidth="1"/>
    <col min="3840" max="3840" width="2.6328125" style="602" customWidth="1"/>
    <col min="3841" max="3841" width="22.6328125" style="602" customWidth="1"/>
    <col min="3842" max="3842" width="5.90625" style="602" customWidth="1"/>
    <col min="3843" max="3848" width="9.6328125" style="602" customWidth="1"/>
    <col min="3849" max="3849" width="10.6328125" style="602" customWidth="1"/>
    <col min="3850" max="3857" width="9.6328125" style="602" customWidth="1"/>
    <col min="3858" max="3858" width="10.6328125" style="602" customWidth="1"/>
    <col min="3859" max="3860" width="9.6328125" style="602" customWidth="1"/>
    <col min="3861" max="3861" width="10.6328125" style="602" customWidth="1"/>
    <col min="3862" max="3863" width="9.6328125" style="602" customWidth="1"/>
    <col min="3864" max="3864" width="9.36328125" style="602" customWidth="1"/>
    <col min="3865" max="3865" width="10.36328125" style="602" customWidth="1"/>
    <col min="3866" max="4093" width="10.6328125" style="602"/>
    <col min="4094" max="4094" width="1.6328125" style="602" customWidth="1"/>
    <col min="4095" max="4095" width="7.6328125" style="602" customWidth="1"/>
    <col min="4096" max="4096" width="2.6328125" style="602" customWidth="1"/>
    <col min="4097" max="4097" width="22.6328125" style="602" customWidth="1"/>
    <col min="4098" max="4098" width="5.90625" style="602" customWidth="1"/>
    <col min="4099" max="4104" width="9.6328125" style="602" customWidth="1"/>
    <col min="4105" max="4105" width="10.6328125" style="602" customWidth="1"/>
    <col min="4106" max="4113" width="9.6328125" style="602" customWidth="1"/>
    <col min="4114" max="4114" width="10.6328125" style="602" customWidth="1"/>
    <col min="4115" max="4116" width="9.6328125" style="602" customWidth="1"/>
    <col min="4117" max="4117" width="10.6328125" style="602" customWidth="1"/>
    <col min="4118" max="4119" width="9.6328125" style="602" customWidth="1"/>
    <col min="4120" max="4120" width="9.36328125" style="602" customWidth="1"/>
    <col min="4121" max="4121" width="10.36328125" style="602" customWidth="1"/>
    <col min="4122" max="4349" width="10.6328125" style="602"/>
    <col min="4350" max="4350" width="1.6328125" style="602" customWidth="1"/>
    <col min="4351" max="4351" width="7.6328125" style="602" customWidth="1"/>
    <col min="4352" max="4352" width="2.6328125" style="602" customWidth="1"/>
    <col min="4353" max="4353" width="22.6328125" style="602" customWidth="1"/>
    <col min="4354" max="4354" width="5.90625" style="602" customWidth="1"/>
    <col min="4355" max="4360" width="9.6328125" style="602" customWidth="1"/>
    <col min="4361" max="4361" width="10.6328125" style="602" customWidth="1"/>
    <col min="4362" max="4369" width="9.6328125" style="602" customWidth="1"/>
    <col min="4370" max="4370" width="10.6328125" style="602" customWidth="1"/>
    <col min="4371" max="4372" width="9.6328125" style="602" customWidth="1"/>
    <col min="4373" max="4373" width="10.6328125" style="602" customWidth="1"/>
    <col min="4374" max="4375" width="9.6328125" style="602" customWidth="1"/>
    <col min="4376" max="4376" width="9.36328125" style="602" customWidth="1"/>
    <col min="4377" max="4377" width="10.36328125" style="602" customWidth="1"/>
    <col min="4378" max="4605" width="10.6328125" style="602"/>
    <col min="4606" max="4606" width="1.6328125" style="602" customWidth="1"/>
    <col min="4607" max="4607" width="7.6328125" style="602" customWidth="1"/>
    <col min="4608" max="4608" width="2.6328125" style="602" customWidth="1"/>
    <col min="4609" max="4609" width="22.6328125" style="602" customWidth="1"/>
    <col min="4610" max="4610" width="5.90625" style="602" customWidth="1"/>
    <col min="4611" max="4616" width="9.6328125" style="602" customWidth="1"/>
    <col min="4617" max="4617" width="10.6328125" style="602" customWidth="1"/>
    <col min="4618" max="4625" width="9.6328125" style="602" customWidth="1"/>
    <col min="4626" max="4626" width="10.6328125" style="602" customWidth="1"/>
    <col min="4627" max="4628" width="9.6328125" style="602" customWidth="1"/>
    <col min="4629" max="4629" width="10.6328125" style="602" customWidth="1"/>
    <col min="4630" max="4631" width="9.6328125" style="602" customWidth="1"/>
    <col min="4632" max="4632" width="9.36328125" style="602" customWidth="1"/>
    <col min="4633" max="4633" width="10.36328125" style="602" customWidth="1"/>
    <col min="4634" max="4861" width="10.6328125" style="602"/>
    <col min="4862" max="4862" width="1.6328125" style="602" customWidth="1"/>
    <col min="4863" max="4863" width="7.6328125" style="602" customWidth="1"/>
    <col min="4864" max="4864" width="2.6328125" style="602" customWidth="1"/>
    <col min="4865" max="4865" width="22.6328125" style="602" customWidth="1"/>
    <col min="4866" max="4866" width="5.90625" style="602" customWidth="1"/>
    <col min="4867" max="4872" width="9.6328125" style="602" customWidth="1"/>
    <col min="4873" max="4873" width="10.6328125" style="602" customWidth="1"/>
    <col min="4874" max="4881" width="9.6328125" style="602" customWidth="1"/>
    <col min="4882" max="4882" width="10.6328125" style="602" customWidth="1"/>
    <col min="4883" max="4884" width="9.6328125" style="602" customWidth="1"/>
    <col min="4885" max="4885" width="10.6328125" style="602" customWidth="1"/>
    <col min="4886" max="4887" width="9.6328125" style="602" customWidth="1"/>
    <col min="4888" max="4888" width="9.36328125" style="602" customWidth="1"/>
    <col min="4889" max="4889" width="10.36328125" style="602" customWidth="1"/>
    <col min="4890" max="5117" width="10.6328125" style="602"/>
    <col min="5118" max="5118" width="1.6328125" style="602" customWidth="1"/>
    <col min="5119" max="5119" width="7.6328125" style="602" customWidth="1"/>
    <col min="5120" max="5120" width="2.6328125" style="602" customWidth="1"/>
    <col min="5121" max="5121" width="22.6328125" style="602" customWidth="1"/>
    <col min="5122" max="5122" width="5.90625" style="602" customWidth="1"/>
    <col min="5123" max="5128" width="9.6328125" style="602" customWidth="1"/>
    <col min="5129" max="5129" width="10.6328125" style="602" customWidth="1"/>
    <col min="5130" max="5137" width="9.6328125" style="602" customWidth="1"/>
    <col min="5138" max="5138" width="10.6328125" style="602" customWidth="1"/>
    <col min="5139" max="5140" width="9.6328125" style="602" customWidth="1"/>
    <col min="5141" max="5141" width="10.6328125" style="602" customWidth="1"/>
    <col min="5142" max="5143" width="9.6328125" style="602" customWidth="1"/>
    <col min="5144" max="5144" width="9.36328125" style="602" customWidth="1"/>
    <col min="5145" max="5145" width="10.36328125" style="602" customWidth="1"/>
    <col min="5146" max="5373" width="10.6328125" style="602"/>
    <col min="5374" max="5374" width="1.6328125" style="602" customWidth="1"/>
    <col min="5375" max="5375" width="7.6328125" style="602" customWidth="1"/>
    <col min="5376" max="5376" width="2.6328125" style="602" customWidth="1"/>
    <col min="5377" max="5377" width="22.6328125" style="602" customWidth="1"/>
    <col min="5378" max="5378" width="5.90625" style="602" customWidth="1"/>
    <col min="5379" max="5384" width="9.6328125" style="602" customWidth="1"/>
    <col min="5385" max="5385" width="10.6328125" style="602" customWidth="1"/>
    <col min="5386" max="5393" width="9.6328125" style="602" customWidth="1"/>
    <col min="5394" max="5394" width="10.6328125" style="602" customWidth="1"/>
    <col min="5395" max="5396" width="9.6328125" style="602" customWidth="1"/>
    <col min="5397" max="5397" width="10.6328125" style="602" customWidth="1"/>
    <col min="5398" max="5399" width="9.6328125" style="602" customWidth="1"/>
    <col min="5400" max="5400" width="9.36328125" style="602" customWidth="1"/>
    <col min="5401" max="5401" width="10.36328125" style="602" customWidth="1"/>
    <col min="5402" max="5629" width="10.6328125" style="602"/>
    <col min="5630" max="5630" width="1.6328125" style="602" customWidth="1"/>
    <col min="5631" max="5631" width="7.6328125" style="602" customWidth="1"/>
    <col min="5632" max="5632" width="2.6328125" style="602" customWidth="1"/>
    <col min="5633" max="5633" width="22.6328125" style="602" customWidth="1"/>
    <col min="5634" max="5634" width="5.90625" style="602" customWidth="1"/>
    <col min="5635" max="5640" width="9.6328125" style="602" customWidth="1"/>
    <col min="5641" max="5641" width="10.6328125" style="602" customWidth="1"/>
    <col min="5642" max="5649" width="9.6328125" style="602" customWidth="1"/>
    <col min="5650" max="5650" width="10.6328125" style="602" customWidth="1"/>
    <col min="5651" max="5652" width="9.6328125" style="602" customWidth="1"/>
    <col min="5653" max="5653" width="10.6328125" style="602" customWidth="1"/>
    <col min="5654" max="5655" width="9.6328125" style="602" customWidth="1"/>
    <col min="5656" max="5656" width="9.36328125" style="602" customWidth="1"/>
    <col min="5657" max="5657" width="10.36328125" style="602" customWidth="1"/>
    <col min="5658" max="5885" width="10.6328125" style="602"/>
    <col min="5886" max="5886" width="1.6328125" style="602" customWidth="1"/>
    <col min="5887" max="5887" width="7.6328125" style="602" customWidth="1"/>
    <col min="5888" max="5888" width="2.6328125" style="602" customWidth="1"/>
    <col min="5889" max="5889" width="22.6328125" style="602" customWidth="1"/>
    <col min="5890" max="5890" width="5.90625" style="602" customWidth="1"/>
    <col min="5891" max="5896" width="9.6328125" style="602" customWidth="1"/>
    <col min="5897" max="5897" width="10.6328125" style="602" customWidth="1"/>
    <col min="5898" max="5905" width="9.6328125" style="602" customWidth="1"/>
    <col min="5906" max="5906" width="10.6328125" style="602" customWidth="1"/>
    <col min="5907" max="5908" width="9.6328125" style="602" customWidth="1"/>
    <col min="5909" max="5909" width="10.6328125" style="602" customWidth="1"/>
    <col min="5910" max="5911" width="9.6328125" style="602" customWidth="1"/>
    <col min="5912" max="5912" width="9.36328125" style="602" customWidth="1"/>
    <col min="5913" max="5913" width="10.36328125" style="602" customWidth="1"/>
    <col min="5914" max="6141" width="10.6328125" style="602"/>
    <col min="6142" max="6142" width="1.6328125" style="602" customWidth="1"/>
    <col min="6143" max="6143" width="7.6328125" style="602" customWidth="1"/>
    <col min="6144" max="6144" width="2.6328125" style="602" customWidth="1"/>
    <col min="6145" max="6145" width="22.6328125" style="602" customWidth="1"/>
    <col min="6146" max="6146" width="5.90625" style="602" customWidth="1"/>
    <col min="6147" max="6152" width="9.6328125" style="602" customWidth="1"/>
    <col min="6153" max="6153" width="10.6328125" style="602" customWidth="1"/>
    <col min="6154" max="6161" width="9.6328125" style="602" customWidth="1"/>
    <col min="6162" max="6162" width="10.6328125" style="602" customWidth="1"/>
    <col min="6163" max="6164" width="9.6328125" style="602" customWidth="1"/>
    <col min="6165" max="6165" width="10.6328125" style="602" customWidth="1"/>
    <col min="6166" max="6167" width="9.6328125" style="602" customWidth="1"/>
    <col min="6168" max="6168" width="9.36328125" style="602" customWidth="1"/>
    <col min="6169" max="6169" width="10.36328125" style="602" customWidth="1"/>
    <col min="6170" max="6397" width="10.6328125" style="602"/>
    <col min="6398" max="6398" width="1.6328125" style="602" customWidth="1"/>
    <col min="6399" max="6399" width="7.6328125" style="602" customWidth="1"/>
    <col min="6400" max="6400" width="2.6328125" style="602" customWidth="1"/>
    <col min="6401" max="6401" width="22.6328125" style="602" customWidth="1"/>
    <col min="6402" max="6402" width="5.90625" style="602" customWidth="1"/>
    <col min="6403" max="6408" width="9.6328125" style="602" customWidth="1"/>
    <col min="6409" max="6409" width="10.6328125" style="602" customWidth="1"/>
    <col min="6410" max="6417" width="9.6328125" style="602" customWidth="1"/>
    <col min="6418" max="6418" width="10.6328125" style="602" customWidth="1"/>
    <col min="6419" max="6420" width="9.6328125" style="602" customWidth="1"/>
    <col min="6421" max="6421" width="10.6328125" style="602" customWidth="1"/>
    <col min="6422" max="6423" width="9.6328125" style="602" customWidth="1"/>
    <col min="6424" max="6424" width="9.36328125" style="602" customWidth="1"/>
    <col min="6425" max="6425" width="10.36328125" style="602" customWidth="1"/>
    <col min="6426" max="6653" width="10.6328125" style="602"/>
    <col min="6654" max="6654" width="1.6328125" style="602" customWidth="1"/>
    <col min="6655" max="6655" width="7.6328125" style="602" customWidth="1"/>
    <col min="6656" max="6656" width="2.6328125" style="602" customWidth="1"/>
    <col min="6657" max="6657" width="22.6328125" style="602" customWidth="1"/>
    <col min="6658" max="6658" width="5.90625" style="602" customWidth="1"/>
    <col min="6659" max="6664" width="9.6328125" style="602" customWidth="1"/>
    <col min="6665" max="6665" width="10.6328125" style="602" customWidth="1"/>
    <col min="6666" max="6673" width="9.6328125" style="602" customWidth="1"/>
    <col min="6674" max="6674" width="10.6328125" style="602" customWidth="1"/>
    <col min="6675" max="6676" width="9.6328125" style="602" customWidth="1"/>
    <col min="6677" max="6677" width="10.6328125" style="602" customWidth="1"/>
    <col min="6678" max="6679" width="9.6328125" style="602" customWidth="1"/>
    <col min="6680" max="6680" width="9.36328125" style="602" customWidth="1"/>
    <col min="6681" max="6681" width="10.36328125" style="602" customWidth="1"/>
    <col min="6682" max="6909" width="10.6328125" style="602"/>
    <col min="6910" max="6910" width="1.6328125" style="602" customWidth="1"/>
    <col min="6911" max="6911" width="7.6328125" style="602" customWidth="1"/>
    <col min="6912" max="6912" width="2.6328125" style="602" customWidth="1"/>
    <col min="6913" max="6913" width="22.6328125" style="602" customWidth="1"/>
    <col min="6914" max="6914" width="5.90625" style="602" customWidth="1"/>
    <col min="6915" max="6920" width="9.6328125" style="602" customWidth="1"/>
    <col min="6921" max="6921" width="10.6328125" style="602" customWidth="1"/>
    <col min="6922" max="6929" width="9.6328125" style="602" customWidth="1"/>
    <col min="6930" max="6930" width="10.6328125" style="602" customWidth="1"/>
    <col min="6931" max="6932" width="9.6328125" style="602" customWidth="1"/>
    <col min="6933" max="6933" width="10.6328125" style="602" customWidth="1"/>
    <col min="6934" max="6935" width="9.6328125" style="602" customWidth="1"/>
    <col min="6936" max="6936" width="9.36328125" style="602" customWidth="1"/>
    <col min="6937" max="6937" width="10.36328125" style="602" customWidth="1"/>
    <col min="6938" max="7165" width="10.6328125" style="602"/>
    <col min="7166" max="7166" width="1.6328125" style="602" customWidth="1"/>
    <col min="7167" max="7167" width="7.6328125" style="602" customWidth="1"/>
    <col min="7168" max="7168" width="2.6328125" style="602" customWidth="1"/>
    <col min="7169" max="7169" width="22.6328125" style="602" customWidth="1"/>
    <col min="7170" max="7170" width="5.90625" style="602" customWidth="1"/>
    <col min="7171" max="7176" width="9.6328125" style="602" customWidth="1"/>
    <col min="7177" max="7177" width="10.6328125" style="602" customWidth="1"/>
    <col min="7178" max="7185" width="9.6328125" style="602" customWidth="1"/>
    <col min="7186" max="7186" width="10.6328125" style="602" customWidth="1"/>
    <col min="7187" max="7188" width="9.6328125" style="602" customWidth="1"/>
    <col min="7189" max="7189" width="10.6328125" style="602" customWidth="1"/>
    <col min="7190" max="7191" width="9.6328125" style="602" customWidth="1"/>
    <col min="7192" max="7192" width="9.36328125" style="602" customWidth="1"/>
    <col min="7193" max="7193" width="10.36328125" style="602" customWidth="1"/>
    <col min="7194" max="7421" width="10.6328125" style="602"/>
    <col min="7422" max="7422" width="1.6328125" style="602" customWidth="1"/>
    <col min="7423" max="7423" width="7.6328125" style="602" customWidth="1"/>
    <col min="7424" max="7424" width="2.6328125" style="602" customWidth="1"/>
    <col min="7425" max="7425" width="22.6328125" style="602" customWidth="1"/>
    <col min="7426" max="7426" width="5.90625" style="602" customWidth="1"/>
    <col min="7427" max="7432" width="9.6328125" style="602" customWidth="1"/>
    <col min="7433" max="7433" width="10.6328125" style="602" customWidth="1"/>
    <col min="7434" max="7441" width="9.6328125" style="602" customWidth="1"/>
    <col min="7442" max="7442" width="10.6328125" style="602" customWidth="1"/>
    <col min="7443" max="7444" width="9.6328125" style="602" customWidth="1"/>
    <col min="7445" max="7445" width="10.6328125" style="602" customWidth="1"/>
    <col min="7446" max="7447" width="9.6328125" style="602" customWidth="1"/>
    <col min="7448" max="7448" width="9.36328125" style="602" customWidth="1"/>
    <col min="7449" max="7449" width="10.36328125" style="602" customWidth="1"/>
    <col min="7450" max="7677" width="10.6328125" style="602"/>
    <col min="7678" max="7678" width="1.6328125" style="602" customWidth="1"/>
    <col min="7679" max="7679" width="7.6328125" style="602" customWidth="1"/>
    <col min="7680" max="7680" width="2.6328125" style="602" customWidth="1"/>
    <col min="7681" max="7681" width="22.6328125" style="602" customWidth="1"/>
    <col min="7682" max="7682" width="5.90625" style="602" customWidth="1"/>
    <col min="7683" max="7688" width="9.6328125" style="602" customWidth="1"/>
    <col min="7689" max="7689" width="10.6328125" style="602" customWidth="1"/>
    <col min="7690" max="7697" width="9.6328125" style="602" customWidth="1"/>
    <col min="7698" max="7698" width="10.6328125" style="602" customWidth="1"/>
    <col min="7699" max="7700" width="9.6328125" style="602" customWidth="1"/>
    <col min="7701" max="7701" width="10.6328125" style="602" customWidth="1"/>
    <col min="7702" max="7703" width="9.6328125" style="602" customWidth="1"/>
    <col min="7704" max="7704" width="9.36328125" style="602" customWidth="1"/>
    <col min="7705" max="7705" width="10.36328125" style="602" customWidth="1"/>
    <col min="7706" max="7933" width="10.6328125" style="602"/>
    <col min="7934" max="7934" width="1.6328125" style="602" customWidth="1"/>
    <col min="7935" max="7935" width="7.6328125" style="602" customWidth="1"/>
    <col min="7936" max="7936" width="2.6328125" style="602" customWidth="1"/>
    <col min="7937" max="7937" width="22.6328125" style="602" customWidth="1"/>
    <col min="7938" max="7938" width="5.90625" style="602" customWidth="1"/>
    <col min="7939" max="7944" width="9.6328125" style="602" customWidth="1"/>
    <col min="7945" max="7945" width="10.6328125" style="602" customWidth="1"/>
    <col min="7946" max="7953" width="9.6328125" style="602" customWidth="1"/>
    <col min="7954" max="7954" width="10.6328125" style="602" customWidth="1"/>
    <col min="7955" max="7956" width="9.6328125" style="602" customWidth="1"/>
    <col min="7957" max="7957" width="10.6328125" style="602" customWidth="1"/>
    <col min="7958" max="7959" width="9.6328125" style="602" customWidth="1"/>
    <col min="7960" max="7960" width="9.36328125" style="602" customWidth="1"/>
    <col min="7961" max="7961" width="10.36328125" style="602" customWidth="1"/>
    <col min="7962" max="8189" width="10.6328125" style="602"/>
    <col min="8190" max="8190" width="1.6328125" style="602" customWidth="1"/>
    <col min="8191" max="8191" width="7.6328125" style="602" customWidth="1"/>
    <col min="8192" max="8192" width="2.6328125" style="602" customWidth="1"/>
    <col min="8193" max="8193" width="22.6328125" style="602" customWidth="1"/>
    <col min="8194" max="8194" width="5.90625" style="602" customWidth="1"/>
    <col min="8195" max="8200" width="9.6328125" style="602" customWidth="1"/>
    <col min="8201" max="8201" width="10.6328125" style="602" customWidth="1"/>
    <col min="8202" max="8209" width="9.6328125" style="602" customWidth="1"/>
    <col min="8210" max="8210" width="10.6328125" style="602" customWidth="1"/>
    <col min="8211" max="8212" width="9.6328125" style="602" customWidth="1"/>
    <col min="8213" max="8213" width="10.6328125" style="602" customWidth="1"/>
    <col min="8214" max="8215" width="9.6328125" style="602" customWidth="1"/>
    <col min="8216" max="8216" width="9.36328125" style="602" customWidth="1"/>
    <col min="8217" max="8217" width="10.36328125" style="602" customWidth="1"/>
    <col min="8218" max="8445" width="10.6328125" style="602"/>
    <col min="8446" max="8446" width="1.6328125" style="602" customWidth="1"/>
    <col min="8447" max="8447" width="7.6328125" style="602" customWidth="1"/>
    <col min="8448" max="8448" width="2.6328125" style="602" customWidth="1"/>
    <col min="8449" max="8449" width="22.6328125" style="602" customWidth="1"/>
    <col min="8450" max="8450" width="5.90625" style="602" customWidth="1"/>
    <col min="8451" max="8456" width="9.6328125" style="602" customWidth="1"/>
    <col min="8457" max="8457" width="10.6328125" style="602" customWidth="1"/>
    <col min="8458" max="8465" width="9.6328125" style="602" customWidth="1"/>
    <col min="8466" max="8466" width="10.6328125" style="602" customWidth="1"/>
    <col min="8467" max="8468" width="9.6328125" style="602" customWidth="1"/>
    <col min="8469" max="8469" width="10.6328125" style="602" customWidth="1"/>
    <col min="8470" max="8471" width="9.6328125" style="602" customWidth="1"/>
    <col min="8472" max="8472" width="9.36328125" style="602" customWidth="1"/>
    <col min="8473" max="8473" width="10.36328125" style="602" customWidth="1"/>
    <col min="8474" max="8701" width="10.6328125" style="602"/>
    <col min="8702" max="8702" width="1.6328125" style="602" customWidth="1"/>
    <col min="8703" max="8703" width="7.6328125" style="602" customWidth="1"/>
    <col min="8704" max="8704" width="2.6328125" style="602" customWidth="1"/>
    <col min="8705" max="8705" width="22.6328125" style="602" customWidth="1"/>
    <col min="8706" max="8706" width="5.90625" style="602" customWidth="1"/>
    <col min="8707" max="8712" width="9.6328125" style="602" customWidth="1"/>
    <col min="8713" max="8713" width="10.6328125" style="602" customWidth="1"/>
    <col min="8714" max="8721" width="9.6328125" style="602" customWidth="1"/>
    <col min="8722" max="8722" width="10.6328125" style="602" customWidth="1"/>
    <col min="8723" max="8724" width="9.6328125" style="602" customWidth="1"/>
    <col min="8725" max="8725" width="10.6328125" style="602" customWidth="1"/>
    <col min="8726" max="8727" width="9.6328125" style="602" customWidth="1"/>
    <col min="8728" max="8728" width="9.36328125" style="602" customWidth="1"/>
    <col min="8729" max="8729" width="10.36328125" style="602" customWidth="1"/>
    <col min="8730" max="8957" width="10.6328125" style="602"/>
    <col min="8958" max="8958" width="1.6328125" style="602" customWidth="1"/>
    <col min="8959" max="8959" width="7.6328125" style="602" customWidth="1"/>
    <col min="8960" max="8960" width="2.6328125" style="602" customWidth="1"/>
    <col min="8961" max="8961" width="22.6328125" style="602" customWidth="1"/>
    <col min="8962" max="8962" width="5.90625" style="602" customWidth="1"/>
    <col min="8963" max="8968" width="9.6328125" style="602" customWidth="1"/>
    <col min="8969" max="8969" width="10.6328125" style="602" customWidth="1"/>
    <col min="8970" max="8977" width="9.6328125" style="602" customWidth="1"/>
    <col min="8978" max="8978" width="10.6328125" style="602" customWidth="1"/>
    <col min="8979" max="8980" width="9.6328125" style="602" customWidth="1"/>
    <col min="8981" max="8981" width="10.6328125" style="602" customWidth="1"/>
    <col min="8982" max="8983" width="9.6328125" style="602" customWidth="1"/>
    <col min="8984" max="8984" width="9.36328125" style="602" customWidth="1"/>
    <col min="8985" max="8985" width="10.36328125" style="602" customWidth="1"/>
    <col min="8986" max="9213" width="10.6328125" style="602"/>
    <col min="9214" max="9214" width="1.6328125" style="602" customWidth="1"/>
    <col min="9215" max="9215" width="7.6328125" style="602" customWidth="1"/>
    <col min="9216" max="9216" width="2.6328125" style="602" customWidth="1"/>
    <col min="9217" max="9217" width="22.6328125" style="602" customWidth="1"/>
    <col min="9218" max="9218" width="5.90625" style="602" customWidth="1"/>
    <col min="9219" max="9224" width="9.6328125" style="602" customWidth="1"/>
    <col min="9225" max="9225" width="10.6328125" style="602" customWidth="1"/>
    <col min="9226" max="9233" width="9.6328125" style="602" customWidth="1"/>
    <col min="9234" max="9234" width="10.6328125" style="602" customWidth="1"/>
    <col min="9235" max="9236" width="9.6328125" style="602" customWidth="1"/>
    <col min="9237" max="9237" width="10.6328125" style="602" customWidth="1"/>
    <col min="9238" max="9239" width="9.6328125" style="602" customWidth="1"/>
    <col min="9240" max="9240" width="9.36328125" style="602" customWidth="1"/>
    <col min="9241" max="9241" width="10.36328125" style="602" customWidth="1"/>
    <col min="9242" max="9469" width="10.6328125" style="602"/>
    <col min="9470" max="9470" width="1.6328125" style="602" customWidth="1"/>
    <col min="9471" max="9471" width="7.6328125" style="602" customWidth="1"/>
    <col min="9472" max="9472" width="2.6328125" style="602" customWidth="1"/>
    <col min="9473" max="9473" width="22.6328125" style="602" customWidth="1"/>
    <col min="9474" max="9474" width="5.90625" style="602" customWidth="1"/>
    <col min="9475" max="9480" width="9.6328125" style="602" customWidth="1"/>
    <col min="9481" max="9481" width="10.6328125" style="602" customWidth="1"/>
    <col min="9482" max="9489" width="9.6328125" style="602" customWidth="1"/>
    <col min="9490" max="9490" width="10.6328125" style="602" customWidth="1"/>
    <col min="9491" max="9492" width="9.6328125" style="602" customWidth="1"/>
    <col min="9493" max="9493" width="10.6328125" style="602" customWidth="1"/>
    <col min="9494" max="9495" width="9.6328125" style="602" customWidth="1"/>
    <col min="9496" max="9496" width="9.36328125" style="602" customWidth="1"/>
    <col min="9497" max="9497" width="10.36328125" style="602" customWidth="1"/>
    <col min="9498" max="9725" width="10.6328125" style="602"/>
    <col min="9726" max="9726" width="1.6328125" style="602" customWidth="1"/>
    <col min="9727" max="9727" width="7.6328125" style="602" customWidth="1"/>
    <col min="9728" max="9728" width="2.6328125" style="602" customWidth="1"/>
    <col min="9729" max="9729" width="22.6328125" style="602" customWidth="1"/>
    <col min="9730" max="9730" width="5.90625" style="602" customWidth="1"/>
    <col min="9731" max="9736" width="9.6328125" style="602" customWidth="1"/>
    <col min="9737" max="9737" width="10.6328125" style="602" customWidth="1"/>
    <col min="9738" max="9745" width="9.6328125" style="602" customWidth="1"/>
    <col min="9746" max="9746" width="10.6328125" style="602" customWidth="1"/>
    <col min="9747" max="9748" width="9.6328125" style="602" customWidth="1"/>
    <col min="9749" max="9749" width="10.6328125" style="602" customWidth="1"/>
    <col min="9750" max="9751" width="9.6328125" style="602" customWidth="1"/>
    <col min="9752" max="9752" width="9.36328125" style="602" customWidth="1"/>
    <col min="9753" max="9753" width="10.36328125" style="602" customWidth="1"/>
    <col min="9754" max="9981" width="10.6328125" style="602"/>
    <col min="9982" max="9982" width="1.6328125" style="602" customWidth="1"/>
    <col min="9983" max="9983" width="7.6328125" style="602" customWidth="1"/>
    <col min="9984" max="9984" width="2.6328125" style="602" customWidth="1"/>
    <col min="9985" max="9985" width="22.6328125" style="602" customWidth="1"/>
    <col min="9986" max="9986" width="5.90625" style="602" customWidth="1"/>
    <col min="9987" max="9992" width="9.6328125" style="602" customWidth="1"/>
    <col min="9993" max="9993" width="10.6328125" style="602" customWidth="1"/>
    <col min="9994" max="10001" width="9.6328125" style="602" customWidth="1"/>
    <col min="10002" max="10002" width="10.6328125" style="602" customWidth="1"/>
    <col min="10003" max="10004" width="9.6328125" style="602" customWidth="1"/>
    <col min="10005" max="10005" width="10.6328125" style="602" customWidth="1"/>
    <col min="10006" max="10007" width="9.6328125" style="602" customWidth="1"/>
    <col min="10008" max="10008" width="9.36328125" style="602" customWidth="1"/>
    <col min="10009" max="10009" width="10.36328125" style="602" customWidth="1"/>
    <col min="10010" max="10237" width="10.6328125" style="602"/>
    <col min="10238" max="10238" width="1.6328125" style="602" customWidth="1"/>
    <col min="10239" max="10239" width="7.6328125" style="602" customWidth="1"/>
    <col min="10240" max="10240" width="2.6328125" style="602" customWidth="1"/>
    <col min="10241" max="10241" width="22.6328125" style="602" customWidth="1"/>
    <col min="10242" max="10242" width="5.90625" style="602" customWidth="1"/>
    <col min="10243" max="10248" width="9.6328125" style="602" customWidth="1"/>
    <col min="10249" max="10249" width="10.6328125" style="602" customWidth="1"/>
    <col min="10250" max="10257" width="9.6328125" style="602" customWidth="1"/>
    <col min="10258" max="10258" width="10.6328125" style="602" customWidth="1"/>
    <col min="10259" max="10260" width="9.6328125" style="602" customWidth="1"/>
    <col min="10261" max="10261" width="10.6328125" style="602" customWidth="1"/>
    <col min="10262" max="10263" width="9.6328125" style="602" customWidth="1"/>
    <col min="10264" max="10264" width="9.36328125" style="602" customWidth="1"/>
    <col min="10265" max="10265" width="10.36328125" style="602" customWidth="1"/>
    <col min="10266" max="10493" width="10.6328125" style="602"/>
    <col min="10494" max="10494" width="1.6328125" style="602" customWidth="1"/>
    <col min="10495" max="10495" width="7.6328125" style="602" customWidth="1"/>
    <col min="10496" max="10496" width="2.6328125" style="602" customWidth="1"/>
    <col min="10497" max="10497" width="22.6328125" style="602" customWidth="1"/>
    <col min="10498" max="10498" width="5.90625" style="602" customWidth="1"/>
    <col min="10499" max="10504" width="9.6328125" style="602" customWidth="1"/>
    <col min="10505" max="10505" width="10.6328125" style="602" customWidth="1"/>
    <col min="10506" max="10513" width="9.6328125" style="602" customWidth="1"/>
    <col min="10514" max="10514" width="10.6328125" style="602" customWidth="1"/>
    <col min="10515" max="10516" width="9.6328125" style="602" customWidth="1"/>
    <col min="10517" max="10517" width="10.6328125" style="602" customWidth="1"/>
    <col min="10518" max="10519" width="9.6328125" style="602" customWidth="1"/>
    <col min="10520" max="10520" width="9.36328125" style="602" customWidth="1"/>
    <col min="10521" max="10521" width="10.36328125" style="602" customWidth="1"/>
    <col min="10522" max="10749" width="10.6328125" style="602"/>
    <col min="10750" max="10750" width="1.6328125" style="602" customWidth="1"/>
    <col min="10751" max="10751" width="7.6328125" style="602" customWidth="1"/>
    <col min="10752" max="10752" width="2.6328125" style="602" customWidth="1"/>
    <col min="10753" max="10753" width="22.6328125" style="602" customWidth="1"/>
    <col min="10754" max="10754" width="5.90625" style="602" customWidth="1"/>
    <col min="10755" max="10760" width="9.6328125" style="602" customWidth="1"/>
    <col min="10761" max="10761" width="10.6328125" style="602" customWidth="1"/>
    <col min="10762" max="10769" width="9.6328125" style="602" customWidth="1"/>
    <col min="10770" max="10770" width="10.6328125" style="602" customWidth="1"/>
    <col min="10771" max="10772" width="9.6328125" style="602" customWidth="1"/>
    <col min="10773" max="10773" width="10.6328125" style="602" customWidth="1"/>
    <col min="10774" max="10775" width="9.6328125" style="602" customWidth="1"/>
    <col min="10776" max="10776" width="9.36328125" style="602" customWidth="1"/>
    <col min="10777" max="10777" width="10.36328125" style="602" customWidth="1"/>
    <col min="10778" max="11005" width="10.6328125" style="602"/>
    <col min="11006" max="11006" width="1.6328125" style="602" customWidth="1"/>
    <col min="11007" max="11007" width="7.6328125" style="602" customWidth="1"/>
    <col min="11008" max="11008" width="2.6328125" style="602" customWidth="1"/>
    <col min="11009" max="11009" width="22.6328125" style="602" customWidth="1"/>
    <col min="11010" max="11010" width="5.90625" style="602" customWidth="1"/>
    <col min="11011" max="11016" width="9.6328125" style="602" customWidth="1"/>
    <col min="11017" max="11017" width="10.6328125" style="602" customWidth="1"/>
    <col min="11018" max="11025" width="9.6328125" style="602" customWidth="1"/>
    <col min="11026" max="11026" width="10.6328125" style="602" customWidth="1"/>
    <col min="11027" max="11028" width="9.6328125" style="602" customWidth="1"/>
    <col min="11029" max="11029" width="10.6328125" style="602" customWidth="1"/>
    <col min="11030" max="11031" width="9.6328125" style="602" customWidth="1"/>
    <col min="11032" max="11032" width="9.36328125" style="602" customWidth="1"/>
    <col min="11033" max="11033" width="10.36328125" style="602" customWidth="1"/>
    <col min="11034" max="11261" width="10.6328125" style="602"/>
    <col min="11262" max="11262" width="1.6328125" style="602" customWidth="1"/>
    <col min="11263" max="11263" width="7.6328125" style="602" customWidth="1"/>
    <col min="11264" max="11264" width="2.6328125" style="602" customWidth="1"/>
    <col min="11265" max="11265" width="22.6328125" style="602" customWidth="1"/>
    <col min="11266" max="11266" width="5.90625" style="602" customWidth="1"/>
    <col min="11267" max="11272" width="9.6328125" style="602" customWidth="1"/>
    <col min="11273" max="11273" width="10.6328125" style="602" customWidth="1"/>
    <col min="11274" max="11281" width="9.6328125" style="602" customWidth="1"/>
    <col min="11282" max="11282" width="10.6328125" style="602" customWidth="1"/>
    <col min="11283" max="11284" width="9.6328125" style="602" customWidth="1"/>
    <col min="11285" max="11285" width="10.6328125" style="602" customWidth="1"/>
    <col min="11286" max="11287" width="9.6328125" style="602" customWidth="1"/>
    <col min="11288" max="11288" width="9.36328125" style="602" customWidth="1"/>
    <col min="11289" max="11289" width="10.36328125" style="602" customWidth="1"/>
    <col min="11290" max="11517" width="10.6328125" style="602"/>
    <col min="11518" max="11518" width="1.6328125" style="602" customWidth="1"/>
    <col min="11519" max="11519" width="7.6328125" style="602" customWidth="1"/>
    <col min="11520" max="11520" width="2.6328125" style="602" customWidth="1"/>
    <col min="11521" max="11521" width="22.6328125" style="602" customWidth="1"/>
    <col min="11522" max="11522" width="5.90625" style="602" customWidth="1"/>
    <col min="11523" max="11528" width="9.6328125" style="602" customWidth="1"/>
    <col min="11529" max="11529" width="10.6328125" style="602" customWidth="1"/>
    <col min="11530" max="11537" width="9.6328125" style="602" customWidth="1"/>
    <col min="11538" max="11538" width="10.6328125" style="602" customWidth="1"/>
    <col min="11539" max="11540" width="9.6328125" style="602" customWidth="1"/>
    <col min="11541" max="11541" width="10.6328125" style="602" customWidth="1"/>
    <col min="11542" max="11543" width="9.6328125" style="602" customWidth="1"/>
    <col min="11544" max="11544" width="9.36328125" style="602" customWidth="1"/>
    <col min="11545" max="11545" width="10.36328125" style="602" customWidth="1"/>
    <col min="11546" max="11773" width="10.6328125" style="602"/>
    <col min="11774" max="11774" width="1.6328125" style="602" customWidth="1"/>
    <col min="11775" max="11775" width="7.6328125" style="602" customWidth="1"/>
    <col min="11776" max="11776" width="2.6328125" style="602" customWidth="1"/>
    <col min="11777" max="11777" width="22.6328125" style="602" customWidth="1"/>
    <col min="11778" max="11778" width="5.90625" style="602" customWidth="1"/>
    <col min="11779" max="11784" width="9.6328125" style="602" customWidth="1"/>
    <col min="11785" max="11785" width="10.6328125" style="602" customWidth="1"/>
    <col min="11786" max="11793" width="9.6328125" style="602" customWidth="1"/>
    <col min="11794" max="11794" width="10.6328125" style="602" customWidth="1"/>
    <col min="11795" max="11796" width="9.6328125" style="602" customWidth="1"/>
    <col min="11797" max="11797" width="10.6328125" style="602" customWidth="1"/>
    <col min="11798" max="11799" width="9.6328125" style="602" customWidth="1"/>
    <col min="11800" max="11800" width="9.36328125" style="602" customWidth="1"/>
    <col min="11801" max="11801" width="10.36328125" style="602" customWidth="1"/>
    <col min="11802" max="12029" width="10.6328125" style="602"/>
    <col min="12030" max="12030" width="1.6328125" style="602" customWidth="1"/>
    <col min="12031" max="12031" width="7.6328125" style="602" customWidth="1"/>
    <col min="12032" max="12032" width="2.6328125" style="602" customWidth="1"/>
    <col min="12033" max="12033" width="22.6328125" style="602" customWidth="1"/>
    <col min="12034" max="12034" width="5.90625" style="602" customWidth="1"/>
    <col min="12035" max="12040" width="9.6328125" style="602" customWidth="1"/>
    <col min="12041" max="12041" width="10.6328125" style="602" customWidth="1"/>
    <col min="12042" max="12049" width="9.6328125" style="602" customWidth="1"/>
    <col min="12050" max="12050" width="10.6328125" style="602" customWidth="1"/>
    <col min="12051" max="12052" width="9.6328125" style="602" customWidth="1"/>
    <col min="12053" max="12053" width="10.6328125" style="602" customWidth="1"/>
    <col min="12054" max="12055" width="9.6328125" style="602" customWidth="1"/>
    <col min="12056" max="12056" width="9.36328125" style="602" customWidth="1"/>
    <col min="12057" max="12057" width="10.36328125" style="602" customWidth="1"/>
    <col min="12058" max="12285" width="10.6328125" style="602"/>
    <col min="12286" max="12286" width="1.6328125" style="602" customWidth="1"/>
    <col min="12287" max="12287" width="7.6328125" style="602" customWidth="1"/>
    <col min="12288" max="12288" width="2.6328125" style="602" customWidth="1"/>
    <col min="12289" max="12289" width="22.6328125" style="602" customWidth="1"/>
    <col min="12290" max="12290" width="5.90625" style="602" customWidth="1"/>
    <col min="12291" max="12296" width="9.6328125" style="602" customWidth="1"/>
    <col min="12297" max="12297" width="10.6328125" style="602" customWidth="1"/>
    <col min="12298" max="12305" width="9.6328125" style="602" customWidth="1"/>
    <col min="12306" max="12306" width="10.6328125" style="602" customWidth="1"/>
    <col min="12307" max="12308" width="9.6328125" style="602" customWidth="1"/>
    <col min="12309" max="12309" width="10.6328125" style="602" customWidth="1"/>
    <col min="12310" max="12311" width="9.6328125" style="602" customWidth="1"/>
    <col min="12312" max="12312" width="9.36328125" style="602" customWidth="1"/>
    <col min="12313" max="12313" width="10.36328125" style="602" customWidth="1"/>
    <col min="12314" max="12541" width="10.6328125" style="602"/>
    <col min="12542" max="12542" width="1.6328125" style="602" customWidth="1"/>
    <col min="12543" max="12543" width="7.6328125" style="602" customWidth="1"/>
    <col min="12544" max="12544" width="2.6328125" style="602" customWidth="1"/>
    <col min="12545" max="12545" width="22.6328125" style="602" customWidth="1"/>
    <col min="12546" max="12546" width="5.90625" style="602" customWidth="1"/>
    <col min="12547" max="12552" width="9.6328125" style="602" customWidth="1"/>
    <col min="12553" max="12553" width="10.6328125" style="602" customWidth="1"/>
    <col min="12554" max="12561" width="9.6328125" style="602" customWidth="1"/>
    <col min="12562" max="12562" width="10.6328125" style="602" customWidth="1"/>
    <col min="12563" max="12564" width="9.6328125" style="602" customWidth="1"/>
    <col min="12565" max="12565" width="10.6328125" style="602" customWidth="1"/>
    <col min="12566" max="12567" width="9.6328125" style="602" customWidth="1"/>
    <col min="12568" max="12568" width="9.36328125" style="602" customWidth="1"/>
    <col min="12569" max="12569" width="10.36328125" style="602" customWidth="1"/>
    <col min="12570" max="12797" width="10.6328125" style="602"/>
    <col min="12798" max="12798" width="1.6328125" style="602" customWidth="1"/>
    <col min="12799" max="12799" width="7.6328125" style="602" customWidth="1"/>
    <col min="12800" max="12800" width="2.6328125" style="602" customWidth="1"/>
    <col min="12801" max="12801" width="22.6328125" style="602" customWidth="1"/>
    <col min="12802" max="12802" width="5.90625" style="602" customWidth="1"/>
    <col min="12803" max="12808" width="9.6328125" style="602" customWidth="1"/>
    <col min="12809" max="12809" width="10.6328125" style="602" customWidth="1"/>
    <col min="12810" max="12817" width="9.6328125" style="602" customWidth="1"/>
    <col min="12818" max="12818" width="10.6328125" style="602" customWidth="1"/>
    <col min="12819" max="12820" width="9.6328125" style="602" customWidth="1"/>
    <col min="12821" max="12821" width="10.6328125" style="602" customWidth="1"/>
    <col min="12822" max="12823" width="9.6328125" style="602" customWidth="1"/>
    <col min="12824" max="12824" width="9.36328125" style="602" customWidth="1"/>
    <col min="12825" max="12825" width="10.36328125" style="602" customWidth="1"/>
    <col min="12826" max="13053" width="10.6328125" style="602"/>
    <col min="13054" max="13054" width="1.6328125" style="602" customWidth="1"/>
    <col min="13055" max="13055" width="7.6328125" style="602" customWidth="1"/>
    <col min="13056" max="13056" width="2.6328125" style="602" customWidth="1"/>
    <col min="13057" max="13057" width="22.6328125" style="602" customWidth="1"/>
    <col min="13058" max="13058" width="5.90625" style="602" customWidth="1"/>
    <col min="13059" max="13064" width="9.6328125" style="602" customWidth="1"/>
    <col min="13065" max="13065" width="10.6328125" style="602" customWidth="1"/>
    <col min="13066" max="13073" width="9.6328125" style="602" customWidth="1"/>
    <col min="13074" max="13074" width="10.6328125" style="602" customWidth="1"/>
    <col min="13075" max="13076" width="9.6328125" style="602" customWidth="1"/>
    <col min="13077" max="13077" width="10.6328125" style="602" customWidth="1"/>
    <col min="13078" max="13079" width="9.6328125" style="602" customWidth="1"/>
    <col min="13080" max="13080" width="9.36328125" style="602" customWidth="1"/>
    <col min="13081" max="13081" width="10.36328125" style="602" customWidth="1"/>
    <col min="13082" max="13309" width="10.6328125" style="602"/>
    <col min="13310" max="13310" width="1.6328125" style="602" customWidth="1"/>
    <col min="13311" max="13311" width="7.6328125" style="602" customWidth="1"/>
    <col min="13312" max="13312" width="2.6328125" style="602" customWidth="1"/>
    <col min="13313" max="13313" width="22.6328125" style="602" customWidth="1"/>
    <col min="13314" max="13314" width="5.90625" style="602" customWidth="1"/>
    <col min="13315" max="13320" width="9.6328125" style="602" customWidth="1"/>
    <col min="13321" max="13321" width="10.6328125" style="602" customWidth="1"/>
    <col min="13322" max="13329" width="9.6328125" style="602" customWidth="1"/>
    <col min="13330" max="13330" width="10.6328125" style="602" customWidth="1"/>
    <col min="13331" max="13332" width="9.6328125" style="602" customWidth="1"/>
    <col min="13333" max="13333" width="10.6328125" style="602" customWidth="1"/>
    <col min="13334" max="13335" width="9.6328125" style="602" customWidth="1"/>
    <col min="13336" max="13336" width="9.36328125" style="602" customWidth="1"/>
    <col min="13337" max="13337" width="10.36328125" style="602" customWidth="1"/>
    <col min="13338" max="13565" width="10.6328125" style="602"/>
    <col min="13566" max="13566" width="1.6328125" style="602" customWidth="1"/>
    <col min="13567" max="13567" width="7.6328125" style="602" customWidth="1"/>
    <col min="13568" max="13568" width="2.6328125" style="602" customWidth="1"/>
    <col min="13569" max="13569" width="22.6328125" style="602" customWidth="1"/>
    <col min="13570" max="13570" width="5.90625" style="602" customWidth="1"/>
    <col min="13571" max="13576" width="9.6328125" style="602" customWidth="1"/>
    <col min="13577" max="13577" width="10.6328125" style="602" customWidth="1"/>
    <col min="13578" max="13585" width="9.6328125" style="602" customWidth="1"/>
    <col min="13586" max="13586" width="10.6328125" style="602" customWidth="1"/>
    <col min="13587" max="13588" width="9.6328125" style="602" customWidth="1"/>
    <col min="13589" max="13589" width="10.6328125" style="602" customWidth="1"/>
    <col min="13590" max="13591" width="9.6328125" style="602" customWidth="1"/>
    <col min="13592" max="13592" width="9.36328125" style="602" customWidth="1"/>
    <col min="13593" max="13593" width="10.36328125" style="602" customWidth="1"/>
    <col min="13594" max="13821" width="10.6328125" style="602"/>
    <col min="13822" max="13822" width="1.6328125" style="602" customWidth="1"/>
    <col min="13823" max="13823" width="7.6328125" style="602" customWidth="1"/>
    <col min="13824" max="13824" width="2.6328125" style="602" customWidth="1"/>
    <col min="13825" max="13825" width="22.6328125" style="602" customWidth="1"/>
    <col min="13826" max="13826" width="5.90625" style="602" customWidth="1"/>
    <col min="13827" max="13832" width="9.6328125" style="602" customWidth="1"/>
    <col min="13833" max="13833" width="10.6328125" style="602" customWidth="1"/>
    <col min="13834" max="13841" width="9.6328125" style="602" customWidth="1"/>
    <col min="13842" max="13842" width="10.6328125" style="602" customWidth="1"/>
    <col min="13843" max="13844" width="9.6328125" style="602" customWidth="1"/>
    <col min="13845" max="13845" width="10.6328125" style="602" customWidth="1"/>
    <col min="13846" max="13847" width="9.6328125" style="602" customWidth="1"/>
    <col min="13848" max="13848" width="9.36328125" style="602" customWidth="1"/>
    <col min="13849" max="13849" width="10.36328125" style="602" customWidth="1"/>
    <col min="13850" max="14077" width="10.6328125" style="602"/>
    <col min="14078" max="14078" width="1.6328125" style="602" customWidth="1"/>
    <col min="14079" max="14079" width="7.6328125" style="602" customWidth="1"/>
    <col min="14080" max="14080" width="2.6328125" style="602" customWidth="1"/>
    <col min="14081" max="14081" width="22.6328125" style="602" customWidth="1"/>
    <col min="14082" max="14082" width="5.90625" style="602" customWidth="1"/>
    <col min="14083" max="14088" width="9.6328125" style="602" customWidth="1"/>
    <col min="14089" max="14089" width="10.6328125" style="602" customWidth="1"/>
    <col min="14090" max="14097" width="9.6328125" style="602" customWidth="1"/>
    <col min="14098" max="14098" width="10.6328125" style="602" customWidth="1"/>
    <col min="14099" max="14100" width="9.6328125" style="602" customWidth="1"/>
    <col min="14101" max="14101" width="10.6328125" style="602" customWidth="1"/>
    <col min="14102" max="14103" width="9.6328125" style="602" customWidth="1"/>
    <col min="14104" max="14104" width="9.36328125" style="602" customWidth="1"/>
    <col min="14105" max="14105" width="10.36328125" style="602" customWidth="1"/>
    <col min="14106" max="14333" width="10.6328125" style="602"/>
    <col min="14334" max="14334" width="1.6328125" style="602" customWidth="1"/>
    <col min="14335" max="14335" width="7.6328125" style="602" customWidth="1"/>
    <col min="14336" max="14336" width="2.6328125" style="602" customWidth="1"/>
    <col min="14337" max="14337" width="22.6328125" style="602" customWidth="1"/>
    <col min="14338" max="14338" width="5.90625" style="602" customWidth="1"/>
    <col min="14339" max="14344" width="9.6328125" style="602" customWidth="1"/>
    <col min="14345" max="14345" width="10.6328125" style="602" customWidth="1"/>
    <col min="14346" max="14353" width="9.6328125" style="602" customWidth="1"/>
    <col min="14354" max="14354" width="10.6328125" style="602" customWidth="1"/>
    <col min="14355" max="14356" width="9.6328125" style="602" customWidth="1"/>
    <col min="14357" max="14357" width="10.6328125" style="602" customWidth="1"/>
    <col min="14358" max="14359" width="9.6328125" style="602" customWidth="1"/>
    <col min="14360" max="14360" width="9.36328125" style="602" customWidth="1"/>
    <col min="14361" max="14361" width="10.36328125" style="602" customWidth="1"/>
    <col min="14362" max="14589" width="10.6328125" style="602"/>
    <col min="14590" max="14590" width="1.6328125" style="602" customWidth="1"/>
    <col min="14591" max="14591" width="7.6328125" style="602" customWidth="1"/>
    <col min="14592" max="14592" width="2.6328125" style="602" customWidth="1"/>
    <col min="14593" max="14593" width="22.6328125" style="602" customWidth="1"/>
    <col min="14594" max="14594" width="5.90625" style="602" customWidth="1"/>
    <col min="14595" max="14600" width="9.6328125" style="602" customWidth="1"/>
    <col min="14601" max="14601" width="10.6328125" style="602" customWidth="1"/>
    <col min="14602" max="14609" width="9.6328125" style="602" customWidth="1"/>
    <col min="14610" max="14610" width="10.6328125" style="602" customWidth="1"/>
    <col min="14611" max="14612" width="9.6328125" style="602" customWidth="1"/>
    <col min="14613" max="14613" width="10.6328125" style="602" customWidth="1"/>
    <col min="14614" max="14615" width="9.6328125" style="602" customWidth="1"/>
    <col min="14616" max="14616" width="9.36328125" style="602" customWidth="1"/>
    <col min="14617" max="14617" width="10.36328125" style="602" customWidth="1"/>
    <col min="14618" max="14845" width="10.6328125" style="602"/>
    <col min="14846" max="14846" width="1.6328125" style="602" customWidth="1"/>
    <col min="14847" max="14847" width="7.6328125" style="602" customWidth="1"/>
    <col min="14848" max="14848" width="2.6328125" style="602" customWidth="1"/>
    <col min="14849" max="14849" width="22.6328125" style="602" customWidth="1"/>
    <col min="14850" max="14850" width="5.90625" style="602" customWidth="1"/>
    <col min="14851" max="14856" width="9.6328125" style="602" customWidth="1"/>
    <col min="14857" max="14857" width="10.6328125" style="602" customWidth="1"/>
    <col min="14858" max="14865" width="9.6328125" style="602" customWidth="1"/>
    <col min="14866" max="14866" width="10.6328125" style="602" customWidth="1"/>
    <col min="14867" max="14868" width="9.6328125" style="602" customWidth="1"/>
    <col min="14869" max="14869" width="10.6328125" style="602" customWidth="1"/>
    <col min="14870" max="14871" width="9.6328125" style="602" customWidth="1"/>
    <col min="14872" max="14872" width="9.36328125" style="602" customWidth="1"/>
    <col min="14873" max="14873" width="10.36328125" style="602" customWidth="1"/>
    <col min="14874" max="15101" width="10.6328125" style="602"/>
    <col min="15102" max="15102" width="1.6328125" style="602" customWidth="1"/>
    <col min="15103" max="15103" width="7.6328125" style="602" customWidth="1"/>
    <col min="15104" max="15104" width="2.6328125" style="602" customWidth="1"/>
    <col min="15105" max="15105" width="22.6328125" style="602" customWidth="1"/>
    <col min="15106" max="15106" width="5.90625" style="602" customWidth="1"/>
    <col min="15107" max="15112" width="9.6328125" style="602" customWidth="1"/>
    <col min="15113" max="15113" width="10.6328125" style="602" customWidth="1"/>
    <col min="15114" max="15121" width="9.6328125" style="602" customWidth="1"/>
    <col min="15122" max="15122" width="10.6328125" style="602" customWidth="1"/>
    <col min="15123" max="15124" width="9.6328125" style="602" customWidth="1"/>
    <col min="15125" max="15125" width="10.6328125" style="602" customWidth="1"/>
    <col min="15126" max="15127" width="9.6328125" style="602" customWidth="1"/>
    <col min="15128" max="15128" width="9.36328125" style="602" customWidth="1"/>
    <col min="15129" max="15129" width="10.36328125" style="602" customWidth="1"/>
    <col min="15130" max="15357" width="10.6328125" style="602"/>
    <col min="15358" max="15358" width="1.6328125" style="602" customWidth="1"/>
    <col min="15359" max="15359" width="7.6328125" style="602" customWidth="1"/>
    <col min="15360" max="15360" width="2.6328125" style="602" customWidth="1"/>
    <col min="15361" max="15361" width="22.6328125" style="602" customWidth="1"/>
    <col min="15362" max="15362" width="5.90625" style="602" customWidth="1"/>
    <col min="15363" max="15368" width="9.6328125" style="602" customWidth="1"/>
    <col min="15369" max="15369" width="10.6328125" style="602" customWidth="1"/>
    <col min="15370" max="15377" width="9.6328125" style="602" customWidth="1"/>
    <col min="15378" max="15378" width="10.6328125" style="602" customWidth="1"/>
    <col min="15379" max="15380" width="9.6328125" style="602" customWidth="1"/>
    <col min="15381" max="15381" width="10.6328125" style="602" customWidth="1"/>
    <col min="15382" max="15383" width="9.6328125" style="602" customWidth="1"/>
    <col min="15384" max="15384" width="9.36328125" style="602" customWidth="1"/>
    <col min="15385" max="15385" width="10.36328125" style="602" customWidth="1"/>
    <col min="15386" max="15613" width="10.6328125" style="602"/>
    <col min="15614" max="15614" width="1.6328125" style="602" customWidth="1"/>
    <col min="15615" max="15615" width="7.6328125" style="602" customWidth="1"/>
    <col min="15616" max="15616" width="2.6328125" style="602" customWidth="1"/>
    <col min="15617" max="15617" width="22.6328125" style="602" customWidth="1"/>
    <col min="15618" max="15618" width="5.90625" style="602" customWidth="1"/>
    <col min="15619" max="15624" width="9.6328125" style="602" customWidth="1"/>
    <col min="15625" max="15625" width="10.6328125" style="602" customWidth="1"/>
    <col min="15626" max="15633" width="9.6328125" style="602" customWidth="1"/>
    <col min="15634" max="15634" width="10.6328125" style="602" customWidth="1"/>
    <col min="15635" max="15636" width="9.6328125" style="602" customWidth="1"/>
    <col min="15637" max="15637" width="10.6328125" style="602" customWidth="1"/>
    <col min="15638" max="15639" width="9.6328125" style="602" customWidth="1"/>
    <col min="15640" max="15640" width="9.36328125" style="602" customWidth="1"/>
    <col min="15641" max="15641" width="10.36328125" style="602" customWidth="1"/>
    <col min="15642" max="15869" width="10.6328125" style="602"/>
    <col min="15870" max="15870" width="1.6328125" style="602" customWidth="1"/>
    <col min="15871" max="15871" width="7.6328125" style="602" customWidth="1"/>
    <col min="15872" max="15872" width="2.6328125" style="602" customWidth="1"/>
    <col min="15873" max="15873" width="22.6328125" style="602" customWidth="1"/>
    <col min="15874" max="15874" width="5.90625" style="602" customWidth="1"/>
    <col min="15875" max="15880" width="9.6328125" style="602" customWidth="1"/>
    <col min="15881" max="15881" width="10.6328125" style="602" customWidth="1"/>
    <col min="15882" max="15889" width="9.6328125" style="602" customWidth="1"/>
    <col min="15890" max="15890" width="10.6328125" style="602" customWidth="1"/>
    <col min="15891" max="15892" width="9.6328125" style="602" customWidth="1"/>
    <col min="15893" max="15893" width="10.6328125" style="602" customWidth="1"/>
    <col min="15894" max="15895" width="9.6328125" style="602" customWidth="1"/>
    <col min="15896" max="15896" width="9.36328125" style="602" customWidth="1"/>
    <col min="15897" max="15897" width="10.36328125" style="602" customWidth="1"/>
    <col min="15898" max="16125" width="10.6328125" style="602"/>
    <col min="16126" max="16126" width="1.6328125" style="602" customWidth="1"/>
    <col min="16127" max="16127" width="7.6328125" style="602" customWidth="1"/>
    <col min="16128" max="16128" width="2.6328125" style="602" customWidth="1"/>
    <col min="16129" max="16129" width="22.6328125" style="602" customWidth="1"/>
    <col min="16130" max="16130" width="5.90625" style="602" customWidth="1"/>
    <col min="16131" max="16136" width="9.6328125" style="602" customWidth="1"/>
    <col min="16137" max="16137" width="10.6328125" style="602" customWidth="1"/>
    <col min="16138" max="16145" width="9.6328125" style="602" customWidth="1"/>
    <col min="16146" max="16146" width="10.6328125" style="602" customWidth="1"/>
    <col min="16147" max="16148" width="9.6328125" style="602" customWidth="1"/>
    <col min="16149" max="16149" width="10.6328125" style="602" customWidth="1"/>
    <col min="16150" max="16151" width="9.6328125" style="602" customWidth="1"/>
    <col min="16152" max="16152" width="9.36328125" style="602" customWidth="1"/>
    <col min="16153" max="16153" width="10.36328125" style="602" customWidth="1"/>
    <col min="16154" max="16384" width="10.6328125" style="602"/>
  </cols>
  <sheetData>
    <row r="1" spans="1:120" s="32" customFormat="1" ht="21">
      <c r="A1" s="28"/>
      <c r="B1" s="601" t="s">
        <v>812</v>
      </c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601"/>
      <c r="V1" s="601"/>
      <c r="W1" s="601"/>
      <c r="X1" s="601"/>
      <c r="Y1" s="601"/>
      <c r="Z1" s="30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N1" s="31"/>
      <c r="AO1" s="31"/>
      <c r="AP1" s="31"/>
      <c r="AQ1" s="31"/>
      <c r="AR1" s="31"/>
      <c r="AS1" s="31"/>
      <c r="AT1" s="31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4"/>
    </row>
    <row r="2" spans="1:120" ht="12.5" thickBot="1">
      <c r="B2" s="603" t="s">
        <v>388</v>
      </c>
      <c r="C2" s="604"/>
      <c r="D2" s="605" t="s">
        <v>279</v>
      </c>
      <c r="E2" s="606"/>
      <c r="F2" s="606" t="s">
        <v>813</v>
      </c>
      <c r="G2" s="607"/>
      <c r="H2" s="608"/>
      <c r="I2" s="608"/>
      <c r="J2" s="608"/>
      <c r="K2" s="608"/>
      <c r="L2" s="608"/>
      <c r="M2" s="608"/>
      <c r="N2" s="608"/>
      <c r="O2" s="608"/>
      <c r="P2" s="608"/>
      <c r="Q2" s="608"/>
      <c r="R2" s="608"/>
      <c r="S2" s="608"/>
      <c r="T2" s="608"/>
      <c r="U2" s="608"/>
      <c r="V2" s="608"/>
      <c r="W2" s="608"/>
      <c r="Y2" s="609" t="s">
        <v>810</v>
      </c>
    </row>
    <row r="3" spans="1:120" s="42" customFormat="1" ht="36.5" thickBot="1">
      <c r="A3" s="39"/>
      <c r="B3" s="610" t="s">
        <v>282</v>
      </c>
      <c r="C3" s="611" t="s">
        <v>283</v>
      </c>
      <c r="D3" s="611" t="s">
        <v>284</v>
      </c>
      <c r="E3" s="612" t="s">
        <v>285</v>
      </c>
      <c r="F3" s="613" t="s">
        <v>203</v>
      </c>
      <c r="G3" s="614" t="s">
        <v>204</v>
      </c>
      <c r="H3" s="614" t="s">
        <v>205</v>
      </c>
      <c r="I3" s="614" t="s">
        <v>206</v>
      </c>
      <c r="J3" s="614" t="s">
        <v>207</v>
      </c>
      <c r="K3" s="615" t="s">
        <v>286</v>
      </c>
      <c r="L3" s="614" t="s">
        <v>209</v>
      </c>
      <c r="M3" s="614" t="s">
        <v>210</v>
      </c>
      <c r="N3" s="614" t="s">
        <v>211</v>
      </c>
      <c r="O3" s="616" t="s">
        <v>287</v>
      </c>
      <c r="P3" s="616" t="s">
        <v>213</v>
      </c>
      <c r="Q3" s="617" t="s">
        <v>214</v>
      </c>
      <c r="R3" s="618" t="s">
        <v>215</v>
      </c>
      <c r="S3" s="619" t="s">
        <v>288</v>
      </c>
      <c r="T3" s="617" t="s">
        <v>216</v>
      </c>
      <c r="U3" s="617" t="s">
        <v>217</v>
      </c>
      <c r="V3" s="616" t="s">
        <v>289</v>
      </c>
      <c r="W3" s="617" t="s">
        <v>219</v>
      </c>
      <c r="X3" s="620" t="s">
        <v>220</v>
      </c>
      <c r="Y3" s="621" t="s">
        <v>221</v>
      </c>
      <c r="Z3" s="622"/>
      <c r="AA3" s="623"/>
      <c r="AB3" s="623"/>
      <c r="AC3" s="623"/>
      <c r="AD3" s="623"/>
      <c r="AE3" s="623"/>
      <c r="AF3" s="623"/>
      <c r="AG3" s="623"/>
      <c r="AH3" s="623"/>
      <c r="AI3" s="623"/>
      <c r="AJ3" s="623"/>
      <c r="AK3" s="623"/>
      <c r="AL3" s="623"/>
      <c r="AM3" s="623"/>
      <c r="AN3" s="623"/>
      <c r="AO3" s="623"/>
      <c r="AP3" s="623"/>
      <c r="AQ3" s="623"/>
      <c r="AR3" s="623"/>
      <c r="AS3" s="623"/>
      <c r="AT3" s="624"/>
      <c r="AU3" s="623"/>
      <c r="AV3" s="623"/>
      <c r="AW3" s="623"/>
      <c r="AX3" s="623"/>
      <c r="AY3" s="623"/>
      <c r="AZ3" s="623"/>
      <c r="BA3" s="623"/>
      <c r="BB3" s="623"/>
      <c r="BC3" s="623"/>
      <c r="BD3" s="623"/>
      <c r="BE3" s="623"/>
      <c r="BF3" s="623"/>
      <c r="BG3" s="623"/>
      <c r="BH3" s="623"/>
      <c r="BI3" s="623"/>
      <c r="BJ3" s="623"/>
      <c r="BK3" s="623"/>
      <c r="BL3" s="623"/>
      <c r="BM3" s="623"/>
      <c r="BN3" s="623"/>
      <c r="BO3" s="623"/>
      <c r="BP3" s="623"/>
      <c r="BQ3" s="623"/>
      <c r="BR3" s="623"/>
      <c r="BS3" s="623"/>
      <c r="BT3" s="623"/>
      <c r="BU3" s="623"/>
      <c r="BV3" s="623"/>
      <c r="BW3" s="623"/>
      <c r="BX3" s="623"/>
      <c r="BY3" s="623"/>
      <c r="BZ3" s="623"/>
      <c r="CA3" s="623"/>
      <c r="CB3" s="623"/>
      <c r="CC3" s="623"/>
      <c r="CD3" s="623"/>
      <c r="CF3" s="623"/>
      <c r="CG3" s="623"/>
      <c r="CH3" s="623"/>
      <c r="CI3" s="623"/>
      <c r="CJ3" s="623"/>
      <c r="CK3" s="623"/>
      <c r="CL3" s="623"/>
      <c r="CM3" s="623"/>
      <c r="CN3" s="623"/>
      <c r="CO3" s="623"/>
      <c r="CP3" s="623"/>
      <c r="CQ3" s="623"/>
      <c r="CR3" s="623"/>
      <c r="CS3" s="623"/>
      <c r="CT3" s="623"/>
      <c r="CU3" s="623"/>
      <c r="CV3" s="623"/>
      <c r="CW3" s="623"/>
      <c r="CX3" s="623"/>
      <c r="CY3" s="623"/>
      <c r="CZ3" s="623"/>
      <c r="DA3" s="623"/>
      <c r="DB3" s="623"/>
      <c r="DC3" s="623"/>
      <c r="DD3" s="623"/>
      <c r="DE3" s="623"/>
      <c r="DF3" s="623"/>
      <c r="DG3" s="623"/>
      <c r="DH3" s="623"/>
      <c r="DI3" s="623"/>
      <c r="DJ3" s="623"/>
      <c r="DK3" s="623"/>
      <c r="DL3" s="623"/>
      <c r="DN3" s="623"/>
      <c r="DO3" s="623"/>
    </row>
    <row r="4" spans="1:120" ht="13">
      <c r="B4" s="625" t="s">
        <v>709</v>
      </c>
      <c r="C4" s="626"/>
      <c r="D4" s="627" t="s">
        <v>710</v>
      </c>
      <c r="E4" s="628" t="s">
        <v>814</v>
      </c>
      <c r="F4" s="629">
        <f>COUNT('[4]26_京都府22:46_鹿児島県20'!F5)</f>
        <v>5</v>
      </c>
      <c r="G4" s="630">
        <f>COUNT('[4]26_京都府22:46_鹿児島県20'!G5)</f>
        <v>5</v>
      </c>
      <c r="H4" s="630">
        <f>COUNT('[4]26_京都府22:46_鹿児島県20'!H5)</f>
        <v>5</v>
      </c>
      <c r="I4" s="630">
        <f>COUNT('[4]26_京都府22:46_鹿児島県20'!I5)</f>
        <v>5</v>
      </c>
      <c r="J4" s="630">
        <f>COUNT('[4]26_京都府22:46_鹿児島県20'!J5)</f>
        <v>5</v>
      </c>
      <c r="K4" s="630">
        <f>COUNT('[4]26_京都府22:46_鹿児島県20'!K5)</f>
        <v>5</v>
      </c>
      <c r="L4" s="631">
        <f>COUNT('[4]26_京都府22:46_鹿児島県20'!L5)</f>
        <v>5</v>
      </c>
      <c r="M4" s="630">
        <f>COUNT('[4]26_京都府22:46_鹿児島県20'!M5)</f>
        <v>5</v>
      </c>
      <c r="N4" s="631">
        <f>COUNT('[4]26_京都府22:46_鹿児島県20'!N5)</f>
        <v>5</v>
      </c>
      <c r="O4" s="631">
        <f>COUNT('[4]26_京都府22:46_鹿児島県20'!O5)</f>
        <v>5</v>
      </c>
      <c r="P4" s="631">
        <f>COUNT('[4]26_京都府22:46_鹿児島県20'!P5)</f>
        <v>5</v>
      </c>
      <c r="Q4" s="630">
        <f>COUNT('[4]26_京都府22:46_鹿児島県20'!Q5)</f>
        <v>5</v>
      </c>
      <c r="R4" s="630">
        <f>COUNT('[4]26_京都府22:46_鹿児島県20'!R5)</f>
        <v>5</v>
      </c>
      <c r="S4" s="632">
        <f>COUNT('[4]26_京都府22:46_鹿児島県20'!S5)</f>
        <v>5</v>
      </c>
      <c r="T4" s="630">
        <f>COUNT('[4]26_京都府22:46_鹿児島県20'!T5)</f>
        <v>5</v>
      </c>
      <c r="U4" s="630">
        <f>COUNT('[4]26_京都府22:46_鹿児島県20'!U5)</f>
        <v>5</v>
      </c>
      <c r="V4" s="633">
        <f>COUNT('[4]26_京都府22:46_鹿児島県20'!V5)</f>
        <v>5</v>
      </c>
      <c r="W4" s="634">
        <f>COUNT('[4]26_京都府22:46_鹿児島県20'!W5)</f>
        <v>5</v>
      </c>
      <c r="X4" s="635">
        <f>COUNT('[4]26_京都府22:46_鹿児島県20'!X5)</f>
        <v>5</v>
      </c>
      <c r="Y4" s="636">
        <f>COUNT('[4]26_京都府22:46_鹿児島県20'!Y5)</f>
        <v>5</v>
      </c>
    </row>
    <row r="5" spans="1:120" ht="13.5" thickBot="1">
      <c r="B5" s="637"/>
      <c r="C5" s="638">
        <v>1</v>
      </c>
      <c r="D5" s="639" t="s">
        <v>6</v>
      </c>
      <c r="E5" s="640" t="s">
        <v>294</v>
      </c>
      <c r="F5" s="641">
        <f>COUNT('[4]26_京都府22:46_鹿児島県20'!F6)</f>
        <v>5</v>
      </c>
      <c r="G5" s="642">
        <f>COUNT('[4]26_京都府22:46_鹿児島県20'!G6)</f>
        <v>5</v>
      </c>
      <c r="H5" s="642">
        <f>COUNT('[4]26_京都府22:46_鹿児島県20'!H6)</f>
        <v>5</v>
      </c>
      <c r="I5" s="642">
        <f>COUNT('[4]26_京都府22:46_鹿児島県20'!I6)</f>
        <v>5</v>
      </c>
      <c r="J5" s="642">
        <f>COUNT('[4]26_京都府22:46_鹿児島県20'!J6)</f>
        <v>5</v>
      </c>
      <c r="K5" s="642">
        <f>COUNT('[4]26_京都府22:46_鹿児島県20'!K6)</f>
        <v>5</v>
      </c>
      <c r="L5" s="643">
        <f>COUNT('[4]26_京都府22:46_鹿児島県20'!L6)</f>
        <v>5</v>
      </c>
      <c r="M5" s="644">
        <f>COUNT('[4]26_京都府22:46_鹿児島県20'!M6)</f>
        <v>5</v>
      </c>
      <c r="N5" s="643">
        <f>COUNT('[4]26_京都府22:46_鹿児島県20'!N6)</f>
        <v>5</v>
      </c>
      <c r="O5" s="643">
        <f>COUNT('[4]26_京都府22:46_鹿児島県20'!O6)</f>
        <v>5</v>
      </c>
      <c r="P5" s="645">
        <f>COUNT('[4]26_京都府22:46_鹿児島県20'!P6)</f>
        <v>5</v>
      </c>
      <c r="Q5" s="642">
        <f>COUNT('[4]26_京都府22:46_鹿児島県20'!Q6)</f>
        <v>5</v>
      </c>
      <c r="R5" s="642">
        <f>COUNT('[4]26_京都府22:46_鹿児島県20'!R6)</f>
        <v>5</v>
      </c>
      <c r="S5" s="642">
        <f>COUNT('[4]26_京都府22:46_鹿児島県20'!S6)</f>
        <v>5</v>
      </c>
      <c r="T5" s="642">
        <f>COUNT('[4]26_京都府22:46_鹿児島県20'!T6)</f>
        <v>5</v>
      </c>
      <c r="U5" s="642">
        <f>COUNT('[4]26_京都府22:46_鹿児島県20'!U6)</f>
        <v>5</v>
      </c>
      <c r="V5" s="646">
        <f>COUNT('[4]26_京都府22:46_鹿児島県20'!V6)</f>
        <v>5</v>
      </c>
      <c r="W5" s="646">
        <f>COUNT('[4]26_京都府22:46_鹿児島県20'!W6)</f>
        <v>5</v>
      </c>
      <c r="X5" s="647">
        <f>COUNT('[4]26_京都府22:46_鹿児島県20'!X6)</f>
        <v>5</v>
      </c>
      <c r="Y5" s="648">
        <f>COUNT('[4]26_京都府22:46_鹿児島県20'!Y6)</f>
        <v>5</v>
      </c>
      <c r="Z5" s="608"/>
    </row>
    <row r="6" spans="1:120" ht="14" thickTop="1" thickBot="1">
      <c r="B6" s="637"/>
      <c r="C6" s="638">
        <v>2</v>
      </c>
      <c r="D6" s="649" t="s">
        <v>9</v>
      </c>
      <c r="E6" s="650" t="s">
        <v>295</v>
      </c>
      <c r="F6" s="641">
        <f>COUNT('[4]26_京都府22:46_鹿児島県20'!F7)</f>
        <v>5</v>
      </c>
      <c r="G6" s="642">
        <f>COUNT('[4]26_京都府22:46_鹿児島県20'!G7)</f>
        <v>5</v>
      </c>
      <c r="H6" s="642">
        <f>COUNT('[4]26_京都府22:46_鹿児島県20'!H7)</f>
        <v>5</v>
      </c>
      <c r="I6" s="642">
        <f>COUNT('[4]26_京都府22:46_鹿児島県20'!I7)</f>
        <v>5</v>
      </c>
      <c r="J6" s="642">
        <f>COUNT('[4]26_京都府22:46_鹿児島県20'!J7)</f>
        <v>5</v>
      </c>
      <c r="K6" s="642">
        <f>COUNT('[4]26_京都府22:46_鹿児島県20'!K7)</f>
        <v>5</v>
      </c>
      <c r="L6" s="645">
        <f>COUNT('[4]26_京都府22:46_鹿児島県20'!L7)</f>
        <v>5</v>
      </c>
      <c r="M6" s="644">
        <f>COUNT('[4]26_京都府22:46_鹿児島県20'!M7)</f>
        <v>5</v>
      </c>
      <c r="N6" s="645">
        <f>COUNT('[4]26_京都府22:46_鹿児島県20'!N7)</f>
        <v>5</v>
      </c>
      <c r="O6" s="645">
        <f>COUNT('[4]26_京都府22:46_鹿児島県20'!O7)</f>
        <v>5</v>
      </c>
      <c r="P6" s="645">
        <f>COUNT('[4]26_京都府22:46_鹿児島県20'!P7)</f>
        <v>5</v>
      </c>
      <c r="Q6" s="642">
        <f>COUNT('[4]26_京都府22:46_鹿児島県20'!Q7)</f>
        <v>5</v>
      </c>
      <c r="R6" s="642">
        <f>COUNT('[4]26_京都府22:46_鹿児島県20'!R7)</f>
        <v>5</v>
      </c>
      <c r="S6" s="642">
        <f>COUNT('[4]26_京都府22:46_鹿児島県20'!S7)</f>
        <v>5</v>
      </c>
      <c r="T6" s="642">
        <f>COUNT('[4]26_京都府22:46_鹿児島県20'!T7)</f>
        <v>5</v>
      </c>
      <c r="U6" s="651">
        <f>COUNT('[4]26_京都府22:46_鹿児島県20'!U7)</f>
        <v>5</v>
      </c>
      <c r="V6" s="652">
        <f>COUNT('[4]26_京都府22:46_鹿児島県20'!V7)</f>
        <v>5</v>
      </c>
      <c r="W6" s="652">
        <f>COUNT('[4]26_京都府22:46_鹿児島県20'!W7)</f>
        <v>5</v>
      </c>
      <c r="X6" s="653">
        <f>COUNT('[4]26_京都府22:46_鹿児島県20'!X7)</f>
        <v>5</v>
      </c>
      <c r="Y6" s="654">
        <f>COUNT('[4]26_京都府22:46_鹿児島県20'!Y7)</f>
        <v>5</v>
      </c>
      <c r="Z6" s="608"/>
    </row>
    <row r="7" spans="1:120" ht="13.5" thickTop="1">
      <c r="B7" s="655"/>
      <c r="C7" s="638">
        <v>3</v>
      </c>
      <c r="D7" s="656" t="s">
        <v>125</v>
      </c>
      <c r="E7" s="657"/>
      <c r="F7" s="641">
        <f>COUNT('[4]26_京都府22:46_鹿児島県20'!F8)</f>
        <v>5</v>
      </c>
      <c r="G7" s="642">
        <f>COUNT('[4]26_京都府22:46_鹿児島県20'!G8)</f>
        <v>5</v>
      </c>
      <c r="H7" s="642">
        <f>COUNT('[4]26_京都府22:46_鹿児島県20'!H8)</f>
        <v>5</v>
      </c>
      <c r="I7" s="642">
        <f>COUNT('[4]26_京都府22:46_鹿児島県20'!I8)</f>
        <v>5</v>
      </c>
      <c r="J7" s="642">
        <f>COUNT('[4]26_京都府22:46_鹿児島県20'!J8)</f>
        <v>5</v>
      </c>
      <c r="K7" s="642">
        <f>COUNT('[4]26_京都府22:46_鹿児島県20'!K8)</f>
        <v>5</v>
      </c>
      <c r="L7" s="645">
        <f>COUNT('[4]26_京都府22:46_鹿児島県20'!L8)</f>
        <v>5</v>
      </c>
      <c r="M7" s="644">
        <f>COUNT('[4]26_京都府22:46_鹿児島県20'!M8)</f>
        <v>5</v>
      </c>
      <c r="N7" s="645">
        <f>COUNT('[4]26_京都府22:46_鹿児島県20'!N8)</f>
        <v>5</v>
      </c>
      <c r="O7" s="645">
        <f>COUNT('[4]26_京都府22:46_鹿児島県20'!O8)</f>
        <v>5</v>
      </c>
      <c r="P7" s="645">
        <f>COUNT('[4]26_京都府22:46_鹿児島県20'!P8)</f>
        <v>5</v>
      </c>
      <c r="Q7" s="642">
        <f>COUNT('[4]26_京都府22:46_鹿児島県20'!Q8)</f>
        <v>5</v>
      </c>
      <c r="R7" s="642">
        <f>COUNT('[4]26_京都府22:46_鹿児島県20'!R8)</f>
        <v>5</v>
      </c>
      <c r="S7" s="642">
        <f>COUNT('[4]26_京都府22:46_鹿児島県20'!S8)</f>
        <v>5</v>
      </c>
      <c r="T7" s="642">
        <f>COUNT('[4]26_京都府22:46_鹿児島県20'!T8)</f>
        <v>5</v>
      </c>
      <c r="U7" s="642">
        <f>COUNT('[4]26_京都府22:46_鹿児島県20'!U8)</f>
        <v>5</v>
      </c>
      <c r="V7" s="658">
        <f>COUNT('[4]26_京都府22:46_鹿児島県20'!V8)</f>
        <v>5</v>
      </c>
      <c r="W7" s="658">
        <f>COUNT('[4]26_京都府22:46_鹿児島県20'!W8)</f>
        <v>5</v>
      </c>
      <c r="X7" s="647">
        <f>COUNT('[4]26_京都府22:46_鹿児島県20'!X8)</f>
        <v>5</v>
      </c>
      <c r="Y7" s="654">
        <f>COUNT('[4]26_京都府22:46_鹿児島県20'!Y8)</f>
        <v>5</v>
      </c>
      <c r="Z7" s="608"/>
    </row>
    <row r="8" spans="1:120" ht="13">
      <c r="B8" s="659" t="s">
        <v>713</v>
      </c>
      <c r="C8" s="660">
        <v>4</v>
      </c>
      <c r="D8" s="661" t="s">
        <v>124</v>
      </c>
      <c r="E8" s="662" t="s">
        <v>298</v>
      </c>
      <c r="F8" s="663">
        <f>COUNT('[4]26_京都府22:46_鹿児島県20'!F9)</f>
        <v>5</v>
      </c>
      <c r="G8" s="664">
        <f>COUNT('[4]26_京都府22:46_鹿児島県20'!G9)</f>
        <v>5</v>
      </c>
      <c r="H8" s="664">
        <f>COUNT('[4]26_京都府22:46_鹿児島県20'!H9)</f>
        <v>5</v>
      </c>
      <c r="I8" s="664">
        <f>COUNT('[4]26_京都府22:46_鹿児島県20'!I9)</f>
        <v>5</v>
      </c>
      <c r="J8" s="664">
        <f>COUNT('[4]26_京都府22:46_鹿児島県20'!J9)</f>
        <v>5</v>
      </c>
      <c r="K8" s="664">
        <f>COUNT('[4]26_京都府22:46_鹿児島県20'!K9)</f>
        <v>5</v>
      </c>
      <c r="L8" s="645">
        <f>COUNT('[4]26_京都府22:46_鹿児島県20'!L9)</f>
        <v>5</v>
      </c>
      <c r="M8" s="664">
        <f>COUNT('[4]26_京都府22:46_鹿児島県20'!M9)</f>
        <v>5</v>
      </c>
      <c r="N8" s="645">
        <f>COUNT('[4]26_京都府22:46_鹿児島県20'!N9)</f>
        <v>5</v>
      </c>
      <c r="O8" s="645">
        <f>COUNT('[4]26_京都府22:46_鹿児島県20'!O9)</f>
        <v>5</v>
      </c>
      <c r="P8" s="645">
        <f>COUNT('[4]26_京都府22:46_鹿児島県20'!P9)</f>
        <v>5</v>
      </c>
      <c r="Q8" s="664">
        <f>COUNT('[4]26_京都府22:46_鹿児島県20'!Q9)</f>
        <v>5</v>
      </c>
      <c r="R8" s="664">
        <f>COUNT('[4]26_京都府22:46_鹿児島県20'!R9)</f>
        <v>5</v>
      </c>
      <c r="S8" s="664">
        <f>COUNT('[4]26_京都府22:46_鹿児島県20'!S9)</f>
        <v>5</v>
      </c>
      <c r="T8" s="664">
        <f>COUNT('[4]26_京都府22:46_鹿児島県20'!T9)</f>
        <v>5</v>
      </c>
      <c r="U8" s="664">
        <f>COUNT('[4]26_京都府22:46_鹿児島県20'!U9)</f>
        <v>5</v>
      </c>
      <c r="V8" s="645">
        <f>COUNT('[4]26_京都府22:46_鹿児島県20'!V9)</f>
        <v>5</v>
      </c>
      <c r="W8" s="645">
        <f>COUNT('[4]26_京都府22:46_鹿児島県20'!W9)</f>
        <v>5</v>
      </c>
      <c r="X8" s="665">
        <f>COUNT('[4]26_京都府22:46_鹿児島県20'!X9)</f>
        <v>5</v>
      </c>
      <c r="Y8" s="666">
        <f>COUNT('[4]26_京都府22:46_鹿児島県20'!Y9)</f>
        <v>5</v>
      </c>
      <c r="Z8" s="608"/>
    </row>
    <row r="9" spans="1:120" ht="13">
      <c r="B9" s="667" t="s">
        <v>126</v>
      </c>
      <c r="C9" s="660"/>
      <c r="D9" s="661" t="s">
        <v>297</v>
      </c>
      <c r="E9" s="662" t="s">
        <v>302</v>
      </c>
      <c r="F9" s="663">
        <f>COUNT('[4]26_京都府22:46_鹿児島県20'!F10)</f>
        <v>5</v>
      </c>
      <c r="G9" s="664">
        <f>COUNT('[4]26_京都府22:46_鹿児島県20'!G10)</f>
        <v>5</v>
      </c>
      <c r="H9" s="664">
        <f>COUNT('[4]26_京都府22:46_鹿児島県20'!H10)</f>
        <v>5</v>
      </c>
      <c r="I9" s="664">
        <f>COUNT('[4]26_京都府22:46_鹿児島県20'!I10)</f>
        <v>5</v>
      </c>
      <c r="J9" s="664">
        <f>COUNT('[4]26_京都府22:46_鹿児島県20'!J10)</f>
        <v>5</v>
      </c>
      <c r="K9" s="664">
        <f>COUNT('[4]26_京都府22:46_鹿児島県20'!K10)</f>
        <v>5</v>
      </c>
      <c r="L9" s="643">
        <f>COUNT('[4]26_京都府22:46_鹿児島県20'!L10)</f>
        <v>5</v>
      </c>
      <c r="M9" s="664">
        <f>COUNT('[4]26_京都府22:46_鹿児島県20'!M10)</f>
        <v>5</v>
      </c>
      <c r="N9" s="643">
        <f>COUNT('[4]26_京都府22:46_鹿児島県20'!N10)</f>
        <v>5</v>
      </c>
      <c r="O9" s="643">
        <f>COUNT('[4]26_京都府22:46_鹿児島県20'!O10)</f>
        <v>5</v>
      </c>
      <c r="P9" s="645">
        <f>COUNT('[4]26_京都府22:46_鹿児島県20'!P10)</f>
        <v>5</v>
      </c>
      <c r="Q9" s="664">
        <f>COUNT('[4]26_京都府22:46_鹿児島県20'!Q10)</f>
        <v>5</v>
      </c>
      <c r="R9" s="664">
        <f>COUNT('[4]26_京都府22:46_鹿児島県20'!R10)</f>
        <v>5</v>
      </c>
      <c r="S9" s="664">
        <f>COUNT('[4]26_京都府22:46_鹿児島県20'!S10)</f>
        <v>5</v>
      </c>
      <c r="T9" s="664">
        <f>COUNT('[4]26_京都府22:46_鹿児島県20'!T10)</f>
        <v>5</v>
      </c>
      <c r="U9" s="664">
        <f>COUNT('[4]26_京都府22:46_鹿児島県20'!U10)</f>
        <v>5</v>
      </c>
      <c r="V9" s="643">
        <f>COUNT('[4]26_京都府22:46_鹿児島県20'!V10)</f>
        <v>5</v>
      </c>
      <c r="W9" s="643">
        <f>COUNT('[4]26_京都府22:46_鹿児島県20'!W10)</f>
        <v>5</v>
      </c>
      <c r="X9" s="665">
        <f>COUNT('[4]26_京都府22:46_鹿児島県20'!X10)</f>
        <v>5</v>
      </c>
      <c r="Y9" s="666">
        <f>COUNT('[4]26_京都府22:46_鹿児島県20'!Y10)</f>
        <v>5</v>
      </c>
      <c r="Z9" s="608"/>
    </row>
    <row r="10" spans="1:120" ht="13">
      <c r="B10" s="668"/>
      <c r="C10" s="638">
        <v>5</v>
      </c>
      <c r="D10" s="649" t="s">
        <v>126</v>
      </c>
      <c r="E10" s="669" t="s">
        <v>715</v>
      </c>
      <c r="F10" s="641">
        <f>COUNT('[4]26_京都府22:46_鹿児島県20'!F11)</f>
        <v>5</v>
      </c>
      <c r="G10" s="642">
        <f>COUNT('[4]26_京都府22:46_鹿児島県20'!G11)</f>
        <v>5</v>
      </c>
      <c r="H10" s="642">
        <f>COUNT('[4]26_京都府22:46_鹿児島県20'!H11)</f>
        <v>5</v>
      </c>
      <c r="I10" s="642">
        <f>COUNT('[4]26_京都府22:46_鹿児島県20'!I11)</f>
        <v>5</v>
      </c>
      <c r="J10" s="642">
        <f>COUNT('[4]26_京都府22:46_鹿児島県20'!J11)</f>
        <v>5</v>
      </c>
      <c r="K10" s="642">
        <f>COUNT('[4]26_京都府22:46_鹿児島県20'!K11)</f>
        <v>5</v>
      </c>
      <c r="L10" s="643">
        <f>COUNT('[4]26_京都府22:46_鹿児島県20'!L11)</f>
        <v>5</v>
      </c>
      <c r="M10" s="644">
        <f>COUNT('[4]26_京都府22:46_鹿児島県20'!M11)</f>
        <v>5</v>
      </c>
      <c r="N10" s="643">
        <f>COUNT('[4]26_京都府22:46_鹿児島県20'!N11)</f>
        <v>5</v>
      </c>
      <c r="O10" s="643">
        <f>COUNT('[4]26_京都府22:46_鹿児島県20'!O11)</f>
        <v>5</v>
      </c>
      <c r="P10" s="645">
        <f>COUNT('[4]26_京都府22:46_鹿児島県20'!P11)</f>
        <v>5</v>
      </c>
      <c r="Q10" s="642">
        <f>COUNT('[4]26_京都府22:46_鹿児島県20'!Q11)</f>
        <v>5</v>
      </c>
      <c r="R10" s="642">
        <f>COUNT('[4]26_京都府22:46_鹿児島県20'!R11)</f>
        <v>5</v>
      </c>
      <c r="S10" s="642">
        <f>COUNT('[4]26_京都府22:46_鹿児島県20'!S11)</f>
        <v>5</v>
      </c>
      <c r="T10" s="642">
        <f>COUNT('[4]26_京都府22:46_鹿児島県20'!T11)</f>
        <v>5</v>
      </c>
      <c r="U10" s="642">
        <f>COUNT('[4]26_京都府22:46_鹿児島県20'!U11)</f>
        <v>5</v>
      </c>
      <c r="V10" s="643">
        <f>COUNT('[4]26_京都府22:46_鹿児島県20'!V11)</f>
        <v>5</v>
      </c>
      <c r="W10" s="643">
        <f>COUNT('[4]26_京都府22:46_鹿児島県20'!W11)</f>
        <v>5</v>
      </c>
      <c r="X10" s="647">
        <f>COUNT('[4]26_京都府22:46_鹿児島県20'!X11)</f>
        <v>5</v>
      </c>
      <c r="Y10" s="654">
        <f>COUNT('[4]26_京都府22:46_鹿児島県20'!Y11)</f>
        <v>5</v>
      </c>
      <c r="Z10" s="608"/>
    </row>
    <row r="11" spans="1:120" ht="13">
      <c r="B11" s="670"/>
      <c r="C11" s="638">
        <v>6</v>
      </c>
      <c r="D11" s="649" t="s">
        <v>127</v>
      </c>
      <c r="E11" s="669" t="s">
        <v>716</v>
      </c>
      <c r="F11" s="641">
        <f>COUNT('[4]26_京都府22:46_鹿児島県20'!F12)</f>
        <v>5</v>
      </c>
      <c r="G11" s="642">
        <f>COUNT('[4]26_京都府22:46_鹿児島県20'!G12)</f>
        <v>5</v>
      </c>
      <c r="H11" s="642">
        <f>COUNT('[4]26_京都府22:46_鹿児島県20'!H12)</f>
        <v>5</v>
      </c>
      <c r="I11" s="642">
        <f>COUNT('[4]26_京都府22:46_鹿児島県20'!I12)</f>
        <v>5</v>
      </c>
      <c r="J11" s="642">
        <f>COUNT('[4]26_京都府22:46_鹿児島県20'!J12)</f>
        <v>5</v>
      </c>
      <c r="K11" s="642">
        <f>COUNT('[4]26_京都府22:46_鹿児島県20'!K12)</f>
        <v>5</v>
      </c>
      <c r="L11" s="643">
        <f>COUNT('[4]26_京都府22:46_鹿児島県20'!L12)</f>
        <v>5</v>
      </c>
      <c r="M11" s="644">
        <f>COUNT('[4]26_京都府22:46_鹿児島県20'!M12)</f>
        <v>5</v>
      </c>
      <c r="N11" s="643">
        <f>COUNT('[4]26_京都府22:46_鹿児島県20'!N12)</f>
        <v>5</v>
      </c>
      <c r="O11" s="643">
        <f>COUNT('[4]26_京都府22:46_鹿児島県20'!O12)</f>
        <v>5</v>
      </c>
      <c r="P11" s="645">
        <f>COUNT('[4]26_京都府22:46_鹿児島県20'!P12)</f>
        <v>5</v>
      </c>
      <c r="Q11" s="642">
        <f>COUNT('[4]26_京都府22:46_鹿児島県20'!Q12)</f>
        <v>5</v>
      </c>
      <c r="R11" s="642">
        <f>COUNT('[4]26_京都府22:46_鹿児島県20'!R12)</f>
        <v>5</v>
      </c>
      <c r="S11" s="642">
        <f>COUNT('[4]26_京都府22:46_鹿児島県20'!S12)</f>
        <v>5</v>
      </c>
      <c r="T11" s="642">
        <f>COUNT('[4]26_京都府22:46_鹿児島県20'!T12)</f>
        <v>5</v>
      </c>
      <c r="U11" s="642">
        <f>COUNT('[4]26_京都府22:46_鹿児島県20'!U12)</f>
        <v>5</v>
      </c>
      <c r="V11" s="643">
        <f>COUNT('[4]26_京都府22:46_鹿児島県20'!V12)</f>
        <v>5</v>
      </c>
      <c r="W11" s="643">
        <f>COUNT('[4]26_京都府22:46_鹿児島県20'!W12)</f>
        <v>5</v>
      </c>
      <c r="X11" s="647">
        <f>COUNT('[4]26_京都府22:46_鹿児島県20'!X12)</f>
        <v>5</v>
      </c>
      <c r="Y11" s="654">
        <f>COUNT('[4]26_京都府22:46_鹿児島県20'!Y12)</f>
        <v>5</v>
      </c>
      <c r="Z11" s="608"/>
    </row>
    <row r="12" spans="1:120" ht="13.5" thickBot="1">
      <c r="B12" s="659" t="s">
        <v>128</v>
      </c>
      <c r="C12" s="660">
        <v>7</v>
      </c>
      <c r="D12" s="661" t="s">
        <v>301</v>
      </c>
      <c r="E12" s="662" t="s">
        <v>303</v>
      </c>
      <c r="F12" s="671">
        <f>COUNT('[4]26_京都府22:46_鹿児島県20'!F13)</f>
        <v>5</v>
      </c>
      <c r="G12" s="664">
        <f>COUNT('[4]26_京都府22:46_鹿児島県20'!G13)</f>
        <v>5</v>
      </c>
      <c r="H12" s="664">
        <f>COUNT('[4]26_京都府22:46_鹿児島県20'!H13)</f>
        <v>5</v>
      </c>
      <c r="I12" s="664">
        <f>COUNT('[4]26_京都府22:46_鹿児島県20'!I13)</f>
        <v>5</v>
      </c>
      <c r="J12" s="664">
        <f>COUNT('[4]26_京都府22:46_鹿児島県20'!J13)</f>
        <v>5</v>
      </c>
      <c r="K12" s="664">
        <f>COUNT('[4]26_京都府22:46_鹿児島県20'!K13)</f>
        <v>5</v>
      </c>
      <c r="L12" s="646">
        <f>COUNT('[4]26_京都府22:46_鹿児島県20'!L13)</f>
        <v>5</v>
      </c>
      <c r="M12" s="672">
        <f>COUNT('[4]26_京都府22:46_鹿児島県20'!M13)</f>
        <v>5</v>
      </c>
      <c r="N12" s="646">
        <f>COUNT('[4]26_京都府22:46_鹿児島県20'!N13)</f>
        <v>5</v>
      </c>
      <c r="O12" s="643">
        <f>COUNT('[4]26_京都府22:46_鹿児島県20'!O13)</f>
        <v>5</v>
      </c>
      <c r="P12" s="645">
        <f>COUNT('[4]26_京都府22:46_鹿児島県20'!P13)</f>
        <v>5</v>
      </c>
      <c r="Q12" s="664">
        <f>COUNT('[4]26_京都府22:46_鹿児島県20'!Q13)</f>
        <v>5</v>
      </c>
      <c r="R12" s="664">
        <f>COUNT('[4]26_京都府22:46_鹿児島県20'!R13)</f>
        <v>5</v>
      </c>
      <c r="S12" s="664">
        <f>COUNT('[4]26_京都府22:46_鹿児島県20'!S13)</f>
        <v>5</v>
      </c>
      <c r="T12" s="664">
        <f>COUNT('[4]26_京都府22:46_鹿児島県20'!T13)</f>
        <v>5</v>
      </c>
      <c r="U12" s="664">
        <f>COUNT('[4]26_京都府22:46_鹿児島県20'!U13)</f>
        <v>5</v>
      </c>
      <c r="V12" s="643">
        <f>COUNT('[4]26_京都府22:46_鹿児島県20'!V13)</f>
        <v>5</v>
      </c>
      <c r="W12" s="643">
        <f>COUNT('[4]26_京都府22:46_鹿児島県20'!W13)</f>
        <v>5</v>
      </c>
      <c r="X12" s="665">
        <f>COUNT('[4]26_京都府22:46_鹿児島県20'!X13)</f>
        <v>5</v>
      </c>
      <c r="Y12" s="666">
        <f>COUNT('[4]26_京都府22:46_鹿児島県20'!Y13)</f>
        <v>5</v>
      </c>
      <c r="Z12" s="608"/>
    </row>
    <row r="13" spans="1:120" ht="14" thickTop="1" thickBot="1">
      <c r="B13" s="659" t="s">
        <v>14</v>
      </c>
      <c r="C13" s="660">
        <v>8</v>
      </c>
      <c r="D13" s="661" t="s">
        <v>14</v>
      </c>
      <c r="E13" s="662" t="s">
        <v>305</v>
      </c>
      <c r="F13" s="671">
        <f>COUNT('[4]26_京都府22:46_鹿児島県20'!F14)</f>
        <v>5</v>
      </c>
      <c r="G13" s="664">
        <f>COUNT('[4]26_京都府22:46_鹿児島県20'!G14)</f>
        <v>5</v>
      </c>
      <c r="H13" s="664">
        <f>COUNT('[4]26_京都府22:46_鹿児島県20'!H14)</f>
        <v>5</v>
      </c>
      <c r="I13" s="664">
        <f>COUNT('[4]26_京都府22:46_鹿児島県20'!I14)</f>
        <v>5</v>
      </c>
      <c r="J13" s="664">
        <f>COUNT('[4]26_京都府22:46_鹿児島県20'!J14)</f>
        <v>5</v>
      </c>
      <c r="K13" s="673">
        <f>COUNT('[4]26_京都府22:46_鹿児島県20'!K14)</f>
        <v>5</v>
      </c>
      <c r="L13" s="674">
        <f>COUNT('[4]26_京都府22:46_鹿児島県20'!L14)</f>
        <v>5</v>
      </c>
      <c r="M13" s="674">
        <f>COUNT('[4]26_京都府22:46_鹿児島県20'!M14)</f>
        <v>5</v>
      </c>
      <c r="N13" s="674">
        <f>COUNT('[4]26_京都府22:46_鹿児島県20'!N14)</f>
        <v>5</v>
      </c>
      <c r="O13" s="675">
        <f>COUNT('[4]26_京都府22:46_鹿児島県20'!O14)</f>
        <v>5</v>
      </c>
      <c r="P13" s="645">
        <f>COUNT('[4]26_京都府22:46_鹿児島県20'!P14)</f>
        <v>5</v>
      </c>
      <c r="Q13" s="664">
        <f>COUNT('[4]26_京都府22:46_鹿児島県20'!Q14)</f>
        <v>5</v>
      </c>
      <c r="R13" s="664">
        <f>COUNT('[4]26_京都府22:46_鹿児島県20'!R14)</f>
        <v>5</v>
      </c>
      <c r="S13" s="664">
        <f>COUNT('[4]26_京都府22:46_鹿児島県20'!S14)</f>
        <v>5</v>
      </c>
      <c r="T13" s="664">
        <f>COUNT('[4]26_京都府22:46_鹿児島県20'!T14)</f>
        <v>5</v>
      </c>
      <c r="U13" s="664">
        <f>COUNT('[4]26_京都府22:46_鹿児島県20'!U14)</f>
        <v>5</v>
      </c>
      <c r="V13" s="643">
        <f>COUNT('[4]26_京都府22:46_鹿児島県20'!V14)</f>
        <v>5</v>
      </c>
      <c r="W13" s="643">
        <f>COUNT('[4]26_京都府22:46_鹿児島県20'!W14)</f>
        <v>5</v>
      </c>
      <c r="X13" s="665">
        <f>COUNT('[4]26_京都府22:46_鹿児島県20'!X14)</f>
        <v>5</v>
      </c>
      <c r="Y13" s="666">
        <f>COUNT('[4]26_京都府22:46_鹿児島県20'!Y14)</f>
        <v>5</v>
      </c>
      <c r="Z13" s="608"/>
    </row>
    <row r="14" spans="1:120" ht="14" thickTop="1" thickBot="1">
      <c r="B14" s="659"/>
      <c r="C14" s="676"/>
      <c r="D14" s="677" t="s">
        <v>402</v>
      </c>
      <c r="E14" s="678" t="s">
        <v>556</v>
      </c>
      <c r="F14" s="679">
        <f>COUNT('[4]26_京都府22:46_鹿児島県20'!F15)</f>
        <v>5</v>
      </c>
      <c r="G14" s="680">
        <f>COUNT('[4]26_京都府22:46_鹿児島県20'!G15)</f>
        <v>5</v>
      </c>
      <c r="H14" s="680">
        <f>COUNT('[4]26_京都府22:46_鹿児島県20'!H15)</f>
        <v>5</v>
      </c>
      <c r="I14" s="680">
        <f>COUNT('[4]26_京都府22:46_鹿児島県20'!I15)</f>
        <v>5</v>
      </c>
      <c r="J14" s="680">
        <f>COUNT('[4]26_京都府22:46_鹿児島県20'!J15)</f>
        <v>5</v>
      </c>
      <c r="K14" s="680">
        <f>COUNT('[4]26_京都府22:46_鹿児島県20'!K15)</f>
        <v>5</v>
      </c>
      <c r="L14" s="681">
        <f>COUNT('[4]26_京都府22:46_鹿児島県20'!L15)</f>
        <v>5</v>
      </c>
      <c r="M14" s="680">
        <f>COUNT('[4]26_京都府22:46_鹿児島県20'!M15)</f>
        <v>5</v>
      </c>
      <c r="N14" s="681">
        <f>COUNT('[4]26_京都府22:46_鹿児島県20'!N15)</f>
        <v>5</v>
      </c>
      <c r="O14" s="682">
        <f>COUNT('[4]26_京都府22:46_鹿児島県20'!O15)</f>
        <v>5</v>
      </c>
      <c r="P14" s="682">
        <f>COUNT('[4]26_京都府22:46_鹿児島県20'!P15)</f>
        <v>5</v>
      </c>
      <c r="Q14" s="680">
        <f>COUNT('[4]26_京都府22:46_鹿児島県20'!Q15)</f>
        <v>5</v>
      </c>
      <c r="R14" s="680">
        <f>COUNT('[4]26_京都府22:46_鹿児島県20'!R15)</f>
        <v>5</v>
      </c>
      <c r="S14" s="680">
        <f>COUNT('[4]26_京都府22:46_鹿児島県20'!S15)</f>
        <v>5</v>
      </c>
      <c r="T14" s="680">
        <f>COUNT('[4]26_京都府22:46_鹿児島県20'!T15)</f>
        <v>5</v>
      </c>
      <c r="U14" s="680">
        <f>COUNT('[4]26_京都府22:46_鹿児島県20'!U15)</f>
        <v>5</v>
      </c>
      <c r="V14" s="643">
        <f>COUNT('[4]26_京都府22:46_鹿児島県20'!V15)</f>
        <v>5</v>
      </c>
      <c r="W14" s="643">
        <f>COUNT('[4]26_京都府22:46_鹿児島県20'!W15)</f>
        <v>5</v>
      </c>
      <c r="X14" s="683">
        <f>COUNT('[4]26_京都府22:46_鹿児島県20'!X15)</f>
        <v>5</v>
      </c>
      <c r="Y14" s="684">
        <f>COUNT('[4]26_京都府22:46_鹿児島県20'!Y15)</f>
        <v>5</v>
      </c>
      <c r="Z14" s="608"/>
    </row>
    <row r="15" spans="1:120" ht="14" thickTop="1" thickBot="1">
      <c r="B15" s="685"/>
      <c r="C15" s="638">
        <v>9</v>
      </c>
      <c r="D15" s="649" t="s">
        <v>129</v>
      </c>
      <c r="E15" s="669" t="s">
        <v>720</v>
      </c>
      <c r="F15" s="641">
        <f>COUNT('[4]26_京都府22:46_鹿児島県20'!F16)</f>
        <v>5</v>
      </c>
      <c r="G15" s="642">
        <f>COUNT('[4]26_京都府22:46_鹿児島県20'!G16)</f>
        <v>5</v>
      </c>
      <c r="H15" s="642">
        <f>COUNT('[4]26_京都府22:46_鹿児島県20'!H16)</f>
        <v>5</v>
      </c>
      <c r="I15" s="642">
        <f>COUNT('[4]26_京都府22:46_鹿児島県20'!I16)</f>
        <v>5</v>
      </c>
      <c r="J15" s="642">
        <f>COUNT('[4]26_京都府22:46_鹿児島県20'!J16)</f>
        <v>5</v>
      </c>
      <c r="K15" s="642">
        <f>COUNT('[4]26_京都府22:46_鹿児島県20'!K16)</f>
        <v>5</v>
      </c>
      <c r="L15" s="643">
        <f>COUNT('[4]26_京都府22:46_鹿児島県20'!L16)</f>
        <v>5</v>
      </c>
      <c r="M15" s="644">
        <f>COUNT('[4]26_京都府22:46_鹿児島県20'!M16)</f>
        <v>5</v>
      </c>
      <c r="N15" s="686">
        <f>COUNT('[4]26_京都府22:46_鹿児島県20'!N16)</f>
        <v>5</v>
      </c>
      <c r="O15" s="652">
        <f>COUNT('[4]26_京都府22:46_鹿児島県20'!O16)</f>
        <v>5</v>
      </c>
      <c r="P15" s="652">
        <f>COUNT('[4]26_京都府22:46_鹿児島県20'!P16)</f>
        <v>5</v>
      </c>
      <c r="Q15" s="687">
        <f>COUNT('[4]26_京都府22:46_鹿児島県20'!Q16)</f>
        <v>5</v>
      </c>
      <c r="R15" s="642">
        <f>COUNT('[4]26_京都府22:46_鹿児島県20'!R16)</f>
        <v>5</v>
      </c>
      <c r="S15" s="642">
        <f>COUNT('[4]26_京都府22:46_鹿児島県20'!S16)</f>
        <v>5</v>
      </c>
      <c r="T15" s="642">
        <f>COUNT('[4]26_京都府22:46_鹿児島県20'!T16)</f>
        <v>5</v>
      </c>
      <c r="U15" s="642">
        <f>COUNT('[4]26_京都府22:46_鹿児島県20'!U16)</f>
        <v>5</v>
      </c>
      <c r="V15" s="643">
        <f>COUNT('[4]26_京都府22:46_鹿児島県20'!V16)</f>
        <v>5</v>
      </c>
      <c r="W15" s="643">
        <f>COUNT('[4]26_京都府22:46_鹿児島県20'!W16)</f>
        <v>5</v>
      </c>
      <c r="X15" s="647">
        <f>COUNT('[4]26_京都府22:46_鹿児島県20'!X16)</f>
        <v>5</v>
      </c>
      <c r="Y15" s="654">
        <f>COUNT('[4]26_京都府22:46_鹿児島県20'!Y16)</f>
        <v>5</v>
      </c>
      <c r="Z15" s="608"/>
    </row>
    <row r="16" spans="1:120" ht="14" thickTop="1" thickBot="1">
      <c r="B16" s="685"/>
      <c r="C16" s="638">
        <v>10</v>
      </c>
      <c r="D16" s="649" t="s">
        <v>130</v>
      </c>
      <c r="E16" s="669" t="s">
        <v>721</v>
      </c>
      <c r="F16" s="641">
        <f>COUNT('[4]26_京都府22:46_鹿児島県20'!F17)</f>
        <v>5</v>
      </c>
      <c r="G16" s="642">
        <f>COUNT('[4]26_京都府22:46_鹿児島県20'!G17)</f>
        <v>5</v>
      </c>
      <c r="H16" s="642">
        <f>COUNT('[4]26_京都府22:46_鹿児島県20'!H17)</f>
        <v>5</v>
      </c>
      <c r="I16" s="642">
        <f>COUNT('[4]26_京都府22:46_鹿児島県20'!I17)</f>
        <v>5</v>
      </c>
      <c r="J16" s="642">
        <f>COUNT('[4]26_京都府22:46_鹿児島県20'!J17)</f>
        <v>5</v>
      </c>
      <c r="K16" s="642">
        <f>COUNT('[4]26_京都府22:46_鹿児島県20'!K17)</f>
        <v>5</v>
      </c>
      <c r="L16" s="643">
        <f>COUNT('[4]26_京都府22:46_鹿児島県20'!L17)</f>
        <v>5</v>
      </c>
      <c r="M16" s="644">
        <f>COUNT('[4]26_京都府22:46_鹿児島県20'!M17)</f>
        <v>5</v>
      </c>
      <c r="N16" s="688">
        <f>COUNT('[4]26_京都府22:46_鹿児島県20'!N17)</f>
        <v>5</v>
      </c>
      <c r="O16" s="652">
        <f>COUNT('[4]26_京都府22:46_鹿児島県20'!O17)</f>
        <v>5</v>
      </c>
      <c r="P16" s="689">
        <f>COUNT('[4]26_京都府22:46_鹿児島県20'!P17)</f>
        <v>5</v>
      </c>
      <c r="Q16" s="642">
        <f>COUNT('[4]26_京都府22:46_鹿児島県20'!Q17)</f>
        <v>5</v>
      </c>
      <c r="R16" s="642">
        <f>COUNT('[4]26_京都府22:46_鹿児島県20'!R17)</f>
        <v>5</v>
      </c>
      <c r="S16" s="642">
        <f>COUNT('[4]26_京都府22:46_鹿児島県20'!S17)</f>
        <v>5</v>
      </c>
      <c r="T16" s="642">
        <f>COUNT('[4]26_京都府22:46_鹿児島県20'!T17)</f>
        <v>5</v>
      </c>
      <c r="U16" s="642">
        <f>COUNT('[4]26_京都府22:46_鹿児島県20'!U17)</f>
        <v>5</v>
      </c>
      <c r="V16" s="643">
        <f>COUNT('[4]26_京都府22:46_鹿児島県20'!V17)</f>
        <v>5</v>
      </c>
      <c r="W16" s="643">
        <f>COUNT('[4]26_京都府22:46_鹿児島県20'!W17)</f>
        <v>5</v>
      </c>
      <c r="X16" s="647">
        <f>COUNT('[4]26_京都府22:46_鹿児島県20'!X17)</f>
        <v>5</v>
      </c>
      <c r="Y16" s="654">
        <f>COUNT('[4]26_京都府22:46_鹿児島県20'!Y17)</f>
        <v>5</v>
      </c>
      <c r="Z16" s="608"/>
    </row>
    <row r="17" spans="2:26" ht="14" thickTop="1" thickBot="1">
      <c r="B17" s="685"/>
      <c r="C17" s="638">
        <v>11</v>
      </c>
      <c r="D17" s="649" t="s">
        <v>131</v>
      </c>
      <c r="E17" s="669" t="s">
        <v>722</v>
      </c>
      <c r="F17" s="641">
        <f>COUNT('[4]26_京都府22:46_鹿児島県20'!F18)</f>
        <v>5</v>
      </c>
      <c r="G17" s="642">
        <f>COUNT('[4]26_京都府22:46_鹿児島県20'!G18)</f>
        <v>5</v>
      </c>
      <c r="H17" s="642">
        <f>COUNT('[4]26_京都府22:46_鹿児島県20'!H18)</f>
        <v>5</v>
      </c>
      <c r="I17" s="642">
        <f>COUNT('[4]26_京都府22:46_鹿児島県20'!I18)</f>
        <v>5</v>
      </c>
      <c r="J17" s="642">
        <f>COUNT('[4]26_京都府22:46_鹿児島県20'!J18)</f>
        <v>5</v>
      </c>
      <c r="K17" s="642">
        <f>COUNT('[4]26_京都府22:46_鹿児島県20'!K18)</f>
        <v>5</v>
      </c>
      <c r="L17" s="643">
        <f>COUNT('[4]26_京都府22:46_鹿児島県20'!L18)</f>
        <v>5</v>
      </c>
      <c r="M17" s="690">
        <f>COUNT('[4]26_京都府22:46_鹿児島県20'!M18)</f>
        <v>5</v>
      </c>
      <c r="N17" s="652">
        <f>COUNT('[4]26_京都府22:46_鹿児島県20'!N18)</f>
        <v>5</v>
      </c>
      <c r="O17" s="691">
        <f>COUNT('[4]26_京都府22:46_鹿児島県20'!O18)</f>
        <v>5</v>
      </c>
      <c r="P17" s="645">
        <f>COUNT('[4]26_京都府22:46_鹿児島県20'!P18)</f>
        <v>5</v>
      </c>
      <c r="Q17" s="642">
        <f>COUNT('[4]26_京都府22:46_鹿児島県20'!Q18)</f>
        <v>5</v>
      </c>
      <c r="R17" s="642">
        <f>COUNT('[4]26_京都府22:46_鹿児島県20'!R18)</f>
        <v>5</v>
      </c>
      <c r="S17" s="642">
        <f>COUNT('[4]26_京都府22:46_鹿児島県20'!S18)</f>
        <v>5</v>
      </c>
      <c r="T17" s="642">
        <f>COUNT('[4]26_京都府22:46_鹿児島県20'!T18)</f>
        <v>5</v>
      </c>
      <c r="U17" s="642">
        <f>COUNT('[4]26_京都府22:46_鹿児島県20'!U18)</f>
        <v>5</v>
      </c>
      <c r="V17" s="643">
        <f>COUNT('[4]26_京都府22:46_鹿児島県20'!V18)</f>
        <v>5</v>
      </c>
      <c r="W17" s="643">
        <f>COUNT('[4]26_京都府22:46_鹿児島県20'!W18)</f>
        <v>5</v>
      </c>
      <c r="X17" s="647">
        <f>COUNT('[4]26_京都府22:46_鹿児島県20'!X18)</f>
        <v>5</v>
      </c>
      <c r="Y17" s="654">
        <f>COUNT('[4]26_京都府22:46_鹿児島県20'!Y18)</f>
        <v>5</v>
      </c>
      <c r="Z17" s="608"/>
    </row>
    <row r="18" spans="2:26" ht="14" thickTop="1" thickBot="1">
      <c r="B18" s="685"/>
      <c r="C18" s="638">
        <v>12</v>
      </c>
      <c r="D18" s="649" t="s">
        <v>723</v>
      </c>
      <c r="E18" s="669" t="s">
        <v>724</v>
      </c>
      <c r="F18" s="641">
        <f>COUNT('[4]26_京都府22:46_鹿児島県20'!F19)</f>
        <v>5</v>
      </c>
      <c r="G18" s="642">
        <f>COUNT('[4]26_京都府22:46_鹿児島県20'!G19)</f>
        <v>5</v>
      </c>
      <c r="H18" s="642">
        <f>COUNT('[4]26_京都府22:46_鹿児島県20'!H19)</f>
        <v>5</v>
      </c>
      <c r="I18" s="642">
        <f>COUNT('[4]26_京都府22:46_鹿児島県20'!I19)</f>
        <v>5</v>
      </c>
      <c r="J18" s="642">
        <f>COUNT('[4]26_京都府22:46_鹿児島県20'!J19)</f>
        <v>5</v>
      </c>
      <c r="K18" s="642">
        <f>COUNT('[4]26_京都府22:46_鹿児島県20'!K19)</f>
        <v>5</v>
      </c>
      <c r="L18" s="643">
        <f>COUNT('[4]26_京都府22:46_鹿児島県20'!L19)</f>
        <v>5</v>
      </c>
      <c r="M18" s="672">
        <f>COUNT('[4]26_京都府22:46_鹿児島県20'!M19)</f>
        <v>5</v>
      </c>
      <c r="N18" s="692">
        <f>COUNT('[4]26_京都府22:46_鹿児島県20'!N19)</f>
        <v>5</v>
      </c>
      <c r="O18" s="643">
        <f>COUNT('[4]26_京都府22:46_鹿児島県20'!O19)</f>
        <v>5</v>
      </c>
      <c r="P18" s="645">
        <f>COUNT('[4]26_京都府22:46_鹿児島県20'!P19)</f>
        <v>5</v>
      </c>
      <c r="Q18" s="642">
        <f>COUNT('[4]26_京都府22:46_鹿児島県20'!Q19)</f>
        <v>5</v>
      </c>
      <c r="R18" s="642">
        <f>COUNT('[4]26_京都府22:46_鹿児島県20'!R19)</f>
        <v>5</v>
      </c>
      <c r="S18" s="642">
        <f>COUNT('[4]26_京都府22:46_鹿児島県20'!S19)</f>
        <v>5</v>
      </c>
      <c r="T18" s="642">
        <f>COUNT('[4]26_京都府22:46_鹿児島県20'!T19)</f>
        <v>5</v>
      </c>
      <c r="U18" s="642">
        <f>COUNT('[4]26_京都府22:46_鹿児島県20'!U19)</f>
        <v>5</v>
      </c>
      <c r="V18" s="643">
        <f>COUNT('[4]26_京都府22:46_鹿児島県20'!V19)</f>
        <v>5</v>
      </c>
      <c r="W18" s="643">
        <f>COUNT('[4]26_京都府22:46_鹿児島県20'!W19)</f>
        <v>5</v>
      </c>
      <c r="X18" s="647">
        <f>COUNT('[4]26_京都府22:46_鹿児島県20'!X19)</f>
        <v>5</v>
      </c>
      <c r="Y18" s="654">
        <f>COUNT('[4]26_京都府22:46_鹿児島県20'!Y19)</f>
        <v>5</v>
      </c>
      <c r="Z18" s="608"/>
    </row>
    <row r="19" spans="2:26" ht="14" thickTop="1" thickBot="1">
      <c r="B19" s="685"/>
      <c r="C19" s="638">
        <v>13</v>
      </c>
      <c r="D19" s="649" t="s">
        <v>132</v>
      </c>
      <c r="E19" s="669" t="s">
        <v>725</v>
      </c>
      <c r="F19" s="641">
        <f>COUNT('[4]26_京都府22:46_鹿児島県20'!F20)</f>
        <v>5</v>
      </c>
      <c r="G19" s="642">
        <f>COUNT('[4]26_京都府22:46_鹿児島県20'!G20)</f>
        <v>5</v>
      </c>
      <c r="H19" s="642">
        <f>COUNT('[4]26_京都府22:46_鹿児島県20'!H20)</f>
        <v>5</v>
      </c>
      <c r="I19" s="642">
        <f>COUNT('[4]26_京都府22:46_鹿児島県20'!I20)</f>
        <v>5</v>
      </c>
      <c r="J19" s="642">
        <f>COUNT('[4]26_京都府22:46_鹿児島県20'!J20)</f>
        <v>5</v>
      </c>
      <c r="K19" s="642">
        <f>COUNT('[4]26_京都府22:46_鹿児島県20'!K20)</f>
        <v>5</v>
      </c>
      <c r="L19" s="686">
        <f>COUNT('[4]26_京都府22:46_鹿児島県20'!L20)</f>
        <v>5</v>
      </c>
      <c r="M19" s="693">
        <f>COUNT('[4]26_京都府22:46_鹿児島県20'!M20)</f>
        <v>5</v>
      </c>
      <c r="N19" s="675">
        <f>COUNT('[4]26_京都府22:46_鹿児島県20'!N20)</f>
        <v>5</v>
      </c>
      <c r="O19" s="643">
        <f>COUNT('[4]26_京都府22:46_鹿児島県20'!O20)</f>
        <v>5</v>
      </c>
      <c r="P19" s="645">
        <f>COUNT('[4]26_京都府22:46_鹿児島県20'!P20)</f>
        <v>5</v>
      </c>
      <c r="Q19" s="642">
        <f>COUNT('[4]26_京都府22:46_鹿児島県20'!Q20)</f>
        <v>5</v>
      </c>
      <c r="R19" s="642">
        <f>COUNT('[4]26_京都府22:46_鹿児島県20'!R20)</f>
        <v>5</v>
      </c>
      <c r="S19" s="642">
        <f>COUNT('[4]26_京都府22:46_鹿児島県20'!S20)</f>
        <v>5</v>
      </c>
      <c r="T19" s="642">
        <f>COUNT('[4]26_京都府22:46_鹿児島県20'!T20)</f>
        <v>5</v>
      </c>
      <c r="U19" s="642">
        <f>COUNT('[4]26_京都府22:46_鹿児島県20'!U20)</f>
        <v>5</v>
      </c>
      <c r="V19" s="643">
        <f>COUNT('[4]26_京都府22:46_鹿児島県20'!V20)</f>
        <v>5</v>
      </c>
      <c r="W19" s="643">
        <f>COUNT('[4]26_京都府22:46_鹿児島県20'!W20)</f>
        <v>5</v>
      </c>
      <c r="X19" s="647">
        <f>COUNT('[4]26_京都府22:46_鹿児島県20'!X20)</f>
        <v>5</v>
      </c>
      <c r="Y19" s="654">
        <f>COUNT('[4]26_京都府22:46_鹿児島県20'!Y20)</f>
        <v>5</v>
      </c>
      <c r="Z19" s="608"/>
    </row>
    <row r="20" spans="2:26" ht="14" thickTop="1" thickBot="1">
      <c r="B20" s="685"/>
      <c r="C20" s="638">
        <v>14</v>
      </c>
      <c r="D20" s="649" t="s">
        <v>133</v>
      </c>
      <c r="E20" s="669" t="s">
        <v>726</v>
      </c>
      <c r="F20" s="641">
        <f>COUNT('[4]26_京都府22:46_鹿児島県20'!F21)</f>
        <v>5</v>
      </c>
      <c r="G20" s="642">
        <f>COUNT('[4]26_京都府22:46_鹿児島県20'!G21)</f>
        <v>5</v>
      </c>
      <c r="H20" s="642">
        <f>COUNT('[4]26_京都府22:46_鹿児島県20'!H21)</f>
        <v>5</v>
      </c>
      <c r="I20" s="642">
        <f>COUNT('[4]26_京都府22:46_鹿児島県20'!I21)</f>
        <v>5</v>
      </c>
      <c r="J20" s="642">
        <f>COUNT('[4]26_京都府22:46_鹿児島県20'!J21)</f>
        <v>5</v>
      </c>
      <c r="K20" s="642">
        <f>COUNT('[4]26_京都府22:46_鹿児島県20'!K21)</f>
        <v>5</v>
      </c>
      <c r="L20" s="688">
        <f>COUNT('[4]26_京都府22:46_鹿児島県20'!L21)</f>
        <v>5</v>
      </c>
      <c r="M20" s="693">
        <f>COUNT('[4]26_京都府22:46_鹿児島県20'!M21)</f>
        <v>5</v>
      </c>
      <c r="N20" s="675">
        <f>COUNT('[4]26_京都府22:46_鹿児島県20'!N21)</f>
        <v>5</v>
      </c>
      <c r="O20" s="643">
        <f>COUNT('[4]26_京都府22:46_鹿児島県20'!O21)</f>
        <v>5</v>
      </c>
      <c r="P20" s="645">
        <f>COUNT('[4]26_京都府22:46_鹿児島県20'!P21)</f>
        <v>5</v>
      </c>
      <c r="Q20" s="642">
        <f>COUNT('[4]26_京都府22:46_鹿児島県20'!Q21)</f>
        <v>5</v>
      </c>
      <c r="R20" s="642">
        <f>COUNT('[4]26_京都府22:46_鹿児島県20'!R21)</f>
        <v>5</v>
      </c>
      <c r="S20" s="642">
        <f>COUNT('[4]26_京都府22:46_鹿児島県20'!S21)</f>
        <v>5</v>
      </c>
      <c r="T20" s="642">
        <f>COUNT('[4]26_京都府22:46_鹿児島県20'!T21)</f>
        <v>5</v>
      </c>
      <c r="U20" s="642">
        <f>COUNT('[4]26_京都府22:46_鹿児島県20'!U21)</f>
        <v>5</v>
      </c>
      <c r="V20" s="643">
        <f>COUNT('[4]26_京都府22:46_鹿児島県20'!V21)</f>
        <v>5</v>
      </c>
      <c r="W20" s="643">
        <f>COUNT('[4]26_京都府22:46_鹿児島県20'!W21)</f>
        <v>5</v>
      </c>
      <c r="X20" s="647">
        <f>COUNT('[4]26_京都府22:46_鹿児島県20'!X21)</f>
        <v>5</v>
      </c>
      <c r="Y20" s="654">
        <f>COUNT('[4]26_京都府22:46_鹿児島県20'!Y21)</f>
        <v>5</v>
      </c>
      <c r="Z20" s="608"/>
    </row>
    <row r="21" spans="2:26" ht="14" thickTop="1" thickBot="1">
      <c r="B21" s="685"/>
      <c r="C21" s="638">
        <v>15</v>
      </c>
      <c r="D21" s="649" t="s">
        <v>134</v>
      </c>
      <c r="E21" s="669" t="s">
        <v>727</v>
      </c>
      <c r="F21" s="641">
        <f>COUNT('[4]26_京都府22:46_鹿児島県20'!F22)</f>
        <v>5</v>
      </c>
      <c r="G21" s="642">
        <f>COUNT('[4]26_京都府22:46_鹿児島県20'!G22)</f>
        <v>5</v>
      </c>
      <c r="H21" s="642">
        <f>COUNT('[4]26_京都府22:46_鹿児島県20'!H22)</f>
        <v>5</v>
      </c>
      <c r="I21" s="642">
        <f>COUNT('[4]26_京都府22:46_鹿児島県20'!I22)</f>
        <v>5</v>
      </c>
      <c r="J21" s="642">
        <f>COUNT('[4]26_京都府22:46_鹿児島県20'!J22)</f>
        <v>5</v>
      </c>
      <c r="K21" s="651">
        <f>COUNT('[4]26_京都府22:46_鹿児島県20'!K22)</f>
        <v>5</v>
      </c>
      <c r="L21" s="652">
        <f>COUNT('[4]26_京都府22:46_鹿児島県20'!L22)</f>
        <v>5</v>
      </c>
      <c r="M21" s="693">
        <f>COUNT('[4]26_京都府22:46_鹿児島県20'!M22)</f>
        <v>5</v>
      </c>
      <c r="N21" s="675">
        <f>COUNT('[4]26_京都府22:46_鹿児島県20'!N22)</f>
        <v>5</v>
      </c>
      <c r="O21" s="643">
        <f>COUNT('[4]26_京都府22:46_鹿児島県20'!O22)</f>
        <v>5</v>
      </c>
      <c r="P21" s="645">
        <f>COUNT('[4]26_京都府22:46_鹿児島県20'!P22)</f>
        <v>5</v>
      </c>
      <c r="Q21" s="642">
        <f>COUNT('[4]26_京都府22:46_鹿児島県20'!Q22)</f>
        <v>5</v>
      </c>
      <c r="R21" s="642">
        <f>COUNT('[4]26_京都府22:46_鹿児島県20'!R22)</f>
        <v>5</v>
      </c>
      <c r="S21" s="642">
        <f>COUNT('[4]26_京都府22:46_鹿児島県20'!S22)</f>
        <v>5</v>
      </c>
      <c r="T21" s="642">
        <f>COUNT('[4]26_京都府22:46_鹿児島県20'!T22)</f>
        <v>5</v>
      </c>
      <c r="U21" s="642">
        <f>COUNT('[4]26_京都府22:46_鹿児島県20'!U22)</f>
        <v>5</v>
      </c>
      <c r="V21" s="643">
        <f>COUNT('[4]26_京都府22:46_鹿児島県20'!V22)</f>
        <v>5</v>
      </c>
      <c r="W21" s="643">
        <f>COUNT('[4]26_京都府22:46_鹿児島県20'!W22)</f>
        <v>5</v>
      </c>
      <c r="X21" s="647">
        <f>COUNT('[4]26_京都府22:46_鹿児島県20'!X22)</f>
        <v>5</v>
      </c>
      <c r="Y21" s="654">
        <f>COUNT('[4]26_京都府22:46_鹿児島県20'!Y22)</f>
        <v>5</v>
      </c>
      <c r="Z21" s="608"/>
    </row>
    <row r="22" spans="2:26" ht="14" thickTop="1" thickBot="1">
      <c r="B22" s="685"/>
      <c r="C22" s="638">
        <v>16</v>
      </c>
      <c r="D22" s="649" t="s">
        <v>728</v>
      </c>
      <c r="E22" s="669" t="s">
        <v>729</v>
      </c>
      <c r="F22" s="641">
        <f>COUNT('[4]26_京都府22:46_鹿児島県20'!F23)</f>
        <v>5</v>
      </c>
      <c r="G22" s="642">
        <f>COUNT('[4]26_京都府22:46_鹿児島県20'!G23)</f>
        <v>5</v>
      </c>
      <c r="H22" s="642">
        <f>COUNT('[4]26_京都府22:46_鹿児島県20'!H23)</f>
        <v>5</v>
      </c>
      <c r="I22" s="642">
        <f>COUNT('[4]26_京都府22:46_鹿児島県20'!I23)</f>
        <v>5</v>
      </c>
      <c r="J22" s="642">
        <f>COUNT('[4]26_京都府22:46_鹿児島県20'!J23)</f>
        <v>5</v>
      </c>
      <c r="K22" s="651">
        <f>COUNT('[4]26_京都府22:46_鹿児島県20'!K23)</f>
        <v>5</v>
      </c>
      <c r="L22" s="652">
        <f>COUNT('[4]26_京都府22:46_鹿児島県20'!L23)</f>
        <v>5</v>
      </c>
      <c r="M22" s="694">
        <f>COUNT('[4]26_京都府22:46_鹿児島県20'!M23)</f>
        <v>5</v>
      </c>
      <c r="N22" s="643">
        <f>COUNT('[4]26_京都府22:46_鹿児島県20'!N23)</f>
        <v>5</v>
      </c>
      <c r="O22" s="646">
        <f>COUNT('[4]26_京都府22:46_鹿児島県20'!O23)</f>
        <v>5</v>
      </c>
      <c r="P22" s="645">
        <f>COUNT('[4]26_京都府22:46_鹿児島県20'!P23)</f>
        <v>5</v>
      </c>
      <c r="Q22" s="642">
        <f>COUNT('[4]26_京都府22:46_鹿児島県20'!Q23)</f>
        <v>5</v>
      </c>
      <c r="R22" s="642">
        <f>COUNT('[4]26_京都府22:46_鹿児島県20'!R23)</f>
        <v>5</v>
      </c>
      <c r="S22" s="642">
        <f>COUNT('[4]26_京都府22:46_鹿児島県20'!S23)</f>
        <v>5</v>
      </c>
      <c r="T22" s="642">
        <f>COUNT('[4]26_京都府22:46_鹿児島県20'!T23)</f>
        <v>5</v>
      </c>
      <c r="U22" s="642">
        <f>COUNT('[4]26_京都府22:46_鹿児島県20'!U23)</f>
        <v>5</v>
      </c>
      <c r="V22" s="643">
        <f>COUNT('[4]26_京都府22:46_鹿児島県20'!V23)</f>
        <v>5</v>
      </c>
      <c r="W22" s="643">
        <f>COUNT('[4]26_京都府22:46_鹿児島県20'!W23)</f>
        <v>5</v>
      </c>
      <c r="X22" s="647">
        <f>COUNT('[4]26_京都府22:46_鹿児島県20'!X23)</f>
        <v>5</v>
      </c>
      <c r="Y22" s="654">
        <f>COUNT('[4]26_京都府22:46_鹿児島県20'!Y23)</f>
        <v>5</v>
      </c>
      <c r="Z22" s="608"/>
    </row>
    <row r="23" spans="2:26" ht="14" thickTop="1" thickBot="1">
      <c r="B23" s="685"/>
      <c r="C23" s="638">
        <v>17</v>
      </c>
      <c r="D23" s="649" t="s">
        <v>136</v>
      </c>
      <c r="E23" s="669" t="s">
        <v>730</v>
      </c>
      <c r="F23" s="641">
        <f>COUNT('[4]26_京都府22:46_鹿児島県20'!F24)</f>
        <v>5</v>
      </c>
      <c r="G23" s="642">
        <f>COUNT('[4]26_京都府22:46_鹿児島県20'!G24)</f>
        <v>5</v>
      </c>
      <c r="H23" s="642">
        <f>COUNT('[4]26_京都府22:46_鹿児島県20'!H24)</f>
        <v>5</v>
      </c>
      <c r="I23" s="642">
        <f>COUNT('[4]26_京都府22:46_鹿児島県20'!I24)</f>
        <v>5</v>
      </c>
      <c r="J23" s="642">
        <f>COUNT('[4]26_京都府22:46_鹿児島県20'!J24)</f>
        <v>5</v>
      </c>
      <c r="K23" s="642">
        <f>COUNT('[4]26_京都府22:46_鹿児島県20'!K24)</f>
        <v>5</v>
      </c>
      <c r="L23" s="692">
        <f>COUNT('[4]26_京都府22:46_鹿児島県20'!L24)</f>
        <v>5</v>
      </c>
      <c r="M23" s="644">
        <f>COUNT('[4]26_京都府22:46_鹿児島県20'!M24)</f>
        <v>5</v>
      </c>
      <c r="N23" s="686">
        <f>COUNT('[4]26_京都府22:46_鹿児島県20'!N24)</f>
        <v>5</v>
      </c>
      <c r="O23" s="652">
        <f>COUNT('[4]26_京都府22:46_鹿児島県20'!O24)</f>
        <v>5</v>
      </c>
      <c r="P23" s="695">
        <f>COUNT('[4]26_京都府22:46_鹿児島県20'!P24)</f>
        <v>5</v>
      </c>
      <c r="Q23" s="642">
        <f>COUNT('[4]26_京都府22:46_鹿児島県20'!Q24)</f>
        <v>5</v>
      </c>
      <c r="R23" s="642">
        <f>COUNT('[4]26_京都府22:46_鹿児島県20'!R24)</f>
        <v>5</v>
      </c>
      <c r="S23" s="642">
        <f>COUNT('[4]26_京都府22:46_鹿児島県20'!S24)</f>
        <v>5</v>
      </c>
      <c r="T23" s="642">
        <f>COUNT('[4]26_京都府22:46_鹿児島県20'!T24)</f>
        <v>5</v>
      </c>
      <c r="U23" s="642">
        <f>COUNT('[4]26_京都府22:46_鹿児島県20'!U24)</f>
        <v>5</v>
      </c>
      <c r="V23" s="643">
        <f>COUNT('[4]26_京都府22:46_鹿児島県20'!V24)</f>
        <v>5</v>
      </c>
      <c r="W23" s="643">
        <f>COUNT('[4]26_京都府22:46_鹿児島県20'!W24)</f>
        <v>5</v>
      </c>
      <c r="X23" s="647">
        <f>COUNT('[4]26_京都府22:46_鹿児島県20'!X24)</f>
        <v>5</v>
      </c>
      <c r="Y23" s="654">
        <f>COUNT('[4]26_京都府22:46_鹿児島県20'!Y24)</f>
        <v>5</v>
      </c>
      <c r="Z23" s="608"/>
    </row>
    <row r="24" spans="2:26" ht="13.5" thickTop="1">
      <c r="B24" s="685" t="s">
        <v>18</v>
      </c>
      <c r="C24" s="638">
        <v>18</v>
      </c>
      <c r="D24" s="649" t="s">
        <v>137</v>
      </c>
      <c r="E24" s="669" t="s">
        <v>815</v>
      </c>
      <c r="F24" s="641">
        <f>COUNT('[4]26_京都府22:46_鹿児島県20'!F25)</f>
        <v>5</v>
      </c>
      <c r="G24" s="642">
        <f>COUNT('[4]26_京都府22:46_鹿児島県20'!G25)</f>
        <v>5</v>
      </c>
      <c r="H24" s="642">
        <f>COUNT('[4]26_京都府22:46_鹿児島県20'!H25)</f>
        <v>5</v>
      </c>
      <c r="I24" s="642">
        <f>COUNT('[4]26_京都府22:46_鹿児島県20'!I25)</f>
        <v>5</v>
      </c>
      <c r="J24" s="642">
        <f>COUNT('[4]26_京都府22:46_鹿児島県20'!J25)</f>
        <v>5</v>
      </c>
      <c r="K24" s="642">
        <f>COUNT('[4]26_京都府22:46_鹿児島県20'!K25)</f>
        <v>5</v>
      </c>
      <c r="L24" s="643">
        <f>COUNT('[4]26_京都府22:46_鹿児島県20'!L25)</f>
        <v>5</v>
      </c>
      <c r="M24" s="644">
        <f>COUNT('[4]26_京都府22:46_鹿児島県20'!M25)</f>
        <v>5</v>
      </c>
      <c r="N24" s="643">
        <f>COUNT('[4]26_京都府22:46_鹿児島県20'!N25)</f>
        <v>5</v>
      </c>
      <c r="O24" s="692">
        <f>COUNT('[4]26_京都府22:46_鹿児島県20'!O25)</f>
        <v>5</v>
      </c>
      <c r="P24" s="645">
        <f>COUNT('[4]26_京都府22:46_鹿児島県20'!P25)</f>
        <v>5</v>
      </c>
      <c r="Q24" s="642">
        <f>COUNT('[4]26_京都府22:46_鹿児島県20'!Q25)</f>
        <v>5</v>
      </c>
      <c r="R24" s="642">
        <f>COUNT('[4]26_京都府22:46_鹿児島県20'!R25)</f>
        <v>5</v>
      </c>
      <c r="S24" s="642">
        <f>COUNT('[4]26_京都府22:46_鹿児島県20'!S25)</f>
        <v>5</v>
      </c>
      <c r="T24" s="642">
        <f>COUNT('[4]26_京都府22:46_鹿児島県20'!T25)</f>
        <v>5</v>
      </c>
      <c r="U24" s="642">
        <f>COUNT('[4]26_京都府22:46_鹿児島県20'!U25)</f>
        <v>5</v>
      </c>
      <c r="V24" s="643">
        <f>COUNT('[4]26_京都府22:46_鹿児島県20'!V25)</f>
        <v>5</v>
      </c>
      <c r="W24" s="643">
        <f>COUNT('[4]26_京都府22:46_鹿児島県20'!W25)</f>
        <v>5</v>
      </c>
      <c r="X24" s="647">
        <f>COUNT('[4]26_京都府22:46_鹿児島県20'!X25)</f>
        <v>5</v>
      </c>
      <c r="Y24" s="654">
        <f>COUNT('[4]26_京都府22:46_鹿児島県20'!Y25)</f>
        <v>5</v>
      </c>
      <c r="Z24" s="608"/>
    </row>
    <row r="25" spans="2:26" ht="13">
      <c r="B25" s="685"/>
      <c r="C25" s="638">
        <v>19</v>
      </c>
      <c r="D25" s="649" t="s">
        <v>138</v>
      </c>
      <c r="E25" s="669" t="s">
        <v>816</v>
      </c>
      <c r="F25" s="641">
        <f>COUNT('[4]26_京都府22:46_鹿児島県20'!F26)</f>
        <v>5</v>
      </c>
      <c r="G25" s="642">
        <f>COUNT('[4]26_京都府22:46_鹿児島県20'!G26)</f>
        <v>5</v>
      </c>
      <c r="H25" s="642">
        <f>COUNT('[4]26_京都府22:46_鹿児島県20'!H26)</f>
        <v>5</v>
      </c>
      <c r="I25" s="642">
        <f>COUNT('[4]26_京都府22:46_鹿児島県20'!I26)</f>
        <v>5</v>
      </c>
      <c r="J25" s="642">
        <f>COUNT('[4]26_京都府22:46_鹿児島県20'!J26)</f>
        <v>5</v>
      </c>
      <c r="K25" s="642">
        <f>COUNT('[4]26_京都府22:46_鹿児島県20'!K26)</f>
        <v>5</v>
      </c>
      <c r="L25" s="643">
        <f>COUNT('[4]26_京都府22:46_鹿児島県20'!L26)</f>
        <v>5</v>
      </c>
      <c r="M25" s="644">
        <f>COUNT('[4]26_京都府22:46_鹿児島県20'!M26)</f>
        <v>5</v>
      </c>
      <c r="N25" s="643">
        <f>COUNT('[4]26_京都府22:46_鹿児島県20'!N26)</f>
        <v>5</v>
      </c>
      <c r="O25" s="643">
        <f>COUNT('[4]26_京都府22:46_鹿児島県20'!O26)</f>
        <v>5</v>
      </c>
      <c r="P25" s="645">
        <f>COUNT('[4]26_京都府22:46_鹿児島県20'!P26)</f>
        <v>5</v>
      </c>
      <c r="Q25" s="642">
        <f>COUNT('[4]26_京都府22:46_鹿児島県20'!Q26)</f>
        <v>5</v>
      </c>
      <c r="R25" s="642">
        <f>COUNT('[4]26_京都府22:46_鹿児島県20'!R26)</f>
        <v>5</v>
      </c>
      <c r="S25" s="642">
        <f>COUNT('[4]26_京都府22:46_鹿児島県20'!S26)</f>
        <v>5</v>
      </c>
      <c r="T25" s="642">
        <f>COUNT('[4]26_京都府22:46_鹿児島県20'!T26)</f>
        <v>5</v>
      </c>
      <c r="U25" s="642">
        <f>COUNT('[4]26_京都府22:46_鹿児島県20'!U26)</f>
        <v>5</v>
      </c>
      <c r="V25" s="643">
        <f>COUNT('[4]26_京都府22:46_鹿児島県20'!V26)</f>
        <v>5</v>
      </c>
      <c r="W25" s="643">
        <f>COUNT('[4]26_京都府22:46_鹿児島県20'!W26)</f>
        <v>5</v>
      </c>
      <c r="X25" s="647">
        <f>COUNT('[4]26_京都府22:46_鹿児島県20'!X26)</f>
        <v>5</v>
      </c>
      <c r="Y25" s="654">
        <f>COUNT('[4]26_京都府22:46_鹿児島県20'!Y26)</f>
        <v>5</v>
      </c>
      <c r="Z25" s="608"/>
    </row>
    <row r="26" spans="2:26" ht="13">
      <c r="B26" s="685"/>
      <c r="C26" s="638">
        <v>20</v>
      </c>
      <c r="D26" s="649" t="s">
        <v>139</v>
      </c>
      <c r="E26" s="669" t="s">
        <v>733</v>
      </c>
      <c r="F26" s="641">
        <f>COUNT('[4]26_京都府22:46_鹿児島県20'!F27)</f>
        <v>5</v>
      </c>
      <c r="G26" s="642">
        <f>COUNT('[4]26_京都府22:46_鹿児島県20'!G27)</f>
        <v>5</v>
      </c>
      <c r="H26" s="642">
        <f>COUNT('[4]26_京都府22:46_鹿児島県20'!H27)</f>
        <v>5</v>
      </c>
      <c r="I26" s="642">
        <f>COUNT('[4]26_京都府22:46_鹿児島県20'!I27)</f>
        <v>5</v>
      </c>
      <c r="J26" s="642">
        <f>COUNT('[4]26_京都府22:46_鹿児島県20'!J27)</f>
        <v>5</v>
      </c>
      <c r="K26" s="642">
        <f>COUNT('[4]26_京都府22:46_鹿児島県20'!K27)</f>
        <v>5</v>
      </c>
      <c r="L26" s="643">
        <f>COUNT('[4]26_京都府22:46_鹿児島県20'!L27)</f>
        <v>5</v>
      </c>
      <c r="M26" s="644">
        <f>COUNT('[4]26_京都府22:46_鹿児島県20'!M27)</f>
        <v>5</v>
      </c>
      <c r="N26" s="643">
        <f>COUNT('[4]26_京都府22:46_鹿児島県20'!N27)</f>
        <v>5</v>
      </c>
      <c r="O26" s="643">
        <f>COUNT('[4]26_京都府22:46_鹿児島県20'!O27)</f>
        <v>5</v>
      </c>
      <c r="P26" s="645">
        <f>COUNT('[4]26_京都府22:46_鹿児島県20'!P27)</f>
        <v>5</v>
      </c>
      <c r="Q26" s="642">
        <f>COUNT('[4]26_京都府22:46_鹿児島県20'!Q27)</f>
        <v>5</v>
      </c>
      <c r="R26" s="642">
        <f>COUNT('[4]26_京都府22:46_鹿児島県20'!R27)</f>
        <v>5</v>
      </c>
      <c r="S26" s="642">
        <f>COUNT('[4]26_京都府22:46_鹿児島県20'!S27)</f>
        <v>5</v>
      </c>
      <c r="T26" s="642">
        <f>COUNT('[4]26_京都府22:46_鹿児島県20'!T27)</f>
        <v>5</v>
      </c>
      <c r="U26" s="642">
        <f>COUNT('[4]26_京都府22:46_鹿児島県20'!U27)</f>
        <v>5</v>
      </c>
      <c r="V26" s="643">
        <f>COUNT('[4]26_京都府22:46_鹿児島県20'!V27)</f>
        <v>5</v>
      </c>
      <c r="W26" s="643">
        <f>COUNT('[4]26_京都府22:46_鹿児島県20'!W27)</f>
        <v>5</v>
      </c>
      <c r="X26" s="647">
        <f>COUNT('[4]26_京都府22:46_鹿児島県20'!X27)</f>
        <v>5</v>
      </c>
      <c r="Y26" s="654">
        <f>COUNT('[4]26_京都府22:46_鹿児島県20'!Y27)</f>
        <v>5</v>
      </c>
      <c r="Z26" s="608"/>
    </row>
    <row r="27" spans="2:26" ht="13">
      <c r="B27" s="685"/>
      <c r="C27" s="638">
        <v>21</v>
      </c>
      <c r="D27" s="649" t="s">
        <v>140</v>
      </c>
      <c r="E27" s="669" t="s">
        <v>734</v>
      </c>
      <c r="F27" s="641">
        <f>COUNT('[4]26_京都府22:46_鹿児島県20'!F28)</f>
        <v>5</v>
      </c>
      <c r="G27" s="642">
        <f>COUNT('[4]26_京都府22:46_鹿児島県20'!G28)</f>
        <v>5</v>
      </c>
      <c r="H27" s="642">
        <f>COUNT('[4]26_京都府22:46_鹿児島県20'!H28)</f>
        <v>5</v>
      </c>
      <c r="I27" s="642">
        <f>COUNT('[4]26_京都府22:46_鹿児島県20'!I28)</f>
        <v>5</v>
      </c>
      <c r="J27" s="642">
        <f>COUNT('[4]26_京都府22:46_鹿児島県20'!J28)</f>
        <v>5</v>
      </c>
      <c r="K27" s="642">
        <f>COUNT('[4]26_京都府22:46_鹿児島県20'!K28)</f>
        <v>5</v>
      </c>
      <c r="L27" s="643">
        <f>COUNT('[4]26_京都府22:46_鹿児島県20'!L28)</f>
        <v>5</v>
      </c>
      <c r="M27" s="644">
        <f>COUNT('[4]26_京都府22:46_鹿児島県20'!M28)</f>
        <v>5</v>
      </c>
      <c r="N27" s="643">
        <f>COUNT('[4]26_京都府22:46_鹿児島県20'!N28)</f>
        <v>5</v>
      </c>
      <c r="O27" s="643">
        <f>COUNT('[4]26_京都府22:46_鹿児島県20'!O28)</f>
        <v>5</v>
      </c>
      <c r="P27" s="645">
        <f>COUNT('[4]26_京都府22:46_鹿児島県20'!P28)</f>
        <v>5</v>
      </c>
      <c r="Q27" s="642">
        <f>COUNT('[4]26_京都府22:46_鹿児島県20'!Q28)</f>
        <v>5</v>
      </c>
      <c r="R27" s="642">
        <f>COUNT('[4]26_京都府22:46_鹿児島県20'!R28)</f>
        <v>5</v>
      </c>
      <c r="S27" s="642">
        <f>COUNT('[4]26_京都府22:46_鹿児島県20'!S28)</f>
        <v>5</v>
      </c>
      <c r="T27" s="642">
        <f>COUNT('[4]26_京都府22:46_鹿児島県20'!T28)</f>
        <v>5</v>
      </c>
      <c r="U27" s="642">
        <f>COUNT('[4]26_京都府22:46_鹿児島県20'!U28)</f>
        <v>5</v>
      </c>
      <c r="V27" s="643">
        <f>COUNT('[4]26_京都府22:46_鹿児島県20'!V28)</f>
        <v>5</v>
      </c>
      <c r="W27" s="643">
        <f>COUNT('[4]26_京都府22:46_鹿児島県20'!W28)</f>
        <v>5</v>
      </c>
      <c r="X27" s="647">
        <f>COUNT('[4]26_京都府22:46_鹿児島県20'!X28)</f>
        <v>5</v>
      </c>
      <c r="Y27" s="654">
        <f>COUNT('[4]26_京都府22:46_鹿児島県20'!Y28)</f>
        <v>5</v>
      </c>
      <c r="Z27" s="608"/>
    </row>
    <row r="28" spans="2:26" ht="13">
      <c r="B28" s="685"/>
      <c r="C28" s="638">
        <v>22</v>
      </c>
      <c r="D28" s="649" t="s">
        <v>141</v>
      </c>
      <c r="E28" s="669" t="s">
        <v>735</v>
      </c>
      <c r="F28" s="641">
        <f>COUNT('[4]26_京都府22:46_鹿児島県20'!F29)</f>
        <v>5</v>
      </c>
      <c r="G28" s="642">
        <f>COUNT('[4]26_京都府22:46_鹿児島県20'!G29)</f>
        <v>5</v>
      </c>
      <c r="H28" s="642">
        <f>COUNT('[4]26_京都府22:46_鹿児島県20'!H29)</f>
        <v>5</v>
      </c>
      <c r="I28" s="642">
        <f>COUNT('[4]26_京都府22:46_鹿児島県20'!I29)</f>
        <v>5</v>
      </c>
      <c r="J28" s="642">
        <f>COUNT('[4]26_京都府22:46_鹿児島県20'!J29)</f>
        <v>5</v>
      </c>
      <c r="K28" s="642">
        <f>COUNT('[4]26_京都府22:46_鹿児島県20'!K29)</f>
        <v>5</v>
      </c>
      <c r="L28" s="643">
        <f>COUNT('[4]26_京都府22:46_鹿児島県20'!L29)</f>
        <v>5</v>
      </c>
      <c r="M28" s="644">
        <f>COUNT('[4]26_京都府22:46_鹿児島県20'!M29)</f>
        <v>5</v>
      </c>
      <c r="N28" s="643">
        <f>COUNT('[4]26_京都府22:46_鹿児島県20'!N29)</f>
        <v>5</v>
      </c>
      <c r="O28" s="643">
        <f>COUNT('[4]26_京都府22:46_鹿児島県20'!O29)</f>
        <v>5</v>
      </c>
      <c r="P28" s="645">
        <f>COUNT('[4]26_京都府22:46_鹿児島県20'!P29)</f>
        <v>5</v>
      </c>
      <c r="Q28" s="642">
        <f>COUNT('[4]26_京都府22:46_鹿児島県20'!Q29)</f>
        <v>5</v>
      </c>
      <c r="R28" s="642">
        <f>COUNT('[4]26_京都府22:46_鹿児島県20'!R29)</f>
        <v>5</v>
      </c>
      <c r="S28" s="642">
        <f>COUNT('[4]26_京都府22:46_鹿児島県20'!S29)</f>
        <v>5</v>
      </c>
      <c r="T28" s="642">
        <f>COUNT('[4]26_京都府22:46_鹿児島県20'!T29)</f>
        <v>5</v>
      </c>
      <c r="U28" s="642">
        <f>COUNT('[4]26_京都府22:46_鹿児島県20'!U29)</f>
        <v>5</v>
      </c>
      <c r="V28" s="643">
        <f>COUNT('[4]26_京都府22:46_鹿児島県20'!V29)</f>
        <v>5</v>
      </c>
      <c r="W28" s="643">
        <f>COUNT('[4]26_京都府22:46_鹿児島県20'!W29)</f>
        <v>5</v>
      </c>
      <c r="X28" s="647">
        <f>COUNT('[4]26_京都府22:46_鹿児島県20'!X29)</f>
        <v>5</v>
      </c>
      <c r="Y28" s="654">
        <f>COUNT('[4]26_京都府22:46_鹿児島県20'!Y29)</f>
        <v>5</v>
      </c>
      <c r="Z28" s="608"/>
    </row>
    <row r="29" spans="2:26" ht="13">
      <c r="B29" s="685"/>
      <c r="C29" s="638">
        <v>23</v>
      </c>
      <c r="D29" s="649" t="s">
        <v>142</v>
      </c>
      <c r="E29" s="669" t="s">
        <v>736</v>
      </c>
      <c r="F29" s="641">
        <f>COUNT('[4]26_京都府22:46_鹿児島県20'!F30)</f>
        <v>5</v>
      </c>
      <c r="G29" s="642">
        <f>COUNT('[4]26_京都府22:46_鹿児島県20'!G30)</f>
        <v>5</v>
      </c>
      <c r="H29" s="642">
        <f>COUNT('[4]26_京都府22:46_鹿児島県20'!H30)</f>
        <v>5</v>
      </c>
      <c r="I29" s="642">
        <f>COUNT('[4]26_京都府22:46_鹿児島県20'!I30)</f>
        <v>5</v>
      </c>
      <c r="J29" s="642">
        <f>COUNT('[4]26_京都府22:46_鹿児島県20'!J30)</f>
        <v>5</v>
      </c>
      <c r="K29" s="642">
        <f>COUNT('[4]26_京都府22:46_鹿児島県20'!K30)</f>
        <v>5</v>
      </c>
      <c r="L29" s="643">
        <f>COUNT('[4]26_京都府22:46_鹿児島県20'!L30)</f>
        <v>5</v>
      </c>
      <c r="M29" s="644">
        <f>COUNT('[4]26_京都府22:46_鹿児島県20'!M30)</f>
        <v>5</v>
      </c>
      <c r="N29" s="643">
        <f>COUNT('[4]26_京都府22:46_鹿児島県20'!N30)</f>
        <v>5</v>
      </c>
      <c r="O29" s="643">
        <f>COUNT('[4]26_京都府22:46_鹿児島県20'!O30)</f>
        <v>5</v>
      </c>
      <c r="P29" s="645">
        <f>COUNT('[4]26_京都府22:46_鹿児島県20'!P30)</f>
        <v>5</v>
      </c>
      <c r="Q29" s="642">
        <f>COUNT('[4]26_京都府22:46_鹿児島県20'!Q30)</f>
        <v>5</v>
      </c>
      <c r="R29" s="642">
        <f>COUNT('[4]26_京都府22:46_鹿児島県20'!R30)</f>
        <v>5</v>
      </c>
      <c r="S29" s="642">
        <f>COUNT('[4]26_京都府22:46_鹿児島県20'!S30)</f>
        <v>5</v>
      </c>
      <c r="T29" s="642">
        <f>COUNT('[4]26_京都府22:46_鹿児島県20'!T30)</f>
        <v>5</v>
      </c>
      <c r="U29" s="642">
        <f>COUNT('[4]26_京都府22:46_鹿児島県20'!U30)</f>
        <v>5</v>
      </c>
      <c r="V29" s="643">
        <f>COUNT('[4]26_京都府22:46_鹿児島県20'!V30)</f>
        <v>5</v>
      </c>
      <c r="W29" s="643">
        <f>COUNT('[4]26_京都府22:46_鹿児島県20'!W30)</f>
        <v>5</v>
      </c>
      <c r="X29" s="647">
        <f>COUNT('[4]26_京都府22:46_鹿児島県20'!X30)</f>
        <v>5</v>
      </c>
      <c r="Y29" s="654">
        <f>COUNT('[4]26_京都府22:46_鹿児島県20'!Y30)</f>
        <v>5</v>
      </c>
      <c r="Z29" s="608"/>
    </row>
    <row r="30" spans="2:26" ht="13">
      <c r="B30" s="685"/>
      <c r="C30" s="638">
        <v>24</v>
      </c>
      <c r="D30" s="649" t="s">
        <v>143</v>
      </c>
      <c r="E30" s="669" t="s">
        <v>737</v>
      </c>
      <c r="F30" s="641">
        <f>COUNT('[4]26_京都府22:46_鹿児島県20'!F31)</f>
        <v>5</v>
      </c>
      <c r="G30" s="642">
        <f>COUNT('[4]26_京都府22:46_鹿児島県20'!G31)</f>
        <v>5</v>
      </c>
      <c r="H30" s="642">
        <f>COUNT('[4]26_京都府22:46_鹿児島県20'!H31)</f>
        <v>5</v>
      </c>
      <c r="I30" s="642">
        <f>COUNT('[4]26_京都府22:46_鹿児島県20'!I31)</f>
        <v>5</v>
      </c>
      <c r="J30" s="642">
        <f>COUNT('[4]26_京都府22:46_鹿児島県20'!J31)</f>
        <v>5</v>
      </c>
      <c r="K30" s="642">
        <f>COUNT('[4]26_京都府22:46_鹿児島県20'!K31)</f>
        <v>5</v>
      </c>
      <c r="L30" s="643">
        <f>COUNT('[4]26_京都府22:46_鹿児島県20'!L31)</f>
        <v>5</v>
      </c>
      <c r="M30" s="644">
        <f>COUNT('[4]26_京都府22:46_鹿児島県20'!M31)</f>
        <v>5</v>
      </c>
      <c r="N30" s="643">
        <f>COUNT('[4]26_京都府22:46_鹿児島県20'!N31)</f>
        <v>5</v>
      </c>
      <c r="O30" s="643">
        <f>COUNT('[4]26_京都府22:46_鹿児島県20'!O31)</f>
        <v>5</v>
      </c>
      <c r="P30" s="645">
        <f>COUNT('[4]26_京都府22:46_鹿児島県20'!P31)</f>
        <v>5</v>
      </c>
      <c r="Q30" s="642">
        <f>COUNT('[4]26_京都府22:46_鹿児島県20'!Q31)</f>
        <v>5</v>
      </c>
      <c r="R30" s="642">
        <f>COUNT('[4]26_京都府22:46_鹿児島県20'!R31)</f>
        <v>5</v>
      </c>
      <c r="S30" s="642">
        <f>COUNT('[4]26_京都府22:46_鹿児島県20'!S31)</f>
        <v>5</v>
      </c>
      <c r="T30" s="642">
        <f>COUNT('[4]26_京都府22:46_鹿児島県20'!T31)</f>
        <v>5</v>
      </c>
      <c r="U30" s="642">
        <f>COUNT('[4]26_京都府22:46_鹿児島県20'!U31)</f>
        <v>5</v>
      </c>
      <c r="V30" s="643">
        <f>COUNT('[4]26_京都府22:46_鹿児島県20'!V31)</f>
        <v>5</v>
      </c>
      <c r="W30" s="643">
        <f>COUNT('[4]26_京都府22:46_鹿児島県20'!W31)</f>
        <v>5</v>
      </c>
      <c r="X30" s="647">
        <f>COUNT('[4]26_京都府22:46_鹿児島県20'!X31)</f>
        <v>5</v>
      </c>
      <c r="Y30" s="654">
        <f>COUNT('[4]26_京都府22:46_鹿児島県20'!Y31)</f>
        <v>5</v>
      </c>
      <c r="Z30" s="608"/>
    </row>
    <row r="31" spans="2:26" ht="13">
      <c r="B31" s="685"/>
      <c r="C31" s="638">
        <v>25</v>
      </c>
      <c r="D31" s="649" t="s">
        <v>144</v>
      </c>
      <c r="E31" s="669" t="s">
        <v>738</v>
      </c>
      <c r="F31" s="641">
        <f>COUNT('[4]26_京都府22:46_鹿児島県20'!F32)</f>
        <v>5</v>
      </c>
      <c r="G31" s="642">
        <f>COUNT('[4]26_京都府22:46_鹿児島県20'!G32)</f>
        <v>5</v>
      </c>
      <c r="H31" s="642">
        <f>COUNT('[4]26_京都府22:46_鹿児島県20'!H32)</f>
        <v>5</v>
      </c>
      <c r="I31" s="642">
        <f>COUNT('[4]26_京都府22:46_鹿児島県20'!I32)</f>
        <v>5</v>
      </c>
      <c r="J31" s="642">
        <f>COUNT('[4]26_京都府22:46_鹿児島県20'!J32)</f>
        <v>5</v>
      </c>
      <c r="K31" s="642">
        <f>COUNT('[4]26_京都府22:46_鹿児島県20'!K32)</f>
        <v>5</v>
      </c>
      <c r="L31" s="643">
        <f>COUNT('[4]26_京都府22:46_鹿児島県20'!L32)</f>
        <v>5</v>
      </c>
      <c r="M31" s="644">
        <f>COUNT('[4]26_京都府22:46_鹿児島県20'!M32)</f>
        <v>5</v>
      </c>
      <c r="N31" s="643">
        <f>COUNT('[4]26_京都府22:46_鹿児島県20'!N32)</f>
        <v>5</v>
      </c>
      <c r="O31" s="643">
        <f>COUNT('[4]26_京都府22:46_鹿児島県20'!O32)</f>
        <v>5</v>
      </c>
      <c r="P31" s="645">
        <f>COUNT('[4]26_京都府22:46_鹿児島県20'!P32)</f>
        <v>5</v>
      </c>
      <c r="Q31" s="642">
        <f>COUNT('[4]26_京都府22:46_鹿児島県20'!Q32)</f>
        <v>5</v>
      </c>
      <c r="R31" s="642">
        <f>COUNT('[4]26_京都府22:46_鹿児島県20'!R32)</f>
        <v>5</v>
      </c>
      <c r="S31" s="642">
        <f>COUNT('[4]26_京都府22:46_鹿児島県20'!S32)</f>
        <v>5</v>
      </c>
      <c r="T31" s="642">
        <f>COUNT('[4]26_京都府22:46_鹿児島県20'!T32)</f>
        <v>5</v>
      </c>
      <c r="U31" s="642">
        <f>COUNT('[4]26_京都府22:46_鹿児島県20'!U32)</f>
        <v>5</v>
      </c>
      <c r="V31" s="643">
        <f>COUNT('[4]26_京都府22:46_鹿児島県20'!V32)</f>
        <v>5</v>
      </c>
      <c r="W31" s="643">
        <f>COUNT('[4]26_京都府22:46_鹿児島県20'!W32)</f>
        <v>5</v>
      </c>
      <c r="X31" s="647">
        <f>COUNT('[4]26_京都府22:46_鹿児島県20'!X32)</f>
        <v>5</v>
      </c>
      <c r="Y31" s="654">
        <f>COUNT('[4]26_京都府22:46_鹿児島県20'!Y32)</f>
        <v>5</v>
      </c>
      <c r="Z31" s="608"/>
    </row>
    <row r="32" spans="2:26" ht="13">
      <c r="B32" s="685"/>
      <c r="C32" s="638">
        <v>26</v>
      </c>
      <c r="D32" s="649" t="s">
        <v>739</v>
      </c>
      <c r="E32" s="669" t="s">
        <v>817</v>
      </c>
      <c r="F32" s="641">
        <f>COUNT('[4]26_京都府22:46_鹿児島県20'!F33)</f>
        <v>5</v>
      </c>
      <c r="G32" s="642">
        <f>COUNT('[4]26_京都府22:46_鹿児島県20'!G33)</f>
        <v>5</v>
      </c>
      <c r="H32" s="642">
        <f>COUNT('[4]26_京都府22:46_鹿児島県20'!H33)</f>
        <v>5</v>
      </c>
      <c r="I32" s="642">
        <f>COUNT('[4]26_京都府22:46_鹿児島県20'!I33)</f>
        <v>5</v>
      </c>
      <c r="J32" s="642">
        <f>COUNT('[4]26_京都府22:46_鹿児島県20'!J33)</f>
        <v>5</v>
      </c>
      <c r="K32" s="642">
        <f>COUNT('[4]26_京都府22:46_鹿児島県20'!K33)</f>
        <v>5</v>
      </c>
      <c r="L32" s="643">
        <f>COUNT('[4]26_京都府22:46_鹿児島県20'!L33)</f>
        <v>5</v>
      </c>
      <c r="M32" s="644">
        <f>COUNT('[4]26_京都府22:46_鹿児島県20'!M33)</f>
        <v>5</v>
      </c>
      <c r="N32" s="643">
        <f>COUNT('[4]26_京都府22:46_鹿児島県20'!N33)</f>
        <v>5</v>
      </c>
      <c r="O32" s="643">
        <f>COUNT('[4]26_京都府22:46_鹿児島県20'!O33)</f>
        <v>5</v>
      </c>
      <c r="P32" s="645">
        <f>COUNT('[4]26_京都府22:46_鹿児島県20'!P33)</f>
        <v>5</v>
      </c>
      <c r="Q32" s="642">
        <f>COUNT('[4]26_京都府22:46_鹿児島県20'!Q33)</f>
        <v>5</v>
      </c>
      <c r="R32" s="642">
        <f>COUNT('[4]26_京都府22:46_鹿児島県20'!R33)</f>
        <v>5</v>
      </c>
      <c r="S32" s="642">
        <f>COUNT('[4]26_京都府22:46_鹿児島県20'!S33)</f>
        <v>5</v>
      </c>
      <c r="T32" s="642">
        <f>COUNT('[4]26_京都府22:46_鹿児島県20'!T33)</f>
        <v>5</v>
      </c>
      <c r="U32" s="642">
        <f>COUNT('[4]26_京都府22:46_鹿児島県20'!U33)</f>
        <v>5</v>
      </c>
      <c r="V32" s="643">
        <f>COUNT('[4]26_京都府22:46_鹿児島県20'!V33)</f>
        <v>5</v>
      </c>
      <c r="W32" s="643">
        <f>COUNT('[4]26_京都府22:46_鹿児島県20'!W33)</f>
        <v>5</v>
      </c>
      <c r="X32" s="647">
        <f>COUNT('[4]26_京都府22:46_鹿児島県20'!X33)</f>
        <v>5</v>
      </c>
      <c r="Y32" s="654">
        <f>COUNT('[4]26_京都府22:46_鹿児島県20'!Y33)</f>
        <v>5</v>
      </c>
      <c r="Z32" s="608"/>
    </row>
    <row r="33" spans="2:26" ht="13">
      <c r="B33" s="685"/>
      <c r="C33" s="638">
        <v>27</v>
      </c>
      <c r="D33" s="649" t="s">
        <v>149</v>
      </c>
      <c r="E33" s="669" t="s">
        <v>818</v>
      </c>
      <c r="F33" s="641">
        <f>COUNT('[4]26_京都府22:46_鹿児島県20'!F34)</f>
        <v>5</v>
      </c>
      <c r="G33" s="642">
        <f>COUNT('[4]26_京都府22:46_鹿児島県20'!G34)</f>
        <v>5</v>
      </c>
      <c r="H33" s="642">
        <f>COUNT('[4]26_京都府22:46_鹿児島県20'!H34)</f>
        <v>5</v>
      </c>
      <c r="I33" s="642">
        <f>COUNT('[4]26_京都府22:46_鹿児島県20'!I34)</f>
        <v>5</v>
      </c>
      <c r="J33" s="642">
        <f>COUNT('[4]26_京都府22:46_鹿児島県20'!J34)</f>
        <v>5</v>
      </c>
      <c r="K33" s="642">
        <f>COUNT('[4]26_京都府22:46_鹿児島県20'!K34)</f>
        <v>5</v>
      </c>
      <c r="L33" s="643">
        <f>COUNT('[4]26_京都府22:46_鹿児島県20'!L34)</f>
        <v>5</v>
      </c>
      <c r="M33" s="644">
        <f>COUNT('[4]26_京都府22:46_鹿児島県20'!M34)</f>
        <v>5</v>
      </c>
      <c r="N33" s="643">
        <f>COUNT('[4]26_京都府22:46_鹿児島県20'!N34)</f>
        <v>5</v>
      </c>
      <c r="O33" s="643">
        <f>COUNT('[4]26_京都府22:46_鹿児島県20'!O34)</f>
        <v>5</v>
      </c>
      <c r="P33" s="645">
        <f>COUNT('[4]26_京都府22:46_鹿児島県20'!P34)</f>
        <v>5</v>
      </c>
      <c r="Q33" s="642">
        <f>COUNT('[4]26_京都府22:46_鹿児島県20'!Q34)</f>
        <v>5</v>
      </c>
      <c r="R33" s="642">
        <f>COUNT('[4]26_京都府22:46_鹿児島県20'!R34)</f>
        <v>5</v>
      </c>
      <c r="S33" s="642">
        <f>COUNT('[4]26_京都府22:46_鹿児島県20'!S34)</f>
        <v>5</v>
      </c>
      <c r="T33" s="642">
        <f>COUNT('[4]26_京都府22:46_鹿児島県20'!T34)</f>
        <v>5</v>
      </c>
      <c r="U33" s="642">
        <f>COUNT('[4]26_京都府22:46_鹿児島県20'!U34)</f>
        <v>5</v>
      </c>
      <c r="V33" s="643">
        <f>COUNT('[4]26_京都府22:46_鹿児島県20'!V34)</f>
        <v>5</v>
      </c>
      <c r="W33" s="643">
        <f>COUNT('[4]26_京都府22:46_鹿児島県20'!W34)</f>
        <v>5</v>
      </c>
      <c r="X33" s="647">
        <f>COUNT('[4]26_京都府22:46_鹿児島県20'!X34)</f>
        <v>5</v>
      </c>
      <c r="Y33" s="654">
        <f>COUNT('[4]26_京都府22:46_鹿児島県20'!Y34)</f>
        <v>5</v>
      </c>
      <c r="Z33" s="608"/>
    </row>
    <row r="34" spans="2:26" ht="13">
      <c r="B34" s="685"/>
      <c r="C34" s="638">
        <v>28</v>
      </c>
      <c r="D34" s="649" t="s">
        <v>743</v>
      </c>
      <c r="E34" s="669" t="s">
        <v>744</v>
      </c>
      <c r="F34" s="641">
        <f>COUNT('[4]26_京都府22:46_鹿児島県20'!F35)</f>
        <v>5</v>
      </c>
      <c r="G34" s="642">
        <f>COUNT('[4]26_京都府22:46_鹿児島県20'!G35)</f>
        <v>5</v>
      </c>
      <c r="H34" s="642">
        <f>COUNT('[4]26_京都府22:46_鹿児島県20'!H35)</f>
        <v>5</v>
      </c>
      <c r="I34" s="642">
        <f>COUNT('[4]26_京都府22:46_鹿児島県20'!I35)</f>
        <v>5</v>
      </c>
      <c r="J34" s="642">
        <f>COUNT('[4]26_京都府22:46_鹿児島県20'!J35)</f>
        <v>5</v>
      </c>
      <c r="K34" s="642">
        <f>COUNT('[4]26_京都府22:46_鹿児島県20'!K35)</f>
        <v>5</v>
      </c>
      <c r="L34" s="643">
        <f>COUNT('[4]26_京都府22:46_鹿児島県20'!L35)</f>
        <v>5</v>
      </c>
      <c r="M34" s="644">
        <f>COUNT('[4]26_京都府22:46_鹿児島県20'!M35)</f>
        <v>5</v>
      </c>
      <c r="N34" s="643">
        <f>COUNT('[4]26_京都府22:46_鹿児島県20'!N35)</f>
        <v>5</v>
      </c>
      <c r="O34" s="643">
        <f>COUNT('[4]26_京都府22:46_鹿児島県20'!O35)</f>
        <v>5</v>
      </c>
      <c r="P34" s="645">
        <f>COUNT('[4]26_京都府22:46_鹿児島県20'!P35)</f>
        <v>5</v>
      </c>
      <c r="Q34" s="642">
        <f>COUNT('[4]26_京都府22:46_鹿児島県20'!Q35)</f>
        <v>5</v>
      </c>
      <c r="R34" s="642">
        <f>COUNT('[4]26_京都府22:46_鹿児島県20'!R35)</f>
        <v>5</v>
      </c>
      <c r="S34" s="642">
        <f>COUNT('[4]26_京都府22:46_鹿児島県20'!S35)</f>
        <v>5</v>
      </c>
      <c r="T34" s="642">
        <f>COUNT('[4]26_京都府22:46_鹿児島県20'!T35)</f>
        <v>5</v>
      </c>
      <c r="U34" s="642">
        <f>COUNT('[4]26_京都府22:46_鹿児島県20'!U35)</f>
        <v>5</v>
      </c>
      <c r="V34" s="643">
        <f>COUNT('[4]26_京都府22:46_鹿児島県20'!V35)</f>
        <v>5</v>
      </c>
      <c r="W34" s="643">
        <f>COUNT('[4]26_京都府22:46_鹿児島県20'!W35)</f>
        <v>5</v>
      </c>
      <c r="X34" s="647">
        <f>COUNT('[4]26_京都府22:46_鹿児島県20'!X35)</f>
        <v>5</v>
      </c>
      <c r="Y34" s="654">
        <f>COUNT('[4]26_京都府22:46_鹿児島県20'!Y35)</f>
        <v>5</v>
      </c>
      <c r="Z34" s="608"/>
    </row>
    <row r="35" spans="2:26" ht="13">
      <c r="B35" s="685"/>
      <c r="C35" s="638">
        <v>29</v>
      </c>
      <c r="D35" s="649" t="s">
        <v>746</v>
      </c>
      <c r="E35" s="669" t="s">
        <v>747</v>
      </c>
      <c r="F35" s="641">
        <f>COUNT('[4]26_京都府22:46_鹿児島県20'!F36)</f>
        <v>5</v>
      </c>
      <c r="G35" s="642">
        <f>COUNT('[4]26_京都府22:46_鹿児島県20'!G36)</f>
        <v>5</v>
      </c>
      <c r="H35" s="642">
        <f>COUNT('[4]26_京都府22:46_鹿児島県20'!H36)</f>
        <v>5</v>
      </c>
      <c r="I35" s="642">
        <f>COUNT('[4]26_京都府22:46_鹿児島県20'!I36)</f>
        <v>5</v>
      </c>
      <c r="J35" s="642">
        <f>COUNT('[4]26_京都府22:46_鹿児島県20'!J36)</f>
        <v>5</v>
      </c>
      <c r="K35" s="642">
        <f>COUNT('[4]26_京都府22:46_鹿児島県20'!K36)</f>
        <v>5</v>
      </c>
      <c r="L35" s="643">
        <f>COUNT('[4]26_京都府22:46_鹿児島県20'!L36)</f>
        <v>5</v>
      </c>
      <c r="M35" s="644">
        <f>COUNT('[4]26_京都府22:46_鹿児島県20'!M36)</f>
        <v>5</v>
      </c>
      <c r="N35" s="643">
        <f>COUNT('[4]26_京都府22:46_鹿児島県20'!N36)</f>
        <v>5</v>
      </c>
      <c r="O35" s="643">
        <f>COUNT('[4]26_京都府22:46_鹿児島県20'!O36)</f>
        <v>5</v>
      </c>
      <c r="P35" s="645">
        <f>COUNT('[4]26_京都府22:46_鹿児島県20'!P36)</f>
        <v>5</v>
      </c>
      <c r="Q35" s="642">
        <f>COUNT('[4]26_京都府22:46_鹿児島県20'!Q36)</f>
        <v>5</v>
      </c>
      <c r="R35" s="642">
        <f>COUNT('[4]26_京都府22:46_鹿児島県20'!R36)</f>
        <v>5</v>
      </c>
      <c r="S35" s="642">
        <f>COUNT('[4]26_京都府22:46_鹿児島県20'!S36)</f>
        <v>5</v>
      </c>
      <c r="T35" s="642">
        <f>COUNT('[4]26_京都府22:46_鹿児島県20'!T36)</f>
        <v>5</v>
      </c>
      <c r="U35" s="642">
        <f>COUNT('[4]26_京都府22:46_鹿児島県20'!U36)</f>
        <v>5</v>
      </c>
      <c r="V35" s="643">
        <f>COUNT('[4]26_京都府22:46_鹿児島県20'!V36)</f>
        <v>5</v>
      </c>
      <c r="W35" s="643">
        <f>COUNT('[4]26_京都府22:46_鹿児島県20'!W36)</f>
        <v>5</v>
      </c>
      <c r="X35" s="647">
        <f>COUNT('[4]26_京都府22:46_鹿児島県20'!X36)</f>
        <v>5</v>
      </c>
      <c r="Y35" s="654">
        <f>COUNT('[4]26_京都府22:46_鹿児島県20'!Y36)</f>
        <v>5</v>
      </c>
      <c r="Z35" s="608"/>
    </row>
    <row r="36" spans="2:26" ht="13">
      <c r="B36" s="685"/>
      <c r="C36" s="638">
        <v>30</v>
      </c>
      <c r="D36" s="649" t="s">
        <v>151</v>
      </c>
      <c r="E36" s="669" t="s">
        <v>748</v>
      </c>
      <c r="F36" s="696">
        <f>COUNT('[4]26_京都府22:46_鹿児島県20'!F37)</f>
        <v>5</v>
      </c>
      <c r="G36" s="697">
        <f>COUNT('[4]26_京都府22:46_鹿児島県20'!G37)</f>
        <v>5</v>
      </c>
      <c r="H36" s="697">
        <f>COUNT('[4]26_京都府22:46_鹿児島県20'!H37)</f>
        <v>5</v>
      </c>
      <c r="I36" s="697">
        <f>COUNT('[4]26_京都府22:46_鹿児島県20'!I37)</f>
        <v>5</v>
      </c>
      <c r="J36" s="697">
        <f>COUNT('[4]26_京都府22:46_鹿児島県20'!J37)</f>
        <v>5</v>
      </c>
      <c r="K36" s="697">
        <f>COUNT('[4]26_京都府22:46_鹿児島県20'!K37)</f>
        <v>5</v>
      </c>
      <c r="L36" s="646">
        <f>COUNT('[4]26_京都府22:46_鹿児島県20'!L37)</f>
        <v>5</v>
      </c>
      <c r="M36" s="672">
        <f>COUNT('[4]26_京都府22:46_鹿児島県20'!M37)</f>
        <v>5</v>
      </c>
      <c r="N36" s="646">
        <f>COUNT('[4]26_京都府22:46_鹿児島県20'!N37)</f>
        <v>5</v>
      </c>
      <c r="O36" s="646">
        <f>COUNT('[4]26_京都府22:46_鹿児島県20'!O37)</f>
        <v>5</v>
      </c>
      <c r="P36" s="698">
        <f>COUNT('[4]26_京都府22:46_鹿児島県20'!P37)</f>
        <v>5</v>
      </c>
      <c r="Q36" s="697">
        <f>COUNT('[4]26_京都府22:46_鹿児島県20'!Q37)</f>
        <v>5</v>
      </c>
      <c r="R36" s="697">
        <f>COUNT('[4]26_京都府22:46_鹿児島県20'!R37)</f>
        <v>5</v>
      </c>
      <c r="S36" s="697">
        <f>COUNT('[4]26_京都府22:46_鹿児島県20'!S37)</f>
        <v>5</v>
      </c>
      <c r="T36" s="697">
        <f>COUNT('[4]26_京都府22:46_鹿児島県20'!T37)</f>
        <v>5</v>
      </c>
      <c r="U36" s="697">
        <f>COUNT('[4]26_京都府22:46_鹿児島県20'!U37)</f>
        <v>5</v>
      </c>
      <c r="V36" s="646">
        <f>COUNT('[4]26_京都府22:46_鹿児島県20'!V37)</f>
        <v>5</v>
      </c>
      <c r="W36" s="646">
        <f>COUNT('[4]26_京都府22:46_鹿児島県20'!W37)</f>
        <v>5</v>
      </c>
      <c r="X36" s="699">
        <f>COUNT('[4]26_京都府22:46_鹿児島県20'!X37)</f>
        <v>5</v>
      </c>
      <c r="Y36" s="700">
        <f>COUNT('[4]26_京都府22:46_鹿児島県20'!Y37)</f>
        <v>5</v>
      </c>
      <c r="Z36" s="608"/>
    </row>
    <row r="37" spans="2:26" ht="13">
      <c r="B37" s="685"/>
      <c r="C37" s="638">
        <v>31</v>
      </c>
      <c r="D37" s="649" t="s">
        <v>749</v>
      </c>
      <c r="E37" s="669" t="s">
        <v>819</v>
      </c>
      <c r="F37" s="696">
        <f>COUNT('[4]26_京都府22:46_鹿児島県20'!F38)</f>
        <v>5</v>
      </c>
      <c r="G37" s="701">
        <f>COUNT('[4]26_京都府22:46_鹿児島県20'!G38)</f>
        <v>5</v>
      </c>
      <c r="H37" s="701">
        <f>COUNT('[4]26_京都府22:46_鹿児島県20'!H38)</f>
        <v>5</v>
      </c>
      <c r="I37" s="701">
        <f>COUNT('[4]26_京都府22:46_鹿児島県20'!I38)</f>
        <v>5</v>
      </c>
      <c r="J37" s="701">
        <f>COUNT('[4]26_京都府22:46_鹿児島県20'!J38)</f>
        <v>5</v>
      </c>
      <c r="K37" s="701">
        <f>COUNT('[4]26_京都府22:46_鹿児島県20'!K38)</f>
        <v>5</v>
      </c>
      <c r="L37" s="702">
        <f>COUNT('[4]26_京都府22:46_鹿児島県20'!L38)</f>
        <v>5</v>
      </c>
      <c r="M37" s="703">
        <f>COUNT('[4]26_京都府22:46_鹿児島県20'!M38)</f>
        <v>5</v>
      </c>
      <c r="N37" s="702">
        <f>COUNT('[4]26_京都府22:46_鹿児島県20'!N38)</f>
        <v>5</v>
      </c>
      <c r="O37" s="702">
        <f>COUNT('[4]26_京都府22:46_鹿児島県20'!O38)</f>
        <v>5</v>
      </c>
      <c r="P37" s="702">
        <f>COUNT('[4]26_京都府22:46_鹿児島県20'!P38)</f>
        <v>5</v>
      </c>
      <c r="Q37" s="701">
        <f>COUNT('[4]26_京都府22:46_鹿児島県20'!Q38)</f>
        <v>5</v>
      </c>
      <c r="R37" s="701">
        <f>COUNT('[4]26_京都府22:46_鹿児島県20'!R38)</f>
        <v>5</v>
      </c>
      <c r="S37" s="704">
        <f>COUNT('[4]26_京都府22:46_鹿児島県20'!S38)</f>
        <v>5</v>
      </c>
      <c r="T37" s="701">
        <f>COUNT('[4]26_京都府22:46_鹿児島県20'!T38)</f>
        <v>5</v>
      </c>
      <c r="U37" s="701">
        <f>COUNT('[4]26_京都府22:46_鹿児島県20'!U38)</f>
        <v>5</v>
      </c>
      <c r="V37" s="702">
        <f>COUNT('[4]26_京都府22:46_鹿児島県20'!V38)</f>
        <v>5</v>
      </c>
      <c r="W37" s="702">
        <f>COUNT('[4]26_京都府22:46_鹿児島県20'!W38)</f>
        <v>5</v>
      </c>
      <c r="X37" s="699">
        <f>COUNT('[4]26_京都府22:46_鹿児島県20'!X38)</f>
        <v>5</v>
      </c>
      <c r="Y37" s="648">
        <f>COUNT('[4]26_京都府22:46_鹿児島県20'!Y38)</f>
        <v>5</v>
      </c>
    </row>
    <row r="38" spans="2:26" ht="13">
      <c r="B38" s="685"/>
      <c r="C38" s="638">
        <v>32</v>
      </c>
      <c r="D38" s="705" t="s">
        <v>152</v>
      </c>
      <c r="E38" s="657" t="s">
        <v>820</v>
      </c>
      <c r="F38" s="641">
        <f>COUNT('[4]26_京都府22:46_鹿児島県20'!F39)</f>
        <v>5</v>
      </c>
      <c r="G38" s="642">
        <f>COUNT('[4]26_京都府22:46_鹿児島県20'!G39)</f>
        <v>5</v>
      </c>
      <c r="H38" s="642">
        <f>COUNT('[4]26_京都府22:46_鹿児島県20'!H39)</f>
        <v>5</v>
      </c>
      <c r="I38" s="642">
        <f>COUNT('[4]26_京都府22:46_鹿児島県20'!I39)</f>
        <v>5</v>
      </c>
      <c r="J38" s="642">
        <f>COUNT('[4]26_京都府22:46_鹿児島県20'!J39)</f>
        <v>5</v>
      </c>
      <c r="K38" s="642">
        <f>COUNT('[4]26_京都府22:46_鹿児島県20'!K39)</f>
        <v>5</v>
      </c>
      <c r="L38" s="643">
        <f>COUNT('[4]26_京都府22:46_鹿児島県20'!L39)</f>
        <v>5</v>
      </c>
      <c r="M38" s="644">
        <f>COUNT('[4]26_京都府22:46_鹿児島県20'!M39)</f>
        <v>5</v>
      </c>
      <c r="N38" s="643">
        <f>COUNT('[4]26_京都府22:46_鹿児島県20'!N39)</f>
        <v>5</v>
      </c>
      <c r="O38" s="643">
        <f>COUNT('[4]26_京都府22:46_鹿児島県20'!O39)</f>
        <v>5</v>
      </c>
      <c r="P38" s="645">
        <f>COUNT('[4]26_京都府22:46_鹿児島県20'!P39)</f>
        <v>5</v>
      </c>
      <c r="Q38" s="642">
        <f>COUNT('[4]26_京都府22:46_鹿児島県20'!Q39)</f>
        <v>5</v>
      </c>
      <c r="R38" s="642">
        <f>COUNT('[4]26_京都府22:46_鹿児島県20'!R39)</f>
        <v>5</v>
      </c>
      <c r="S38" s="642">
        <f>COUNT('[4]26_京都府22:46_鹿児島県20'!S39)</f>
        <v>5</v>
      </c>
      <c r="T38" s="642">
        <f>COUNT('[4]26_京都府22:46_鹿児島県20'!T39)</f>
        <v>5</v>
      </c>
      <c r="U38" s="642">
        <f>COUNT('[4]26_京都府22:46_鹿児島県20'!U39)</f>
        <v>5</v>
      </c>
      <c r="V38" s="643">
        <f>COUNT('[4]26_京都府22:46_鹿児島県20'!V39)</f>
        <v>5</v>
      </c>
      <c r="W38" s="643">
        <f>COUNT('[4]26_京都府22:46_鹿児島県20'!W39)</f>
        <v>5</v>
      </c>
      <c r="X38" s="647">
        <f>COUNT('[4]26_京都府22:46_鹿児島県20'!X39)</f>
        <v>5</v>
      </c>
      <c r="Y38" s="654">
        <f>COUNT('[4]26_京都府22:46_鹿児島県20'!Y39)</f>
        <v>5</v>
      </c>
      <c r="Z38" s="608"/>
    </row>
    <row r="39" spans="2:26" ht="13">
      <c r="B39" s="659"/>
      <c r="C39" s="676"/>
      <c r="D39" s="627" t="s">
        <v>404</v>
      </c>
      <c r="E39" s="628" t="s">
        <v>821</v>
      </c>
      <c r="F39" s="706">
        <f>COUNT('[4]26_京都府22:46_鹿児島県20'!F40)</f>
        <v>5</v>
      </c>
      <c r="G39" s="680">
        <f>COUNT('[4]26_京都府22:46_鹿児島県20'!G40)</f>
        <v>5</v>
      </c>
      <c r="H39" s="680">
        <f>COUNT('[4]26_京都府22:46_鹿児島県20'!H40)</f>
        <v>5</v>
      </c>
      <c r="I39" s="680">
        <f>COUNT('[4]26_京都府22:46_鹿児島県20'!I40)</f>
        <v>5</v>
      </c>
      <c r="J39" s="680">
        <f>COUNT('[4]26_京都府22:46_鹿児島県20'!J40)</f>
        <v>5</v>
      </c>
      <c r="K39" s="680">
        <f>COUNT('[4]26_京都府22:46_鹿児島県20'!K40)</f>
        <v>5</v>
      </c>
      <c r="L39" s="643">
        <f>COUNT('[4]26_京都府22:46_鹿児島県20'!L40)</f>
        <v>5</v>
      </c>
      <c r="M39" s="680">
        <f>COUNT('[4]26_京都府22:46_鹿児島県20'!M40)</f>
        <v>5</v>
      </c>
      <c r="N39" s="643">
        <f>COUNT('[4]26_京都府22:46_鹿児島県20'!N40)</f>
        <v>5</v>
      </c>
      <c r="O39" s="643">
        <f>COUNT('[4]26_京都府22:46_鹿児島県20'!O40)</f>
        <v>5</v>
      </c>
      <c r="P39" s="645">
        <f>COUNT('[4]26_京都府22:46_鹿児島県20'!P40)</f>
        <v>5</v>
      </c>
      <c r="Q39" s="680">
        <f>COUNT('[4]26_京都府22:46_鹿児島県20'!Q40)</f>
        <v>5</v>
      </c>
      <c r="R39" s="680">
        <f>COUNT('[4]26_京都府22:46_鹿児島県20'!R40)</f>
        <v>5</v>
      </c>
      <c r="S39" s="680">
        <f>COUNT('[4]26_京都府22:46_鹿児島県20'!S40)</f>
        <v>5</v>
      </c>
      <c r="T39" s="680">
        <f>COUNT('[4]26_京都府22:46_鹿児島県20'!T40)</f>
        <v>5</v>
      </c>
      <c r="U39" s="680">
        <f>COUNT('[4]26_京都府22:46_鹿児島県20'!U40)</f>
        <v>5</v>
      </c>
      <c r="V39" s="643">
        <f>COUNT('[4]26_京都府22:46_鹿児島県20'!V40)</f>
        <v>5</v>
      </c>
      <c r="W39" s="643">
        <f>COUNT('[4]26_京都府22:46_鹿児島県20'!W40)</f>
        <v>5</v>
      </c>
      <c r="X39" s="683">
        <f>COUNT('[4]26_京都府22:46_鹿児島県20'!X40)</f>
        <v>5</v>
      </c>
      <c r="Y39" s="684">
        <f>COUNT('[4]26_京都府22:46_鹿児島県20'!Y40)</f>
        <v>5</v>
      </c>
      <c r="Z39" s="608"/>
    </row>
    <row r="40" spans="2:26" ht="13">
      <c r="B40" s="685" t="s">
        <v>330</v>
      </c>
      <c r="C40" s="638">
        <v>33</v>
      </c>
      <c r="D40" s="705" t="s">
        <v>154</v>
      </c>
      <c r="E40" s="657" t="s">
        <v>822</v>
      </c>
      <c r="F40" s="641">
        <f>COUNT('[4]26_京都府22:46_鹿児島県20'!F41)</f>
        <v>5</v>
      </c>
      <c r="G40" s="642">
        <f>COUNT('[4]26_京都府22:46_鹿児島県20'!G41)</f>
        <v>5</v>
      </c>
      <c r="H40" s="642">
        <f>COUNT('[4]26_京都府22:46_鹿児島県20'!H41)</f>
        <v>5</v>
      </c>
      <c r="I40" s="642">
        <f>COUNT('[4]26_京都府22:46_鹿児島県20'!I41)</f>
        <v>5</v>
      </c>
      <c r="J40" s="642">
        <f>COUNT('[4]26_京都府22:46_鹿児島県20'!J41)</f>
        <v>5</v>
      </c>
      <c r="K40" s="642">
        <f>COUNT('[4]26_京都府22:46_鹿児島県20'!K41)</f>
        <v>5</v>
      </c>
      <c r="L40" s="643">
        <f>COUNT('[4]26_京都府22:46_鹿児島県20'!L41)</f>
        <v>5</v>
      </c>
      <c r="M40" s="644">
        <f>COUNT('[4]26_京都府22:46_鹿児島県20'!M41)</f>
        <v>5</v>
      </c>
      <c r="N40" s="643">
        <f>COUNT('[4]26_京都府22:46_鹿児島県20'!N41)</f>
        <v>5</v>
      </c>
      <c r="O40" s="643">
        <f>COUNT('[4]26_京都府22:46_鹿児島県20'!O41)</f>
        <v>5</v>
      </c>
      <c r="P40" s="645">
        <f>COUNT('[4]26_京都府22:46_鹿児島県20'!P41)</f>
        <v>5</v>
      </c>
      <c r="Q40" s="642">
        <f>COUNT('[4]26_京都府22:46_鹿児島県20'!Q41)</f>
        <v>5</v>
      </c>
      <c r="R40" s="642">
        <f>COUNT('[4]26_京都府22:46_鹿児島県20'!R41)</f>
        <v>5</v>
      </c>
      <c r="S40" s="642">
        <f>COUNT('[4]26_京都府22:46_鹿児島県20'!S41)</f>
        <v>5</v>
      </c>
      <c r="T40" s="642">
        <f>COUNT('[4]26_京都府22:46_鹿児島県20'!T41)</f>
        <v>5</v>
      </c>
      <c r="U40" s="642">
        <f>COUNT('[4]26_京都府22:46_鹿児島県20'!U41)</f>
        <v>5</v>
      </c>
      <c r="V40" s="643">
        <f>COUNT('[4]26_京都府22:46_鹿児島県20'!V41)</f>
        <v>5</v>
      </c>
      <c r="W40" s="643">
        <f>COUNT('[4]26_京都府22:46_鹿児島県20'!W41)</f>
        <v>5</v>
      </c>
      <c r="X40" s="647">
        <f>COUNT('[4]26_京都府22:46_鹿児島県20'!X41)</f>
        <v>5</v>
      </c>
      <c r="Y40" s="654">
        <f>COUNT('[4]26_京都府22:46_鹿児島県20'!Y41)</f>
        <v>5</v>
      </c>
      <c r="Z40" s="608"/>
    </row>
    <row r="41" spans="2:26" ht="13">
      <c r="B41" s="685" t="s">
        <v>333</v>
      </c>
      <c r="C41" s="638">
        <v>34</v>
      </c>
      <c r="D41" s="649" t="s">
        <v>155</v>
      </c>
      <c r="E41" s="669" t="s">
        <v>823</v>
      </c>
      <c r="F41" s="641">
        <f>COUNT('[4]26_京都府22:46_鹿児島県20'!F42)</f>
        <v>5</v>
      </c>
      <c r="G41" s="642">
        <f>COUNT('[4]26_京都府22:46_鹿児島県20'!G42)</f>
        <v>5</v>
      </c>
      <c r="H41" s="642">
        <f>COUNT('[4]26_京都府22:46_鹿児島県20'!H42)</f>
        <v>5</v>
      </c>
      <c r="I41" s="642">
        <f>COUNT('[4]26_京都府22:46_鹿児島県20'!I42)</f>
        <v>5</v>
      </c>
      <c r="J41" s="642">
        <f>COUNT('[4]26_京都府22:46_鹿児島県20'!J42)</f>
        <v>5</v>
      </c>
      <c r="K41" s="642">
        <f>COUNT('[4]26_京都府22:46_鹿児島県20'!K42)</f>
        <v>5</v>
      </c>
      <c r="L41" s="643">
        <f>COUNT('[4]26_京都府22:46_鹿児島県20'!L42)</f>
        <v>5</v>
      </c>
      <c r="M41" s="644">
        <f>COUNT('[4]26_京都府22:46_鹿児島県20'!M42)</f>
        <v>5</v>
      </c>
      <c r="N41" s="643">
        <f>COUNT('[4]26_京都府22:46_鹿児島県20'!N42)</f>
        <v>5</v>
      </c>
      <c r="O41" s="643">
        <f>COUNT('[4]26_京都府22:46_鹿児島県20'!O42)</f>
        <v>5</v>
      </c>
      <c r="P41" s="645">
        <f>COUNT('[4]26_京都府22:46_鹿児島県20'!P42)</f>
        <v>5</v>
      </c>
      <c r="Q41" s="642">
        <f>COUNT('[4]26_京都府22:46_鹿児島県20'!Q42)</f>
        <v>5</v>
      </c>
      <c r="R41" s="642">
        <f>COUNT('[4]26_京都府22:46_鹿児島県20'!R42)</f>
        <v>5</v>
      </c>
      <c r="S41" s="642">
        <f>COUNT('[4]26_京都府22:46_鹿児島県20'!S42)</f>
        <v>5</v>
      </c>
      <c r="T41" s="642">
        <f>COUNT('[4]26_京都府22:46_鹿児島県20'!T42)</f>
        <v>5</v>
      </c>
      <c r="U41" s="642">
        <f>COUNT('[4]26_京都府22:46_鹿児島県20'!U42)</f>
        <v>5</v>
      </c>
      <c r="V41" s="643">
        <f>COUNT('[4]26_京都府22:46_鹿児島県20'!V42)</f>
        <v>5</v>
      </c>
      <c r="W41" s="643">
        <f>COUNT('[4]26_京都府22:46_鹿児島県20'!W42)</f>
        <v>5</v>
      </c>
      <c r="X41" s="647">
        <f>COUNT('[4]26_京都府22:46_鹿児島県20'!X42)</f>
        <v>5</v>
      </c>
      <c r="Y41" s="654">
        <f>COUNT('[4]26_京都府22:46_鹿児島県20'!Y42)</f>
        <v>5</v>
      </c>
      <c r="Z41" s="608"/>
    </row>
    <row r="42" spans="2:26" ht="13">
      <c r="B42" s="685" t="s">
        <v>335</v>
      </c>
      <c r="C42" s="638">
        <v>35</v>
      </c>
      <c r="D42" s="649" t="s">
        <v>156</v>
      </c>
      <c r="E42" s="669" t="s">
        <v>824</v>
      </c>
      <c r="F42" s="641">
        <f>COUNT('[4]26_京都府22:46_鹿児島県20'!F43)</f>
        <v>5</v>
      </c>
      <c r="G42" s="642">
        <f>COUNT('[4]26_京都府22:46_鹿児島県20'!G43)</f>
        <v>5</v>
      </c>
      <c r="H42" s="642">
        <f>COUNT('[4]26_京都府22:46_鹿児島県20'!H43)</f>
        <v>5</v>
      </c>
      <c r="I42" s="642">
        <f>COUNT('[4]26_京都府22:46_鹿児島県20'!I43)</f>
        <v>5</v>
      </c>
      <c r="J42" s="642">
        <f>COUNT('[4]26_京都府22:46_鹿児島県20'!J43)</f>
        <v>5</v>
      </c>
      <c r="K42" s="642">
        <f>COUNT('[4]26_京都府22:46_鹿児島県20'!K43)</f>
        <v>5</v>
      </c>
      <c r="L42" s="645">
        <f>COUNT('[4]26_京都府22:46_鹿児島県20'!L43)</f>
        <v>5</v>
      </c>
      <c r="M42" s="644">
        <f>COUNT('[4]26_京都府22:46_鹿児島県20'!M43)</f>
        <v>5</v>
      </c>
      <c r="N42" s="645">
        <f>COUNT('[4]26_京都府22:46_鹿児島県20'!N43)</f>
        <v>5</v>
      </c>
      <c r="O42" s="645">
        <f>COUNT('[4]26_京都府22:46_鹿児島県20'!O43)</f>
        <v>5</v>
      </c>
      <c r="P42" s="645">
        <f>COUNT('[4]26_京都府22:46_鹿児島県20'!P43)</f>
        <v>5</v>
      </c>
      <c r="Q42" s="642">
        <f>COUNT('[4]26_京都府22:46_鹿児島県20'!Q43)</f>
        <v>5</v>
      </c>
      <c r="R42" s="642">
        <f>COUNT('[4]26_京都府22:46_鹿児島県20'!R43)</f>
        <v>5</v>
      </c>
      <c r="S42" s="642">
        <f>COUNT('[4]26_京都府22:46_鹿児島県20'!S43)</f>
        <v>5</v>
      </c>
      <c r="T42" s="642">
        <f>COUNT('[4]26_京都府22:46_鹿児島県20'!T43)</f>
        <v>5</v>
      </c>
      <c r="U42" s="642">
        <f>COUNT('[4]26_京都府22:46_鹿児島県20'!U43)</f>
        <v>5</v>
      </c>
      <c r="V42" s="643">
        <f>COUNT('[4]26_京都府22:46_鹿児島県20'!V43)</f>
        <v>5</v>
      </c>
      <c r="W42" s="643">
        <f>COUNT('[4]26_京都府22:46_鹿児島県20'!W43)</f>
        <v>5</v>
      </c>
      <c r="X42" s="647">
        <f>COUNT('[4]26_京都府22:46_鹿児島県20'!X43)</f>
        <v>5</v>
      </c>
      <c r="Y42" s="654">
        <f>COUNT('[4]26_京都府22:46_鹿児島県20'!Y43)</f>
        <v>5</v>
      </c>
      <c r="Z42" s="608"/>
    </row>
    <row r="43" spans="2:26" ht="13">
      <c r="B43" s="685"/>
      <c r="C43" s="638">
        <v>36</v>
      </c>
      <c r="D43" s="649" t="s">
        <v>22</v>
      </c>
      <c r="E43" s="669" t="s">
        <v>825</v>
      </c>
      <c r="F43" s="641">
        <f>COUNT('[4]26_京都府22:46_鹿児島県20'!F44)</f>
        <v>5</v>
      </c>
      <c r="G43" s="642">
        <f>COUNT('[4]26_京都府22:46_鹿児島県20'!G44)</f>
        <v>5</v>
      </c>
      <c r="H43" s="642">
        <f>COUNT('[4]26_京都府22:46_鹿児島県20'!H44)</f>
        <v>5</v>
      </c>
      <c r="I43" s="642">
        <f>COUNT('[4]26_京都府22:46_鹿児島県20'!I44)</f>
        <v>5</v>
      </c>
      <c r="J43" s="642">
        <f>COUNT('[4]26_京都府22:46_鹿児島県20'!J44)</f>
        <v>5</v>
      </c>
      <c r="K43" s="642">
        <f>COUNT('[4]26_京都府22:46_鹿児島県20'!K44)</f>
        <v>5</v>
      </c>
      <c r="L43" s="645">
        <f>COUNT('[4]26_京都府22:46_鹿児島県20'!L44)</f>
        <v>5</v>
      </c>
      <c r="M43" s="644">
        <f>COUNT('[4]26_京都府22:46_鹿児島県20'!M44)</f>
        <v>5</v>
      </c>
      <c r="N43" s="645">
        <f>COUNT('[4]26_京都府22:46_鹿児島県20'!N44)</f>
        <v>5</v>
      </c>
      <c r="O43" s="645">
        <f>COUNT('[4]26_京都府22:46_鹿児島県20'!O44)</f>
        <v>5</v>
      </c>
      <c r="P43" s="645">
        <f>COUNT('[4]26_京都府22:46_鹿児島県20'!P44)</f>
        <v>5</v>
      </c>
      <c r="Q43" s="642">
        <f>COUNT('[4]26_京都府22:46_鹿児島県20'!Q44)</f>
        <v>5</v>
      </c>
      <c r="R43" s="642">
        <f>COUNT('[4]26_京都府22:46_鹿児島県20'!R44)</f>
        <v>5</v>
      </c>
      <c r="S43" s="642">
        <f>COUNT('[4]26_京都府22:46_鹿児島県20'!S44)</f>
        <v>5</v>
      </c>
      <c r="T43" s="642">
        <f>COUNT('[4]26_京都府22:46_鹿児島県20'!T44)</f>
        <v>5</v>
      </c>
      <c r="U43" s="642">
        <f>COUNT('[4]26_京都府22:46_鹿児島県20'!U44)</f>
        <v>5</v>
      </c>
      <c r="V43" s="643">
        <f>COUNT('[4]26_京都府22:46_鹿児島県20'!V44)</f>
        <v>5</v>
      </c>
      <c r="W43" s="643">
        <f>COUNT('[4]26_京都府22:46_鹿児島県20'!W44)</f>
        <v>5</v>
      </c>
      <c r="X43" s="647">
        <f>COUNT('[4]26_京都府22:46_鹿児島県20'!X44)</f>
        <v>5</v>
      </c>
      <c r="Y43" s="654">
        <f>COUNT('[4]26_京都府22:46_鹿児島県20'!Y44)</f>
        <v>5</v>
      </c>
      <c r="Z43" s="608"/>
    </row>
    <row r="44" spans="2:26" ht="13">
      <c r="B44" s="685"/>
      <c r="C44" s="638">
        <v>37</v>
      </c>
      <c r="D44" s="649" t="s">
        <v>157</v>
      </c>
      <c r="E44" s="669" t="s">
        <v>757</v>
      </c>
      <c r="F44" s="641">
        <f>COUNT('[4]26_京都府22:46_鹿児島県20'!F45)</f>
        <v>5</v>
      </c>
      <c r="G44" s="642">
        <f>COUNT('[4]26_京都府22:46_鹿児島県20'!G45)</f>
        <v>5</v>
      </c>
      <c r="H44" s="642">
        <f>COUNT('[4]26_京都府22:46_鹿児島県20'!H45)</f>
        <v>5</v>
      </c>
      <c r="I44" s="642">
        <f>COUNT('[4]26_京都府22:46_鹿児島県20'!I45)</f>
        <v>5</v>
      </c>
      <c r="J44" s="642">
        <f>COUNT('[4]26_京都府22:46_鹿児島県20'!J45)</f>
        <v>5</v>
      </c>
      <c r="K44" s="642">
        <f>COUNT('[4]26_京都府22:46_鹿児島県20'!K45)</f>
        <v>5</v>
      </c>
      <c r="L44" s="643">
        <f>COUNT('[4]26_京都府22:46_鹿児島県20'!L45)</f>
        <v>5</v>
      </c>
      <c r="M44" s="644">
        <f>COUNT('[4]26_京都府22:46_鹿児島県20'!M45)</f>
        <v>5</v>
      </c>
      <c r="N44" s="643">
        <f>COUNT('[4]26_京都府22:46_鹿児島県20'!N45)</f>
        <v>5</v>
      </c>
      <c r="O44" s="643">
        <f>COUNT('[4]26_京都府22:46_鹿児島県20'!O45)</f>
        <v>5</v>
      </c>
      <c r="P44" s="645">
        <f>COUNT('[4]26_京都府22:46_鹿児島県20'!P45)</f>
        <v>5</v>
      </c>
      <c r="Q44" s="642">
        <f>COUNT('[4]26_京都府22:46_鹿児島県20'!Q45)</f>
        <v>5</v>
      </c>
      <c r="R44" s="642">
        <f>COUNT('[4]26_京都府22:46_鹿児島県20'!R45)</f>
        <v>5</v>
      </c>
      <c r="S44" s="642">
        <f>COUNT('[4]26_京都府22:46_鹿児島県20'!S45)</f>
        <v>5</v>
      </c>
      <c r="T44" s="642">
        <f>COUNT('[4]26_京都府22:46_鹿児島県20'!T45)</f>
        <v>5</v>
      </c>
      <c r="U44" s="642">
        <f>COUNT('[4]26_京都府22:46_鹿児島県20'!U45)</f>
        <v>5</v>
      </c>
      <c r="V44" s="643">
        <f>COUNT('[4]26_京都府22:46_鹿児島県20'!V45)</f>
        <v>5</v>
      </c>
      <c r="W44" s="643">
        <f>COUNT('[4]26_京都府22:46_鹿児島県20'!W45)</f>
        <v>5</v>
      </c>
      <c r="X44" s="647">
        <f>COUNT('[4]26_京都府22:46_鹿児島県20'!X45)</f>
        <v>5</v>
      </c>
      <c r="Y44" s="654">
        <f>COUNT('[4]26_京都府22:46_鹿児島県20'!Y45)</f>
        <v>5</v>
      </c>
      <c r="Z44" s="608"/>
    </row>
    <row r="45" spans="2:26" ht="13">
      <c r="B45" s="707" t="s">
        <v>158</v>
      </c>
      <c r="C45" s="676"/>
      <c r="D45" s="677" t="s">
        <v>405</v>
      </c>
      <c r="E45" s="678" t="s">
        <v>564</v>
      </c>
      <c r="F45" s="706">
        <f>COUNT('[4]26_京都府22:46_鹿児島県20'!F46)</f>
        <v>5</v>
      </c>
      <c r="G45" s="680">
        <f>COUNT('[4]26_京都府22:46_鹿児島県20'!G46)</f>
        <v>5</v>
      </c>
      <c r="H45" s="680">
        <f>COUNT('[4]26_京都府22:46_鹿児島県20'!H46)</f>
        <v>5</v>
      </c>
      <c r="I45" s="680">
        <f>COUNT('[4]26_京都府22:46_鹿児島県20'!I46)</f>
        <v>5</v>
      </c>
      <c r="J45" s="680">
        <f>COUNT('[4]26_京都府22:46_鹿児島県20'!J46)</f>
        <v>5</v>
      </c>
      <c r="K45" s="680">
        <f>COUNT('[4]26_京都府22:46_鹿児島県20'!K46)</f>
        <v>5</v>
      </c>
      <c r="L45" s="643">
        <f>COUNT('[4]26_京都府22:46_鹿児島県20'!L46)</f>
        <v>5</v>
      </c>
      <c r="M45" s="680">
        <f>COUNT('[4]26_京都府22:46_鹿児島県20'!M46)</f>
        <v>5</v>
      </c>
      <c r="N45" s="643">
        <f>COUNT('[4]26_京都府22:46_鹿児島県20'!N46)</f>
        <v>5</v>
      </c>
      <c r="O45" s="643">
        <f>COUNT('[4]26_京都府22:46_鹿児島県20'!O46)</f>
        <v>5</v>
      </c>
      <c r="P45" s="645">
        <f>COUNT('[4]26_京都府22:46_鹿児島県20'!P46)</f>
        <v>5</v>
      </c>
      <c r="Q45" s="680">
        <f>COUNT('[4]26_京都府22:46_鹿児島県20'!Q46)</f>
        <v>5</v>
      </c>
      <c r="R45" s="680">
        <f>COUNT('[4]26_京都府22:46_鹿児島県20'!R46)</f>
        <v>5</v>
      </c>
      <c r="S45" s="680">
        <f>COUNT('[4]26_京都府22:46_鹿児島県20'!S46)</f>
        <v>5</v>
      </c>
      <c r="T45" s="680">
        <f>COUNT('[4]26_京都府22:46_鹿児島県20'!T46)</f>
        <v>5</v>
      </c>
      <c r="U45" s="680">
        <f>COUNT('[4]26_京都府22:46_鹿児島県20'!U46)</f>
        <v>5</v>
      </c>
      <c r="V45" s="643">
        <f>COUNT('[4]26_京都府22:46_鹿児島県20'!V46)</f>
        <v>5</v>
      </c>
      <c r="W45" s="643">
        <f>COUNT('[4]26_京都府22:46_鹿児島県20'!W46)</f>
        <v>5</v>
      </c>
      <c r="X45" s="683">
        <f>COUNT('[4]26_京都府22:46_鹿児島県20'!X46)</f>
        <v>5</v>
      </c>
      <c r="Y45" s="684">
        <f>COUNT('[4]26_京都府22:46_鹿児島県20'!Y46)</f>
        <v>5</v>
      </c>
      <c r="Z45" s="608"/>
    </row>
    <row r="46" spans="2:26" ht="13">
      <c r="B46" s="685"/>
      <c r="C46" s="638">
        <v>38</v>
      </c>
      <c r="D46" s="649" t="s">
        <v>406</v>
      </c>
      <c r="E46" s="669" t="s">
        <v>759</v>
      </c>
      <c r="F46" s="641">
        <f>COUNT('[4]26_京都府22:46_鹿児島県20'!F47)</f>
        <v>5</v>
      </c>
      <c r="G46" s="642">
        <f>COUNT('[4]26_京都府22:46_鹿児島県20'!G47)</f>
        <v>5</v>
      </c>
      <c r="H46" s="642">
        <f>COUNT('[4]26_京都府22:46_鹿児島県20'!H47)</f>
        <v>5</v>
      </c>
      <c r="I46" s="642">
        <f>COUNT('[4]26_京都府22:46_鹿児島県20'!I47)</f>
        <v>5</v>
      </c>
      <c r="J46" s="642">
        <f>COUNT('[4]26_京都府22:46_鹿児島県20'!J47)</f>
        <v>5</v>
      </c>
      <c r="K46" s="642">
        <f>COUNT('[4]26_京都府22:46_鹿児島県20'!K47)</f>
        <v>5</v>
      </c>
      <c r="L46" s="643">
        <f>COUNT('[4]26_京都府22:46_鹿児島県20'!L47)</f>
        <v>5</v>
      </c>
      <c r="M46" s="642">
        <f>COUNT('[4]26_京都府22:46_鹿児島県20'!M47)</f>
        <v>5</v>
      </c>
      <c r="N46" s="643">
        <f>COUNT('[4]26_京都府22:46_鹿児島県20'!N47)</f>
        <v>5</v>
      </c>
      <c r="O46" s="643">
        <f>COUNT('[4]26_京都府22:46_鹿児島県20'!O47)</f>
        <v>5</v>
      </c>
      <c r="P46" s="645">
        <f>COUNT('[4]26_京都府22:46_鹿児島県20'!P47)</f>
        <v>5</v>
      </c>
      <c r="Q46" s="642">
        <f>COUNT('[4]26_京都府22:46_鹿児島県20'!Q47)</f>
        <v>5</v>
      </c>
      <c r="R46" s="642">
        <f>COUNT('[4]26_京都府22:46_鹿児島県20'!R47)</f>
        <v>5</v>
      </c>
      <c r="S46" s="642">
        <f>COUNT('[4]26_京都府22:46_鹿児島県20'!S47)</f>
        <v>5</v>
      </c>
      <c r="T46" s="642">
        <f>COUNT('[4]26_京都府22:46_鹿児島県20'!T47)</f>
        <v>5</v>
      </c>
      <c r="U46" s="642">
        <f>COUNT('[4]26_京都府22:46_鹿児島県20'!U47)</f>
        <v>5</v>
      </c>
      <c r="V46" s="643">
        <f>COUNT('[4]26_京都府22:46_鹿児島県20'!V47)</f>
        <v>5</v>
      </c>
      <c r="W46" s="643">
        <f>COUNT('[4]26_京都府22:46_鹿児島県20'!W47)</f>
        <v>5</v>
      </c>
      <c r="X46" s="647">
        <f>COUNT('[4]26_京都府22:46_鹿児島県20'!X47)</f>
        <v>5</v>
      </c>
      <c r="Y46" s="654">
        <f>COUNT('[4]26_京都府22:46_鹿児島県20'!Y47)</f>
        <v>5</v>
      </c>
      <c r="Z46" s="608"/>
    </row>
    <row r="47" spans="2:26" ht="13">
      <c r="B47" s="685"/>
      <c r="C47" s="638">
        <v>39</v>
      </c>
      <c r="D47" s="649" t="s">
        <v>407</v>
      </c>
      <c r="E47" s="669" t="s">
        <v>760</v>
      </c>
      <c r="F47" s="641">
        <f>COUNT('[4]26_京都府22:46_鹿児島県20'!F48)</f>
        <v>5</v>
      </c>
      <c r="G47" s="642">
        <f>COUNT('[4]26_京都府22:46_鹿児島県20'!G48)</f>
        <v>5</v>
      </c>
      <c r="H47" s="642">
        <f>COUNT('[4]26_京都府22:46_鹿児島県20'!H48)</f>
        <v>5</v>
      </c>
      <c r="I47" s="642">
        <f>COUNT('[4]26_京都府22:46_鹿児島県20'!I48)</f>
        <v>5</v>
      </c>
      <c r="J47" s="642">
        <f>COUNT('[4]26_京都府22:46_鹿児島県20'!J48)</f>
        <v>5</v>
      </c>
      <c r="K47" s="642">
        <f>COUNT('[4]26_京都府22:46_鹿児島県20'!K48)</f>
        <v>5</v>
      </c>
      <c r="L47" s="643">
        <f>COUNT('[4]26_京都府22:46_鹿児島県20'!L48)</f>
        <v>5</v>
      </c>
      <c r="M47" s="642">
        <f>COUNT('[4]26_京都府22:46_鹿児島県20'!M48)</f>
        <v>5</v>
      </c>
      <c r="N47" s="643">
        <f>COUNT('[4]26_京都府22:46_鹿児島県20'!N48)</f>
        <v>5</v>
      </c>
      <c r="O47" s="643">
        <f>COUNT('[4]26_京都府22:46_鹿児島県20'!O48)</f>
        <v>5</v>
      </c>
      <c r="P47" s="645">
        <f>COUNT('[4]26_京都府22:46_鹿児島県20'!P48)</f>
        <v>5</v>
      </c>
      <c r="Q47" s="642">
        <f>COUNT('[4]26_京都府22:46_鹿児島県20'!Q48)</f>
        <v>5</v>
      </c>
      <c r="R47" s="642">
        <f>COUNT('[4]26_京都府22:46_鹿児島県20'!R48)</f>
        <v>5</v>
      </c>
      <c r="S47" s="642">
        <f>COUNT('[4]26_京都府22:46_鹿児島県20'!S48)</f>
        <v>5</v>
      </c>
      <c r="T47" s="642">
        <f>COUNT('[4]26_京都府22:46_鹿児島県20'!T48)</f>
        <v>5</v>
      </c>
      <c r="U47" s="642">
        <f>COUNT('[4]26_京都府22:46_鹿児島県20'!U48)</f>
        <v>5</v>
      </c>
      <c r="V47" s="643">
        <f>COUNT('[4]26_京都府22:46_鹿児島県20'!V48)</f>
        <v>5</v>
      </c>
      <c r="W47" s="643">
        <f>COUNT('[4]26_京都府22:46_鹿児島県20'!W48)</f>
        <v>5</v>
      </c>
      <c r="X47" s="647">
        <f>COUNT('[4]26_京都府22:46_鹿児島県20'!X48)</f>
        <v>5</v>
      </c>
      <c r="Y47" s="654">
        <f>COUNT('[4]26_京都府22:46_鹿児島県20'!Y48)</f>
        <v>5</v>
      </c>
      <c r="Z47" s="608"/>
    </row>
    <row r="48" spans="2:26" ht="13">
      <c r="B48" s="685"/>
      <c r="C48" s="638">
        <v>40</v>
      </c>
      <c r="D48" s="649" t="s">
        <v>408</v>
      </c>
      <c r="E48" s="669" t="s">
        <v>761</v>
      </c>
      <c r="F48" s="641">
        <f>COUNT('[4]26_京都府22:46_鹿児島県20'!F49)</f>
        <v>5</v>
      </c>
      <c r="G48" s="642">
        <f>COUNT('[4]26_京都府22:46_鹿児島県20'!G49)</f>
        <v>5</v>
      </c>
      <c r="H48" s="642">
        <f>COUNT('[4]26_京都府22:46_鹿児島県20'!H49)</f>
        <v>5</v>
      </c>
      <c r="I48" s="642">
        <f>COUNT('[4]26_京都府22:46_鹿児島県20'!I49)</f>
        <v>5</v>
      </c>
      <c r="J48" s="642">
        <f>COUNT('[4]26_京都府22:46_鹿児島県20'!J49)</f>
        <v>5</v>
      </c>
      <c r="K48" s="642">
        <f>COUNT('[4]26_京都府22:46_鹿児島県20'!K49)</f>
        <v>5</v>
      </c>
      <c r="L48" s="643">
        <f>COUNT('[4]26_京都府22:46_鹿児島県20'!L49)</f>
        <v>5</v>
      </c>
      <c r="M48" s="642">
        <f>COUNT('[4]26_京都府22:46_鹿児島県20'!M49)</f>
        <v>5</v>
      </c>
      <c r="N48" s="643">
        <f>COUNT('[4]26_京都府22:46_鹿児島県20'!N49)</f>
        <v>5</v>
      </c>
      <c r="O48" s="643">
        <f>COUNT('[4]26_京都府22:46_鹿児島県20'!O49)</f>
        <v>5</v>
      </c>
      <c r="P48" s="645">
        <f>COUNT('[4]26_京都府22:46_鹿児島県20'!P49)</f>
        <v>5</v>
      </c>
      <c r="Q48" s="642">
        <f>COUNT('[4]26_京都府22:46_鹿児島県20'!Q49)</f>
        <v>5</v>
      </c>
      <c r="R48" s="642">
        <f>COUNT('[4]26_京都府22:46_鹿児島県20'!R49)</f>
        <v>5</v>
      </c>
      <c r="S48" s="642">
        <f>COUNT('[4]26_京都府22:46_鹿児島県20'!S49)</f>
        <v>5</v>
      </c>
      <c r="T48" s="642">
        <f>COUNT('[4]26_京都府22:46_鹿児島県20'!T49)</f>
        <v>5</v>
      </c>
      <c r="U48" s="642">
        <f>COUNT('[4]26_京都府22:46_鹿児島県20'!U49)</f>
        <v>5</v>
      </c>
      <c r="V48" s="643">
        <f>COUNT('[4]26_京都府22:46_鹿児島県20'!V49)</f>
        <v>5</v>
      </c>
      <c r="W48" s="643">
        <f>COUNT('[4]26_京都府22:46_鹿児島県20'!W49)</f>
        <v>5</v>
      </c>
      <c r="X48" s="647">
        <f>COUNT('[4]26_京都府22:46_鹿児島県20'!X49)</f>
        <v>5</v>
      </c>
      <c r="Y48" s="654">
        <f>COUNT('[4]26_京都府22:46_鹿児島県20'!Y49)</f>
        <v>5</v>
      </c>
      <c r="Z48" s="608"/>
    </row>
    <row r="49" spans="2:26" ht="13.5" thickBot="1">
      <c r="B49" s="685"/>
      <c r="C49" s="638">
        <v>41</v>
      </c>
      <c r="D49" s="649" t="s">
        <v>409</v>
      </c>
      <c r="E49" s="669" t="s">
        <v>762</v>
      </c>
      <c r="F49" s="641">
        <f>COUNT('[4]26_京都府22:46_鹿児島県20'!F50)</f>
        <v>5</v>
      </c>
      <c r="G49" s="642">
        <f>COUNT('[4]26_京都府22:46_鹿児島県20'!G50)</f>
        <v>5</v>
      </c>
      <c r="H49" s="642">
        <f>COUNT('[4]26_京都府22:46_鹿児島県20'!H50)</f>
        <v>5</v>
      </c>
      <c r="I49" s="642">
        <f>COUNT('[4]26_京都府22:46_鹿児島県20'!I50)</f>
        <v>5</v>
      </c>
      <c r="J49" s="642">
        <f>COUNT('[4]26_京都府22:46_鹿児島県20'!J50)</f>
        <v>5</v>
      </c>
      <c r="K49" s="642">
        <f>COUNT('[4]26_京都府22:46_鹿児島県20'!K50)</f>
        <v>5</v>
      </c>
      <c r="L49" s="643">
        <f>COUNT('[4]26_京都府22:46_鹿児島県20'!L50)</f>
        <v>5</v>
      </c>
      <c r="M49" s="642">
        <f>COUNT('[4]26_京都府22:46_鹿児島県20'!M50)</f>
        <v>5</v>
      </c>
      <c r="N49" s="643">
        <f>COUNT('[4]26_京都府22:46_鹿児島県20'!N50)</f>
        <v>5</v>
      </c>
      <c r="O49" s="643">
        <f>COUNT('[4]26_京都府22:46_鹿児島県20'!O50)</f>
        <v>5</v>
      </c>
      <c r="P49" s="645">
        <f>COUNT('[4]26_京都府22:46_鹿児島県20'!P50)</f>
        <v>5</v>
      </c>
      <c r="Q49" s="642">
        <f>COUNT('[4]26_京都府22:46_鹿児島県20'!Q50)</f>
        <v>5</v>
      </c>
      <c r="R49" s="642">
        <f>COUNT('[4]26_京都府22:46_鹿児島県20'!R50)</f>
        <v>5</v>
      </c>
      <c r="S49" s="642">
        <f>COUNT('[4]26_京都府22:46_鹿児島県20'!S50)</f>
        <v>5</v>
      </c>
      <c r="T49" s="642">
        <f>COUNT('[4]26_京都府22:46_鹿児島県20'!T50)</f>
        <v>5</v>
      </c>
      <c r="U49" s="642">
        <f>COUNT('[4]26_京都府22:46_鹿児島県20'!U50)</f>
        <v>5</v>
      </c>
      <c r="V49" s="643">
        <f>COUNT('[4]26_京都府22:46_鹿児島県20'!V50)</f>
        <v>5</v>
      </c>
      <c r="W49" s="643">
        <f>COUNT('[4]26_京都府22:46_鹿児島県20'!W50)</f>
        <v>5</v>
      </c>
      <c r="X49" s="647">
        <f>COUNT('[4]26_京都府22:46_鹿児島県20'!X50)</f>
        <v>5</v>
      </c>
      <c r="Y49" s="654">
        <f>COUNT('[4]26_京都府22:46_鹿児島県20'!Y50)</f>
        <v>5</v>
      </c>
      <c r="Z49" s="608"/>
    </row>
    <row r="50" spans="2:26" ht="14" thickTop="1" thickBot="1">
      <c r="B50" s="685"/>
      <c r="C50" s="638">
        <v>42</v>
      </c>
      <c r="D50" s="649" t="s">
        <v>410</v>
      </c>
      <c r="E50" s="669" t="s">
        <v>763</v>
      </c>
      <c r="F50" s="641">
        <f>COUNT('[4]26_京都府22:46_鹿児島県20'!F51)</f>
        <v>5</v>
      </c>
      <c r="G50" s="642">
        <f>COUNT('[4]26_京都府22:46_鹿児島県20'!G51)</f>
        <v>5</v>
      </c>
      <c r="H50" s="642">
        <f>COUNT('[4]26_京都府22:46_鹿児島県20'!H51)</f>
        <v>5</v>
      </c>
      <c r="I50" s="642">
        <f>COUNT('[4]26_京都府22:46_鹿児島県20'!I51)</f>
        <v>5</v>
      </c>
      <c r="J50" s="642">
        <f>COUNT('[4]26_京都府22:46_鹿児島県20'!J51)</f>
        <v>5</v>
      </c>
      <c r="K50" s="642">
        <f>COUNT('[4]26_京都府22:46_鹿児島県20'!K51)</f>
        <v>5</v>
      </c>
      <c r="L50" s="652">
        <f>COUNT('[4]26_京都府22:46_鹿児島県20'!L51)</f>
        <v>5</v>
      </c>
      <c r="M50" s="642">
        <f>COUNT('[4]26_京都府22:46_鹿児島県20'!M51)</f>
        <v>5</v>
      </c>
      <c r="N50" s="643">
        <f>COUNT('[4]26_京都府22:46_鹿児島県20'!N51)</f>
        <v>5</v>
      </c>
      <c r="O50" s="643">
        <f>COUNT('[4]26_京都府22:46_鹿児島県20'!O51)</f>
        <v>5</v>
      </c>
      <c r="P50" s="645">
        <f>COUNT('[4]26_京都府22:46_鹿児島県20'!P51)</f>
        <v>5</v>
      </c>
      <c r="Q50" s="642">
        <f>COUNT('[4]26_京都府22:46_鹿児島県20'!Q51)</f>
        <v>5</v>
      </c>
      <c r="R50" s="642">
        <f>COUNT('[4]26_京都府22:46_鹿児島県20'!R51)</f>
        <v>5</v>
      </c>
      <c r="S50" s="642">
        <f>COUNT('[4]26_京都府22:46_鹿児島県20'!S51)</f>
        <v>5</v>
      </c>
      <c r="T50" s="642">
        <f>COUNT('[4]26_京都府22:46_鹿児島県20'!T51)</f>
        <v>5</v>
      </c>
      <c r="U50" s="642">
        <f>COUNT('[4]26_京都府22:46_鹿児島県20'!U51)</f>
        <v>5</v>
      </c>
      <c r="V50" s="643">
        <f>COUNT('[4]26_京都府22:46_鹿児島県20'!V51)</f>
        <v>5</v>
      </c>
      <c r="W50" s="643">
        <f>COUNT('[4]26_京都府22:46_鹿児島県20'!W51)</f>
        <v>5</v>
      </c>
      <c r="X50" s="647">
        <f>COUNT('[4]26_京都府22:46_鹿児島県20'!X51)</f>
        <v>5</v>
      </c>
      <c r="Y50" s="654">
        <f>COUNT('[4]26_京都府22:46_鹿児島県20'!Y51)</f>
        <v>5</v>
      </c>
      <c r="Z50" s="608"/>
    </row>
    <row r="51" spans="2:26" ht="13.5" thickTop="1">
      <c r="B51" s="659" t="s">
        <v>164</v>
      </c>
      <c r="C51" s="676"/>
      <c r="D51" s="677" t="s">
        <v>764</v>
      </c>
      <c r="E51" s="678" t="s">
        <v>826</v>
      </c>
      <c r="F51" s="706">
        <f>COUNT('[4]26_京都府22:46_鹿児島県20'!F52)</f>
        <v>5</v>
      </c>
      <c r="G51" s="680">
        <f>COUNT('[4]26_京都府22:46_鹿児島県20'!G52)</f>
        <v>5</v>
      </c>
      <c r="H51" s="680">
        <f>COUNT('[4]26_京都府22:46_鹿児島県20'!H52)</f>
        <v>5</v>
      </c>
      <c r="I51" s="680">
        <f>COUNT('[4]26_京都府22:46_鹿児島県20'!I52)</f>
        <v>5</v>
      </c>
      <c r="J51" s="680">
        <f>COUNT('[4]26_京都府22:46_鹿児島県20'!J52)</f>
        <v>5</v>
      </c>
      <c r="K51" s="680">
        <f>COUNT('[4]26_京都府22:46_鹿児島県20'!K52)</f>
        <v>5</v>
      </c>
      <c r="L51" s="643">
        <f>COUNT('[4]26_京都府22:46_鹿児島県20'!L52)</f>
        <v>5</v>
      </c>
      <c r="M51" s="680">
        <f>COUNT('[4]26_京都府22:46_鹿児島県20'!M52)</f>
        <v>5</v>
      </c>
      <c r="N51" s="643">
        <f>COUNT('[4]26_京都府22:46_鹿児島県20'!N52)</f>
        <v>5</v>
      </c>
      <c r="O51" s="643">
        <f>COUNT('[4]26_京都府22:46_鹿児島県20'!O52)</f>
        <v>5</v>
      </c>
      <c r="P51" s="645">
        <f>COUNT('[4]26_京都府22:46_鹿児島県20'!P52)</f>
        <v>5</v>
      </c>
      <c r="Q51" s="680">
        <f>COUNT('[4]26_京都府22:46_鹿児島県20'!Q52)</f>
        <v>5</v>
      </c>
      <c r="R51" s="680">
        <f>COUNT('[4]26_京都府22:46_鹿児島県20'!R52)</f>
        <v>5</v>
      </c>
      <c r="S51" s="680">
        <f>COUNT('[4]26_京都府22:46_鹿児島県20'!S52)</f>
        <v>5</v>
      </c>
      <c r="T51" s="680">
        <f>COUNT('[4]26_京都府22:46_鹿児島県20'!T52)</f>
        <v>5</v>
      </c>
      <c r="U51" s="680">
        <f>COUNT('[4]26_京都府22:46_鹿児島県20'!U52)</f>
        <v>5</v>
      </c>
      <c r="V51" s="643">
        <f>COUNT('[4]26_京都府22:46_鹿児島県20'!V52)</f>
        <v>5</v>
      </c>
      <c r="W51" s="643">
        <f>COUNT('[4]26_京都府22:46_鹿児島県20'!W52)</f>
        <v>5</v>
      </c>
      <c r="X51" s="683">
        <f>COUNT('[4]26_京都府22:46_鹿児島県20'!X52)</f>
        <v>5</v>
      </c>
      <c r="Y51" s="684">
        <f>COUNT('[4]26_京都府22:46_鹿児島県20'!Y52)</f>
        <v>5</v>
      </c>
      <c r="Z51" s="608"/>
    </row>
    <row r="52" spans="2:26" ht="13">
      <c r="B52" s="685"/>
      <c r="C52" s="638">
        <v>43</v>
      </c>
      <c r="D52" s="649" t="s">
        <v>165</v>
      </c>
      <c r="E52" s="669" t="s">
        <v>766</v>
      </c>
      <c r="F52" s="641">
        <f>COUNT('[4]26_京都府22:46_鹿児島県20'!F53)</f>
        <v>5</v>
      </c>
      <c r="G52" s="642">
        <f>COUNT('[4]26_京都府22:46_鹿児島県20'!G53)</f>
        <v>5</v>
      </c>
      <c r="H52" s="642">
        <f>COUNT('[4]26_京都府22:46_鹿児島県20'!H53)</f>
        <v>5</v>
      </c>
      <c r="I52" s="642">
        <f>COUNT('[4]26_京都府22:46_鹿児島県20'!I53)</f>
        <v>5</v>
      </c>
      <c r="J52" s="642">
        <f>COUNT('[4]26_京都府22:46_鹿児島県20'!J53)</f>
        <v>5</v>
      </c>
      <c r="K52" s="642">
        <f>COUNT('[4]26_京都府22:46_鹿児島県20'!K53)</f>
        <v>5</v>
      </c>
      <c r="L52" s="643">
        <f>COUNT('[4]26_京都府22:46_鹿児島県20'!L53)</f>
        <v>5</v>
      </c>
      <c r="M52" s="642">
        <f>COUNT('[4]26_京都府22:46_鹿児島県20'!M53)</f>
        <v>5</v>
      </c>
      <c r="N52" s="643">
        <f>COUNT('[4]26_京都府22:46_鹿児島県20'!N53)</f>
        <v>5</v>
      </c>
      <c r="O52" s="643">
        <f>COUNT('[4]26_京都府22:46_鹿児島県20'!O53)</f>
        <v>5</v>
      </c>
      <c r="P52" s="645">
        <f>COUNT('[4]26_京都府22:46_鹿児島県20'!P53)</f>
        <v>5</v>
      </c>
      <c r="Q52" s="642">
        <f>COUNT('[4]26_京都府22:46_鹿児島県20'!Q53)</f>
        <v>5</v>
      </c>
      <c r="R52" s="642">
        <f>COUNT('[4]26_京都府22:46_鹿児島県20'!R53)</f>
        <v>5</v>
      </c>
      <c r="S52" s="642">
        <f>COUNT('[4]26_京都府22:46_鹿児島県20'!S53)</f>
        <v>5</v>
      </c>
      <c r="T52" s="642">
        <f>COUNT('[4]26_京都府22:46_鹿児島県20'!T53)</f>
        <v>5</v>
      </c>
      <c r="U52" s="642">
        <f>COUNT('[4]26_京都府22:46_鹿児島県20'!U53)</f>
        <v>5</v>
      </c>
      <c r="V52" s="643">
        <f>COUNT('[4]26_京都府22:46_鹿児島県20'!V53)</f>
        <v>5</v>
      </c>
      <c r="W52" s="643">
        <f>COUNT('[4]26_京都府22:46_鹿児島県20'!W53)</f>
        <v>5</v>
      </c>
      <c r="X52" s="647">
        <f>COUNT('[4]26_京都府22:46_鹿児島県20'!X53)</f>
        <v>5</v>
      </c>
      <c r="Y52" s="654">
        <f>COUNT('[4]26_京都府22:46_鹿児島県20'!Y53)</f>
        <v>5</v>
      </c>
      <c r="Z52" s="608"/>
    </row>
    <row r="53" spans="2:26" ht="13">
      <c r="B53" s="685"/>
      <c r="C53" s="638">
        <v>44</v>
      </c>
      <c r="D53" s="649" t="s">
        <v>166</v>
      </c>
      <c r="E53" s="669" t="s">
        <v>767</v>
      </c>
      <c r="F53" s="641">
        <f>COUNT('[4]26_京都府22:46_鹿児島県20'!F54)</f>
        <v>5</v>
      </c>
      <c r="G53" s="642">
        <f>COUNT('[4]26_京都府22:46_鹿児島県20'!G54)</f>
        <v>5</v>
      </c>
      <c r="H53" s="642">
        <f>COUNT('[4]26_京都府22:46_鹿児島県20'!H54)</f>
        <v>5</v>
      </c>
      <c r="I53" s="642">
        <f>COUNT('[4]26_京都府22:46_鹿児島県20'!I54)</f>
        <v>5</v>
      </c>
      <c r="J53" s="642">
        <f>COUNT('[4]26_京都府22:46_鹿児島県20'!J54)</f>
        <v>5</v>
      </c>
      <c r="K53" s="642">
        <f>COUNT('[4]26_京都府22:46_鹿児島県20'!K54)</f>
        <v>5</v>
      </c>
      <c r="L53" s="643">
        <f>COUNT('[4]26_京都府22:46_鹿児島県20'!L54)</f>
        <v>5</v>
      </c>
      <c r="M53" s="642">
        <f>COUNT('[4]26_京都府22:46_鹿児島県20'!M54)</f>
        <v>5</v>
      </c>
      <c r="N53" s="643">
        <f>COUNT('[4]26_京都府22:46_鹿児島県20'!N54)</f>
        <v>5</v>
      </c>
      <c r="O53" s="643">
        <f>COUNT('[4]26_京都府22:46_鹿児島県20'!O54)</f>
        <v>5</v>
      </c>
      <c r="P53" s="645">
        <f>COUNT('[4]26_京都府22:46_鹿児島県20'!P54)</f>
        <v>5</v>
      </c>
      <c r="Q53" s="642">
        <f>COUNT('[4]26_京都府22:46_鹿児島県20'!Q54)</f>
        <v>5</v>
      </c>
      <c r="R53" s="642">
        <f>COUNT('[4]26_京都府22:46_鹿児島県20'!R54)</f>
        <v>5</v>
      </c>
      <c r="S53" s="642">
        <f>COUNT('[4]26_京都府22:46_鹿児島県20'!S54)</f>
        <v>5</v>
      </c>
      <c r="T53" s="642">
        <f>COUNT('[4]26_京都府22:46_鹿児島県20'!T54)</f>
        <v>5</v>
      </c>
      <c r="U53" s="642">
        <f>COUNT('[4]26_京都府22:46_鹿児島県20'!U54)</f>
        <v>5</v>
      </c>
      <c r="V53" s="643">
        <f>COUNT('[4]26_京都府22:46_鹿児島県20'!V54)</f>
        <v>5</v>
      </c>
      <c r="W53" s="643">
        <f>COUNT('[4]26_京都府22:46_鹿児島県20'!W54)</f>
        <v>5</v>
      </c>
      <c r="X53" s="647">
        <f>COUNT('[4]26_京都府22:46_鹿児島県20'!X54)</f>
        <v>5</v>
      </c>
      <c r="Y53" s="654">
        <f>COUNT('[4]26_京都府22:46_鹿児島県20'!Y54)</f>
        <v>5</v>
      </c>
      <c r="Z53" s="608"/>
    </row>
    <row r="54" spans="2:26" ht="13">
      <c r="B54" s="685"/>
      <c r="C54" s="638">
        <v>45</v>
      </c>
      <c r="D54" s="649" t="s">
        <v>167</v>
      </c>
      <c r="E54" s="669" t="s">
        <v>827</v>
      </c>
      <c r="F54" s="641">
        <f>COUNT('[4]26_京都府22:46_鹿児島県20'!F55)</f>
        <v>5</v>
      </c>
      <c r="G54" s="642">
        <f>COUNT('[4]26_京都府22:46_鹿児島県20'!G55)</f>
        <v>5</v>
      </c>
      <c r="H54" s="642">
        <f>COUNT('[4]26_京都府22:46_鹿児島県20'!H55)</f>
        <v>5</v>
      </c>
      <c r="I54" s="642">
        <f>COUNT('[4]26_京都府22:46_鹿児島県20'!I55)</f>
        <v>5</v>
      </c>
      <c r="J54" s="642">
        <f>COUNT('[4]26_京都府22:46_鹿児島県20'!J55)</f>
        <v>5</v>
      </c>
      <c r="K54" s="642">
        <f>COUNT('[4]26_京都府22:46_鹿児島県20'!K55)</f>
        <v>5</v>
      </c>
      <c r="L54" s="643">
        <f>COUNT('[4]26_京都府22:46_鹿児島県20'!L55)</f>
        <v>5</v>
      </c>
      <c r="M54" s="642">
        <f>COUNT('[4]26_京都府22:46_鹿児島県20'!M55)</f>
        <v>5</v>
      </c>
      <c r="N54" s="643">
        <f>COUNT('[4]26_京都府22:46_鹿児島県20'!N55)</f>
        <v>5</v>
      </c>
      <c r="O54" s="643">
        <f>COUNT('[4]26_京都府22:46_鹿児島県20'!O55)</f>
        <v>5</v>
      </c>
      <c r="P54" s="645">
        <f>COUNT('[4]26_京都府22:46_鹿児島県20'!P55)</f>
        <v>5</v>
      </c>
      <c r="Q54" s="642">
        <f>COUNT('[4]26_京都府22:46_鹿児島県20'!Q55)</f>
        <v>5</v>
      </c>
      <c r="R54" s="642">
        <f>COUNT('[4]26_京都府22:46_鹿児島県20'!R55)</f>
        <v>5</v>
      </c>
      <c r="S54" s="642">
        <f>COUNT('[4]26_京都府22:46_鹿児島県20'!S55)</f>
        <v>5</v>
      </c>
      <c r="T54" s="642">
        <f>COUNT('[4]26_京都府22:46_鹿児島県20'!T55)</f>
        <v>5</v>
      </c>
      <c r="U54" s="642">
        <f>COUNT('[4]26_京都府22:46_鹿児島県20'!U55)</f>
        <v>5</v>
      </c>
      <c r="V54" s="643">
        <f>COUNT('[4]26_京都府22:46_鹿児島県20'!V55)</f>
        <v>5</v>
      </c>
      <c r="W54" s="643">
        <f>COUNT('[4]26_京都府22:46_鹿児島県20'!W55)</f>
        <v>5</v>
      </c>
      <c r="X54" s="647">
        <f>COUNT('[4]26_京都府22:46_鹿児島県20'!X55)</f>
        <v>5</v>
      </c>
      <c r="Y54" s="654">
        <f>COUNT('[4]26_京都府22:46_鹿児島県20'!Y55)</f>
        <v>5</v>
      </c>
      <c r="Z54" s="608"/>
    </row>
    <row r="55" spans="2:26" ht="13">
      <c r="B55" s="685"/>
      <c r="C55" s="708">
        <v>46</v>
      </c>
      <c r="D55" s="709" t="s">
        <v>168</v>
      </c>
      <c r="E55" s="657"/>
      <c r="F55" s="641">
        <f>COUNT('[4]26_京都府22:46_鹿児島県20'!F56)</f>
        <v>5</v>
      </c>
      <c r="G55" s="642">
        <f>COUNT('[4]26_京都府22:46_鹿児島県20'!G56)</f>
        <v>5</v>
      </c>
      <c r="H55" s="642">
        <f>COUNT('[4]26_京都府22:46_鹿児島県20'!H56)</f>
        <v>5</v>
      </c>
      <c r="I55" s="642">
        <f>COUNT('[4]26_京都府22:46_鹿児島県20'!I56)</f>
        <v>5</v>
      </c>
      <c r="J55" s="642">
        <f>COUNT('[4]26_京都府22:46_鹿児島県20'!J56)</f>
        <v>5</v>
      </c>
      <c r="K55" s="642">
        <f>COUNT('[4]26_京都府22:46_鹿児島県20'!K56)</f>
        <v>5</v>
      </c>
      <c r="L55" s="643">
        <f>COUNT('[4]26_京都府22:46_鹿児島県20'!L56)</f>
        <v>5</v>
      </c>
      <c r="M55" s="642">
        <f>COUNT('[4]26_京都府22:46_鹿児島県20'!M56)</f>
        <v>5</v>
      </c>
      <c r="N55" s="643">
        <f>COUNT('[4]26_京都府22:46_鹿児島県20'!N56)</f>
        <v>5</v>
      </c>
      <c r="O55" s="643">
        <f>COUNT('[4]26_京都府22:46_鹿児島県20'!O56)</f>
        <v>5</v>
      </c>
      <c r="P55" s="645">
        <f>COUNT('[4]26_京都府22:46_鹿児島県20'!P56)</f>
        <v>5</v>
      </c>
      <c r="Q55" s="642">
        <f>COUNT('[4]26_京都府22:46_鹿児島県20'!Q56)</f>
        <v>5</v>
      </c>
      <c r="R55" s="642">
        <f>COUNT('[4]26_京都府22:46_鹿児島県20'!R56)</f>
        <v>5</v>
      </c>
      <c r="S55" s="642">
        <f>COUNT('[4]26_京都府22:46_鹿児島県20'!S56)</f>
        <v>5</v>
      </c>
      <c r="T55" s="642">
        <f>COUNT('[4]26_京都府22:46_鹿児島県20'!T56)</f>
        <v>5</v>
      </c>
      <c r="U55" s="642">
        <f>COUNT('[4]26_京都府22:46_鹿児島県20'!U56)</f>
        <v>5</v>
      </c>
      <c r="V55" s="643">
        <f>COUNT('[4]26_京都府22:46_鹿児島県20'!V56)</f>
        <v>5</v>
      </c>
      <c r="W55" s="643">
        <f>COUNT('[4]26_京都府22:46_鹿児島県20'!W56)</f>
        <v>5</v>
      </c>
      <c r="X55" s="647">
        <f>COUNT('[4]26_京都府22:46_鹿児島県20'!X56)</f>
        <v>5</v>
      </c>
      <c r="Y55" s="654">
        <f>COUNT('[4]26_京都府22:46_鹿児島県20'!Y56)</f>
        <v>5</v>
      </c>
      <c r="Z55" s="608"/>
    </row>
    <row r="56" spans="2:26" ht="13">
      <c r="B56" s="659" t="s">
        <v>169</v>
      </c>
      <c r="C56" s="676"/>
      <c r="D56" s="710" t="s">
        <v>769</v>
      </c>
      <c r="E56" s="711" t="s">
        <v>828</v>
      </c>
      <c r="F56" s="706">
        <f>COUNT('[4]26_京都府22:46_鹿児島県20'!F57)</f>
        <v>5</v>
      </c>
      <c r="G56" s="680">
        <f>COUNT('[4]26_京都府22:46_鹿児島県20'!G57)</f>
        <v>5</v>
      </c>
      <c r="H56" s="680">
        <f>COUNT('[4]26_京都府22:46_鹿児島県20'!H57)</f>
        <v>5</v>
      </c>
      <c r="I56" s="680">
        <f>COUNT('[4]26_京都府22:46_鹿児島県20'!I57)</f>
        <v>5</v>
      </c>
      <c r="J56" s="680">
        <f>COUNT('[4]26_京都府22:46_鹿児島県20'!J57)</f>
        <v>5</v>
      </c>
      <c r="K56" s="680">
        <f>COUNT('[4]26_京都府22:46_鹿児島県20'!K57)</f>
        <v>5</v>
      </c>
      <c r="L56" s="643">
        <f>COUNT('[4]26_京都府22:46_鹿児島県20'!L57)</f>
        <v>5</v>
      </c>
      <c r="M56" s="680">
        <f>COUNT('[4]26_京都府22:46_鹿児島県20'!M57)</f>
        <v>5</v>
      </c>
      <c r="N56" s="643">
        <f>COUNT('[4]26_京都府22:46_鹿児島県20'!N57)</f>
        <v>5</v>
      </c>
      <c r="O56" s="643">
        <f>COUNT('[4]26_京都府22:46_鹿児島県20'!O57)</f>
        <v>5</v>
      </c>
      <c r="P56" s="645">
        <f>COUNT('[4]26_京都府22:46_鹿児島県20'!P57)</f>
        <v>5</v>
      </c>
      <c r="Q56" s="680">
        <f>COUNT('[4]26_京都府22:46_鹿児島県20'!Q57)</f>
        <v>5</v>
      </c>
      <c r="R56" s="680">
        <f>COUNT('[4]26_京都府22:46_鹿児島県20'!R57)</f>
        <v>5</v>
      </c>
      <c r="S56" s="680">
        <f>COUNT('[4]26_京都府22:46_鹿児島県20'!S57)</f>
        <v>5</v>
      </c>
      <c r="T56" s="680">
        <f>COUNT('[4]26_京都府22:46_鹿児島県20'!T57)</f>
        <v>5</v>
      </c>
      <c r="U56" s="680">
        <f>COUNT('[4]26_京都府22:46_鹿児島県20'!U57)</f>
        <v>5</v>
      </c>
      <c r="V56" s="643">
        <f>COUNT('[4]26_京都府22:46_鹿児島県20'!V57)</f>
        <v>5</v>
      </c>
      <c r="W56" s="643">
        <f>COUNT('[4]26_京都府22:46_鹿児島県20'!W57)</f>
        <v>5</v>
      </c>
      <c r="X56" s="683">
        <f>COUNT('[4]26_京都府22:46_鹿児島県20'!X57)</f>
        <v>5</v>
      </c>
      <c r="Y56" s="684">
        <f>COUNT('[4]26_京都府22:46_鹿児島県20'!Y57)</f>
        <v>5</v>
      </c>
      <c r="Z56" s="608"/>
    </row>
    <row r="57" spans="2:26" ht="13">
      <c r="B57" s="685"/>
      <c r="C57" s="638">
        <v>47</v>
      </c>
      <c r="D57" s="639" t="s">
        <v>170</v>
      </c>
      <c r="E57" s="640" t="s">
        <v>829</v>
      </c>
      <c r="F57" s="641">
        <f>COUNT('[4]26_京都府22:46_鹿児島県20'!F58)</f>
        <v>5</v>
      </c>
      <c r="G57" s="642">
        <f>COUNT('[4]26_京都府22:46_鹿児島県20'!G58)</f>
        <v>5</v>
      </c>
      <c r="H57" s="642">
        <f>COUNT('[4]26_京都府22:46_鹿児島県20'!H58)</f>
        <v>5</v>
      </c>
      <c r="I57" s="642">
        <f>COUNT('[4]26_京都府22:46_鹿児島県20'!I58)</f>
        <v>5</v>
      </c>
      <c r="J57" s="642">
        <f>COUNT('[4]26_京都府22:46_鹿児島県20'!J58)</f>
        <v>5</v>
      </c>
      <c r="K57" s="642">
        <f>COUNT('[4]26_京都府22:46_鹿児島県20'!K58)</f>
        <v>5</v>
      </c>
      <c r="L57" s="643">
        <f>COUNT('[4]26_京都府22:46_鹿児島県20'!L58)</f>
        <v>5</v>
      </c>
      <c r="M57" s="642">
        <f>COUNT('[4]26_京都府22:46_鹿児島県20'!M58)</f>
        <v>5</v>
      </c>
      <c r="N57" s="643">
        <f>COUNT('[4]26_京都府22:46_鹿児島県20'!N58)</f>
        <v>5</v>
      </c>
      <c r="O57" s="643">
        <f>COUNT('[4]26_京都府22:46_鹿児島県20'!O58)</f>
        <v>5</v>
      </c>
      <c r="P57" s="645">
        <f>COUNT('[4]26_京都府22:46_鹿児島県20'!P58)</f>
        <v>5</v>
      </c>
      <c r="Q57" s="642">
        <f>COUNT('[4]26_京都府22:46_鹿児島県20'!Q58)</f>
        <v>5</v>
      </c>
      <c r="R57" s="642">
        <f>COUNT('[4]26_京都府22:46_鹿児島県20'!R58)</f>
        <v>5</v>
      </c>
      <c r="S57" s="642">
        <f>COUNT('[4]26_京都府22:46_鹿児島県20'!S58)</f>
        <v>5</v>
      </c>
      <c r="T57" s="642">
        <f>COUNT('[4]26_京都府22:46_鹿児島県20'!T58)</f>
        <v>5</v>
      </c>
      <c r="U57" s="642">
        <f>COUNT('[4]26_京都府22:46_鹿児島県20'!U58)</f>
        <v>5</v>
      </c>
      <c r="V57" s="643">
        <f>COUNT('[4]26_京都府22:46_鹿児島県20'!V58)</f>
        <v>5</v>
      </c>
      <c r="W57" s="643">
        <f>COUNT('[4]26_京都府22:46_鹿児島県20'!W58)</f>
        <v>5</v>
      </c>
      <c r="X57" s="647">
        <f>COUNT('[4]26_京都府22:46_鹿児島県20'!X58)</f>
        <v>5</v>
      </c>
      <c r="Y57" s="654">
        <f>COUNT('[4]26_京都府22:46_鹿児島県20'!Y58)</f>
        <v>5</v>
      </c>
      <c r="Z57" s="608"/>
    </row>
    <row r="58" spans="2:26" ht="13">
      <c r="B58" s="685"/>
      <c r="C58" s="638">
        <v>48</v>
      </c>
      <c r="D58" s="649" t="s">
        <v>172</v>
      </c>
      <c r="E58" s="669" t="s">
        <v>772</v>
      </c>
      <c r="F58" s="641">
        <f>COUNT('[4]26_京都府22:46_鹿児島県20'!F59)</f>
        <v>5</v>
      </c>
      <c r="G58" s="642">
        <f>COUNT('[4]26_京都府22:46_鹿児島県20'!G59)</f>
        <v>5</v>
      </c>
      <c r="H58" s="642">
        <f>COUNT('[4]26_京都府22:46_鹿児島県20'!H59)</f>
        <v>5</v>
      </c>
      <c r="I58" s="642">
        <f>COUNT('[4]26_京都府22:46_鹿児島県20'!I59)</f>
        <v>5</v>
      </c>
      <c r="J58" s="642">
        <f>COUNT('[4]26_京都府22:46_鹿児島県20'!J59)</f>
        <v>5</v>
      </c>
      <c r="K58" s="642">
        <f>COUNT('[4]26_京都府22:46_鹿児島県20'!K59)</f>
        <v>5</v>
      </c>
      <c r="L58" s="643">
        <f>COUNT('[4]26_京都府22:46_鹿児島県20'!L59)</f>
        <v>5</v>
      </c>
      <c r="M58" s="642">
        <f>COUNT('[4]26_京都府22:46_鹿児島県20'!M59)</f>
        <v>5</v>
      </c>
      <c r="N58" s="643">
        <f>COUNT('[4]26_京都府22:46_鹿児島県20'!N59)</f>
        <v>5</v>
      </c>
      <c r="O58" s="643">
        <f>COUNT('[4]26_京都府22:46_鹿児島県20'!O59)</f>
        <v>5</v>
      </c>
      <c r="P58" s="645">
        <f>COUNT('[4]26_京都府22:46_鹿児島県20'!P59)</f>
        <v>5</v>
      </c>
      <c r="Q58" s="642">
        <f>COUNT('[4]26_京都府22:46_鹿児島県20'!Q59)</f>
        <v>5</v>
      </c>
      <c r="R58" s="642">
        <f>COUNT('[4]26_京都府22:46_鹿児島県20'!R59)</f>
        <v>5</v>
      </c>
      <c r="S58" s="642">
        <f>COUNT('[4]26_京都府22:46_鹿児島県20'!S59)</f>
        <v>5</v>
      </c>
      <c r="T58" s="642">
        <f>COUNT('[4]26_京都府22:46_鹿児島県20'!T59)</f>
        <v>5</v>
      </c>
      <c r="U58" s="642">
        <f>COUNT('[4]26_京都府22:46_鹿児島県20'!U59)</f>
        <v>5</v>
      </c>
      <c r="V58" s="643">
        <f>COUNT('[4]26_京都府22:46_鹿児島県20'!V59)</f>
        <v>5</v>
      </c>
      <c r="W58" s="643">
        <f>COUNT('[4]26_京都府22:46_鹿児島県20'!W59)</f>
        <v>5</v>
      </c>
      <c r="X58" s="647">
        <f>COUNT('[4]26_京都府22:46_鹿児島県20'!X59)</f>
        <v>5</v>
      </c>
      <c r="Y58" s="654">
        <f>COUNT('[4]26_京都府22:46_鹿児島県20'!Y59)</f>
        <v>5</v>
      </c>
      <c r="Z58" s="608"/>
    </row>
    <row r="59" spans="2:26" ht="13">
      <c r="B59" s="685"/>
      <c r="C59" s="638">
        <v>49</v>
      </c>
      <c r="D59" s="649" t="s">
        <v>173</v>
      </c>
      <c r="E59" s="669" t="s">
        <v>830</v>
      </c>
      <c r="F59" s="641">
        <f>COUNT('[4]26_京都府22:46_鹿児島県20'!F60)</f>
        <v>5</v>
      </c>
      <c r="G59" s="642">
        <f>COUNT('[4]26_京都府22:46_鹿児島県20'!G60)</f>
        <v>5</v>
      </c>
      <c r="H59" s="642">
        <f>COUNT('[4]26_京都府22:46_鹿児島県20'!H60)</f>
        <v>5</v>
      </c>
      <c r="I59" s="642">
        <f>COUNT('[4]26_京都府22:46_鹿児島県20'!I60)</f>
        <v>5</v>
      </c>
      <c r="J59" s="642">
        <f>COUNT('[4]26_京都府22:46_鹿児島県20'!J60)</f>
        <v>5</v>
      </c>
      <c r="K59" s="642">
        <f>COUNT('[4]26_京都府22:46_鹿児島県20'!K60)</f>
        <v>5</v>
      </c>
      <c r="L59" s="643">
        <f>COUNT('[4]26_京都府22:46_鹿児島県20'!L60)</f>
        <v>5</v>
      </c>
      <c r="M59" s="642">
        <f>COUNT('[4]26_京都府22:46_鹿児島県20'!M60)</f>
        <v>5</v>
      </c>
      <c r="N59" s="643">
        <f>COUNT('[4]26_京都府22:46_鹿児島県20'!N60)</f>
        <v>5</v>
      </c>
      <c r="O59" s="643">
        <f>COUNT('[4]26_京都府22:46_鹿児島県20'!O60)</f>
        <v>5</v>
      </c>
      <c r="P59" s="645">
        <f>COUNT('[4]26_京都府22:46_鹿児島県20'!P60)</f>
        <v>5</v>
      </c>
      <c r="Q59" s="642">
        <f>COUNT('[4]26_京都府22:46_鹿児島県20'!Q60)</f>
        <v>5</v>
      </c>
      <c r="R59" s="642">
        <f>COUNT('[4]26_京都府22:46_鹿児島県20'!R60)</f>
        <v>5</v>
      </c>
      <c r="S59" s="642">
        <f>COUNT('[4]26_京都府22:46_鹿児島県20'!S60)</f>
        <v>5</v>
      </c>
      <c r="T59" s="642">
        <f>COUNT('[4]26_京都府22:46_鹿児島県20'!T60)</f>
        <v>5</v>
      </c>
      <c r="U59" s="642">
        <f>COUNT('[4]26_京都府22:46_鹿児島県20'!U60)</f>
        <v>5</v>
      </c>
      <c r="V59" s="643">
        <f>COUNT('[4]26_京都府22:46_鹿児島県20'!V60)</f>
        <v>5</v>
      </c>
      <c r="W59" s="643">
        <f>COUNT('[4]26_京都府22:46_鹿児島県20'!W60)</f>
        <v>5</v>
      </c>
      <c r="X59" s="647">
        <f>COUNT('[4]26_京都府22:46_鹿児島県20'!X60)</f>
        <v>5</v>
      </c>
      <c r="Y59" s="654">
        <f>COUNT('[4]26_京都府22:46_鹿児島県20'!Y60)</f>
        <v>5</v>
      </c>
      <c r="Z59" s="608"/>
    </row>
    <row r="60" spans="2:26" ht="13">
      <c r="B60" s="685"/>
      <c r="C60" s="638">
        <v>50</v>
      </c>
      <c r="D60" s="649" t="s">
        <v>831</v>
      </c>
      <c r="E60" s="669" t="s">
        <v>832</v>
      </c>
      <c r="F60" s="641">
        <f>COUNT('[4]26_京都府22:46_鹿児島県20'!F61)</f>
        <v>5</v>
      </c>
      <c r="G60" s="642">
        <f>COUNT('[4]26_京都府22:46_鹿児島県20'!G61)</f>
        <v>5</v>
      </c>
      <c r="H60" s="642">
        <f>COUNT('[4]26_京都府22:46_鹿児島県20'!H61)</f>
        <v>5</v>
      </c>
      <c r="I60" s="642">
        <f>COUNT('[4]26_京都府22:46_鹿児島県20'!I61)</f>
        <v>5</v>
      </c>
      <c r="J60" s="642">
        <f>COUNT('[4]26_京都府22:46_鹿児島県20'!J61)</f>
        <v>5</v>
      </c>
      <c r="K60" s="642">
        <f>COUNT('[4]26_京都府22:46_鹿児島県20'!K61)</f>
        <v>5</v>
      </c>
      <c r="L60" s="643">
        <f>COUNT('[4]26_京都府22:46_鹿児島県20'!L61)</f>
        <v>5</v>
      </c>
      <c r="M60" s="642">
        <f>COUNT('[4]26_京都府22:46_鹿児島県20'!M61)</f>
        <v>5</v>
      </c>
      <c r="N60" s="643">
        <f>COUNT('[4]26_京都府22:46_鹿児島県20'!N61)</f>
        <v>5</v>
      </c>
      <c r="O60" s="643">
        <f>COUNT('[4]26_京都府22:46_鹿児島県20'!O61)</f>
        <v>5</v>
      </c>
      <c r="P60" s="645">
        <f>COUNT('[4]26_京都府22:46_鹿児島県20'!P61)</f>
        <v>5</v>
      </c>
      <c r="Q60" s="642">
        <f>COUNT('[4]26_京都府22:46_鹿児島県20'!Q61)</f>
        <v>5</v>
      </c>
      <c r="R60" s="642">
        <f>COUNT('[4]26_京都府22:46_鹿児島県20'!R61)</f>
        <v>5</v>
      </c>
      <c r="S60" s="642">
        <f>COUNT('[4]26_京都府22:46_鹿児島県20'!S61)</f>
        <v>5</v>
      </c>
      <c r="T60" s="642">
        <f>COUNT('[4]26_京都府22:46_鹿児島県20'!T61)</f>
        <v>5</v>
      </c>
      <c r="U60" s="642">
        <f>COUNT('[4]26_京都府22:46_鹿児島県20'!U61)</f>
        <v>5</v>
      </c>
      <c r="V60" s="643">
        <f>COUNT('[4]26_京都府22:46_鹿児島県20'!V61)</f>
        <v>5</v>
      </c>
      <c r="W60" s="643">
        <f>COUNT('[4]26_京都府22:46_鹿児島県20'!W61)</f>
        <v>5</v>
      </c>
      <c r="X60" s="647">
        <f>COUNT('[4]26_京都府22:46_鹿児島県20'!X61)</f>
        <v>5</v>
      </c>
      <c r="Y60" s="654">
        <f>COUNT('[4]26_京都府22:46_鹿児島県20'!Y61)</f>
        <v>5</v>
      </c>
      <c r="Z60" s="608"/>
    </row>
    <row r="61" spans="2:26" ht="13.5" thickBot="1">
      <c r="B61" s="685"/>
      <c r="C61" s="638">
        <v>51</v>
      </c>
      <c r="D61" s="649" t="s">
        <v>177</v>
      </c>
      <c r="E61" s="669" t="s">
        <v>833</v>
      </c>
      <c r="F61" s="641">
        <f>COUNT('[4]26_京都府22:46_鹿児島県20'!F62)</f>
        <v>5</v>
      </c>
      <c r="G61" s="642">
        <f>COUNT('[4]26_京都府22:46_鹿児島県20'!G62)</f>
        <v>5</v>
      </c>
      <c r="H61" s="642">
        <f>COUNT('[4]26_京都府22:46_鹿児島県20'!H62)</f>
        <v>5</v>
      </c>
      <c r="I61" s="642">
        <f>COUNT('[4]26_京都府22:46_鹿児島県20'!I62)</f>
        <v>5</v>
      </c>
      <c r="J61" s="642">
        <f>COUNT('[4]26_京都府22:46_鹿児島県20'!J62)</f>
        <v>5</v>
      </c>
      <c r="K61" s="642">
        <f>COUNT('[4]26_京都府22:46_鹿児島県20'!K62)</f>
        <v>5</v>
      </c>
      <c r="L61" s="643">
        <f>COUNT('[4]26_京都府22:46_鹿児島県20'!L62)</f>
        <v>5</v>
      </c>
      <c r="M61" s="642">
        <f>COUNT('[4]26_京都府22:46_鹿児島県20'!M62)</f>
        <v>5</v>
      </c>
      <c r="N61" s="643">
        <f>COUNT('[4]26_京都府22:46_鹿児島県20'!N62)</f>
        <v>5</v>
      </c>
      <c r="O61" s="643">
        <f>COUNT('[4]26_京都府22:46_鹿児島県20'!O62)</f>
        <v>5</v>
      </c>
      <c r="P61" s="645">
        <f>COUNT('[4]26_京都府22:46_鹿児島県20'!P62)</f>
        <v>5</v>
      </c>
      <c r="Q61" s="642">
        <f>COUNT('[4]26_京都府22:46_鹿児島県20'!Q62)</f>
        <v>5</v>
      </c>
      <c r="R61" s="642">
        <f>COUNT('[4]26_京都府22:46_鹿児島県20'!R62)</f>
        <v>5</v>
      </c>
      <c r="S61" s="642">
        <f>COUNT('[4]26_京都府22:46_鹿児島県20'!S62)</f>
        <v>5</v>
      </c>
      <c r="T61" s="642">
        <f>COUNT('[4]26_京都府22:46_鹿児島県20'!T62)</f>
        <v>5</v>
      </c>
      <c r="U61" s="642">
        <f>COUNT('[4]26_京都府22:46_鹿児島県20'!U62)</f>
        <v>5</v>
      </c>
      <c r="V61" s="643">
        <f>COUNT('[4]26_京都府22:46_鹿児島県20'!V62)</f>
        <v>5</v>
      </c>
      <c r="W61" s="643">
        <f>COUNT('[4]26_京都府22:46_鹿児島県20'!W62)</f>
        <v>5</v>
      </c>
      <c r="X61" s="647">
        <f>COUNT('[4]26_京都府22:46_鹿児島県20'!X62)</f>
        <v>5</v>
      </c>
      <c r="Y61" s="654">
        <f>COUNT('[4]26_京都府22:46_鹿児島県20'!Y62)</f>
        <v>5</v>
      </c>
      <c r="Z61" s="608"/>
    </row>
    <row r="62" spans="2:26" ht="14" thickTop="1" thickBot="1">
      <c r="B62" s="685"/>
      <c r="C62" s="638">
        <v>52</v>
      </c>
      <c r="D62" s="649" t="s">
        <v>777</v>
      </c>
      <c r="E62" s="669"/>
      <c r="F62" s="641">
        <f>COUNT('[4]26_京都府22:46_鹿児島県20'!F63)</f>
        <v>5</v>
      </c>
      <c r="G62" s="642">
        <f>COUNT('[4]26_京都府22:46_鹿児島県20'!G63)</f>
        <v>5</v>
      </c>
      <c r="H62" s="642">
        <f>COUNT('[4]26_京都府22:46_鹿児島県20'!H63)</f>
        <v>5</v>
      </c>
      <c r="I62" s="642">
        <f>COUNT('[4]26_京都府22:46_鹿児島県20'!I63)</f>
        <v>5</v>
      </c>
      <c r="J62" s="642">
        <f>COUNT('[4]26_京都府22:46_鹿児島県20'!J63)</f>
        <v>5</v>
      </c>
      <c r="K62" s="642">
        <f>COUNT('[4]26_京都府22:46_鹿児島県20'!K63)</f>
        <v>5</v>
      </c>
      <c r="L62" s="643">
        <f>COUNT('[4]26_京都府22:46_鹿児島県20'!L63)</f>
        <v>5</v>
      </c>
      <c r="M62" s="693">
        <f>COUNT('[4]26_京都府22:46_鹿児島県20'!M63)</f>
        <v>5</v>
      </c>
      <c r="N62" s="643">
        <f>COUNT('[4]26_京都府22:46_鹿児島県20'!N63)</f>
        <v>5</v>
      </c>
      <c r="O62" s="675">
        <f>COUNT('[4]26_京都府22:46_鹿児島県20'!O63)</f>
        <v>5</v>
      </c>
      <c r="P62" s="645">
        <f>COUNT('[4]26_京都府22:46_鹿児島県20'!P63)</f>
        <v>5</v>
      </c>
      <c r="Q62" s="642">
        <f>COUNT('[4]26_京都府22:46_鹿児島県20'!Q63)</f>
        <v>5</v>
      </c>
      <c r="R62" s="642">
        <f>COUNT('[4]26_京都府22:46_鹿児島県20'!R63)</f>
        <v>5</v>
      </c>
      <c r="S62" s="642">
        <f>COUNT('[4]26_京都府22:46_鹿児島県20'!S63)</f>
        <v>5</v>
      </c>
      <c r="T62" s="642">
        <f>COUNT('[4]26_京都府22:46_鹿児島県20'!T63)</f>
        <v>5</v>
      </c>
      <c r="U62" s="642">
        <f>COUNT('[4]26_京都府22:46_鹿児島県20'!U63)</f>
        <v>5</v>
      </c>
      <c r="V62" s="643">
        <f>COUNT('[4]26_京都府22:46_鹿児島県20'!V63)</f>
        <v>5</v>
      </c>
      <c r="W62" s="643">
        <f>COUNT('[4]26_京都府22:46_鹿児島県20'!W63)</f>
        <v>5</v>
      </c>
      <c r="X62" s="651">
        <f>COUNT('[4]26_京都府22:46_鹿児島県20'!X63)</f>
        <v>5</v>
      </c>
      <c r="Y62" s="648">
        <f>COUNT('[4]26_京都府22:46_鹿児島県20'!Y63)</f>
        <v>5</v>
      </c>
      <c r="Z62" s="608"/>
    </row>
    <row r="63" spans="2:26" ht="13.5" thickTop="1">
      <c r="B63" s="707" t="s">
        <v>778</v>
      </c>
      <c r="C63" s="676"/>
      <c r="D63" s="677" t="s">
        <v>779</v>
      </c>
      <c r="E63" s="678" t="s">
        <v>834</v>
      </c>
      <c r="F63" s="712">
        <f>COUNT('[4]26_京都府22:46_鹿児島県20'!F64)</f>
        <v>5</v>
      </c>
      <c r="G63" s="681">
        <f>COUNT('[4]26_京都府22:46_鹿児島県20'!G64)</f>
        <v>5</v>
      </c>
      <c r="H63" s="681">
        <f>COUNT('[4]26_京都府22:46_鹿児島県20'!H64)</f>
        <v>5</v>
      </c>
      <c r="I63" s="681">
        <f>COUNT('[4]26_京都府22:46_鹿児島県20'!I64)</f>
        <v>5</v>
      </c>
      <c r="J63" s="681">
        <f>COUNT('[4]26_京都府22:46_鹿児島県20'!J64)</f>
        <v>5</v>
      </c>
      <c r="K63" s="681">
        <f>COUNT('[4]26_京都府22:46_鹿児島県20'!K64)</f>
        <v>5</v>
      </c>
      <c r="L63" s="692">
        <f>COUNT('[4]26_京都府22:46_鹿児島県20'!L64)</f>
        <v>5</v>
      </c>
      <c r="M63" s="681">
        <f>COUNT('[4]26_京都府22:46_鹿児島県20'!M64)</f>
        <v>5</v>
      </c>
      <c r="N63" s="692">
        <f>COUNT('[4]26_京都府22:46_鹿児島県20'!N64)</f>
        <v>5</v>
      </c>
      <c r="O63" s="692">
        <f>COUNT('[4]26_京都府22:46_鹿児島県20'!O64)</f>
        <v>5</v>
      </c>
      <c r="P63" s="658">
        <f>COUNT('[4]26_京都府22:46_鹿児島県20'!P64)</f>
        <v>5</v>
      </c>
      <c r="Q63" s="681">
        <f>COUNT('[4]26_京都府22:46_鹿児島県20'!Q64)</f>
        <v>5</v>
      </c>
      <c r="R63" s="681">
        <f>COUNT('[4]26_京都府22:46_鹿児島県20'!R64)</f>
        <v>5</v>
      </c>
      <c r="S63" s="681">
        <f>COUNT('[4]26_京都府22:46_鹿児島県20'!S64)</f>
        <v>5</v>
      </c>
      <c r="T63" s="681">
        <f>COUNT('[4]26_京都府22:46_鹿児島県20'!T64)</f>
        <v>5</v>
      </c>
      <c r="U63" s="681">
        <f>COUNT('[4]26_京都府22:46_鹿児島県20'!U64)</f>
        <v>5</v>
      </c>
      <c r="V63" s="692">
        <f>COUNT('[4]26_京都府22:46_鹿児島県20'!V64)</f>
        <v>5</v>
      </c>
      <c r="W63" s="692">
        <f>COUNT('[4]26_京都府22:46_鹿児島県20'!W64)</f>
        <v>5</v>
      </c>
      <c r="X63" s="713">
        <f>COUNT('[4]26_京都府22:46_鹿児島県20'!X64)</f>
        <v>5</v>
      </c>
      <c r="Y63" s="684">
        <f>COUNT('[4]26_京都府22:46_鹿児島県20'!Y64)</f>
        <v>5</v>
      </c>
      <c r="Z63" s="608"/>
    </row>
    <row r="64" spans="2:26" ht="13">
      <c r="B64" s="685"/>
      <c r="C64" s="638">
        <v>53</v>
      </c>
      <c r="D64" s="649" t="s">
        <v>185</v>
      </c>
      <c r="E64" s="669" t="s">
        <v>835</v>
      </c>
      <c r="F64" s="714">
        <f>COUNT('[4]26_京都府22:46_鹿児島県20'!F65)</f>
        <v>5</v>
      </c>
      <c r="G64" s="697">
        <f>COUNT('[4]26_京都府22:46_鹿児島県20'!G65)</f>
        <v>5</v>
      </c>
      <c r="H64" s="697">
        <f>COUNT('[4]26_京都府22:46_鹿児島県20'!H65)</f>
        <v>5</v>
      </c>
      <c r="I64" s="697">
        <f>COUNT('[4]26_京都府22:46_鹿児島県20'!I65)</f>
        <v>5</v>
      </c>
      <c r="J64" s="697">
        <f>COUNT('[4]26_京都府22:46_鹿児島県20'!J65)</f>
        <v>5</v>
      </c>
      <c r="K64" s="697">
        <f>COUNT('[4]26_京都府22:46_鹿児島県20'!K65)</f>
        <v>5</v>
      </c>
      <c r="L64" s="646">
        <f>COUNT('[4]26_京都府22:46_鹿児島県20'!L65)</f>
        <v>5</v>
      </c>
      <c r="M64" s="697">
        <f>COUNT('[4]26_京都府22:46_鹿児島県20'!M65)</f>
        <v>5</v>
      </c>
      <c r="N64" s="646">
        <f>COUNT('[4]26_京都府22:46_鹿児島県20'!N65)</f>
        <v>5</v>
      </c>
      <c r="O64" s="646">
        <f>COUNT('[4]26_京都府22:46_鹿児島県20'!O65)</f>
        <v>5</v>
      </c>
      <c r="P64" s="698">
        <f>COUNT('[4]26_京都府22:46_鹿児島県20'!P65)</f>
        <v>5</v>
      </c>
      <c r="Q64" s="697">
        <f>COUNT('[4]26_京都府22:46_鹿児島県20'!Q65)</f>
        <v>5</v>
      </c>
      <c r="R64" s="697">
        <f>COUNT('[4]26_京都府22:46_鹿児島県20'!R65)</f>
        <v>5</v>
      </c>
      <c r="S64" s="697">
        <f>COUNT('[4]26_京都府22:46_鹿児島県20'!S65)</f>
        <v>5</v>
      </c>
      <c r="T64" s="697">
        <f>COUNT('[4]26_京都府22:46_鹿児島県20'!T65)</f>
        <v>5</v>
      </c>
      <c r="U64" s="697">
        <f>COUNT('[4]26_京都府22:46_鹿児島県20'!U65)</f>
        <v>5</v>
      </c>
      <c r="V64" s="646">
        <f>COUNT('[4]26_京都府22:46_鹿児島県20'!V65)</f>
        <v>5</v>
      </c>
      <c r="W64" s="646">
        <f>COUNT('[4]26_京都府22:46_鹿児島県20'!W65)</f>
        <v>5</v>
      </c>
      <c r="X64" s="715">
        <f>COUNT('[4]26_京都府22:46_鹿児島県20'!X65)</f>
        <v>5</v>
      </c>
      <c r="Y64" s="716">
        <f>COUNT('[4]26_京都府22:46_鹿児島県20'!Y65)</f>
        <v>5</v>
      </c>
      <c r="Z64" s="608"/>
    </row>
    <row r="65" spans="1:120" ht="13">
      <c r="B65" s="685"/>
      <c r="C65" s="638">
        <v>54</v>
      </c>
      <c r="D65" s="709" t="s">
        <v>782</v>
      </c>
      <c r="E65" s="717"/>
      <c r="F65" s="718">
        <f>COUNT('[4]26_京都府22:46_鹿児島県20'!F66)</f>
        <v>5</v>
      </c>
      <c r="G65" s="642">
        <f>COUNT('[4]26_京都府22:46_鹿児島県20'!G66)</f>
        <v>5</v>
      </c>
      <c r="H65" s="642">
        <f>COUNT('[4]26_京都府22:46_鹿児島県20'!H66)</f>
        <v>5</v>
      </c>
      <c r="I65" s="642">
        <f>COUNT('[4]26_京都府22:46_鹿児島県20'!I66)</f>
        <v>5</v>
      </c>
      <c r="J65" s="642">
        <f>COUNT('[4]26_京都府22:46_鹿児島県20'!J66)</f>
        <v>5</v>
      </c>
      <c r="K65" s="642">
        <f>COUNT('[4]26_京都府22:46_鹿児島県20'!K66)</f>
        <v>5</v>
      </c>
      <c r="L65" s="645">
        <f>COUNT('[4]26_京都府22:46_鹿児島県20'!L66)</f>
        <v>5</v>
      </c>
      <c r="M65" s="642">
        <f>COUNT('[4]26_京都府22:46_鹿児島県20'!M66)</f>
        <v>5</v>
      </c>
      <c r="N65" s="645">
        <f>COUNT('[4]26_京都府22:46_鹿児島県20'!N66)</f>
        <v>5</v>
      </c>
      <c r="O65" s="645">
        <f>COUNT('[4]26_京都府22:46_鹿児島県20'!O66)</f>
        <v>5</v>
      </c>
      <c r="P65" s="645">
        <f>COUNT('[4]26_京都府22:46_鹿児島県20'!P66)</f>
        <v>5</v>
      </c>
      <c r="Q65" s="642">
        <f>COUNT('[4]26_京都府22:46_鹿児島県20'!Q66)</f>
        <v>5</v>
      </c>
      <c r="R65" s="642">
        <f>COUNT('[4]26_京都府22:46_鹿児島県20'!R66)</f>
        <v>5</v>
      </c>
      <c r="S65" s="642">
        <f>COUNT('[4]26_京都府22:46_鹿児島県20'!S66)</f>
        <v>5</v>
      </c>
      <c r="T65" s="642">
        <f>COUNT('[4]26_京都府22:46_鹿児島県20'!T66)</f>
        <v>5</v>
      </c>
      <c r="U65" s="642">
        <f>COUNT('[4]26_京都府22:46_鹿児島県20'!U66)</f>
        <v>5</v>
      </c>
      <c r="V65" s="645">
        <f>COUNT('[4]26_京都府22:46_鹿児島県20'!V66)</f>
        <v>5</v>
      </c>
      <c r="W65" s="645">
        <f>COUNT('[4]26_京都府22:46_鹿児島県20'!W66)</f>
        <v>5</v>
      </c>
      <c r="X65" s="651">
        <f>COUNT('[4]26_京都府22:46_鹿児島県20'!X66)</f>
        <v>5</v>
      </c>
      <c r="Y65" s="648">
        <f>COUNT('[4]26_京都府22:46_鹿児島県20'!Y66)</f>
        <v>5</v>
      </c>
      <c r="Z65" s="608"/>
    </row>
    <row r="66" spans="1:120" ht="13">
      <c r="B66" s="707" t="s">
        <v>783</v>
      </c>
      <c r="C66" s="676"/>
      <c r="D66" s="719" t="s">
        <v>784</v>
      </c>
      <c r="E66" s="711" t="s">
        <v>836</v>
      </c>
      <c r="F66" s="720">
        <f>COUNT('[4]26_京都府22:46_鹿児島県20'!F67)</f>
        <v>5</v>
      </c>
      <c r="G66" s="680">
        <f>COUNT('[4]26_京都府22:46_鹿児島県20'!G67)</f>
        <v>5</v>
      </c>
      <c r="H66" s="680">
        <f>COUNT('[4]26_京都府22:46_鹿児島県20'!H67)</f>
        <v>5</v>
      </c>
      <c r="I66" s="680">
        <f>COUNT('[4]26_京都府22:46_鹿児島県20'!I67)</f>
        <v>5</v>
      </c>
      <c r="J66" s="680">
        <f>COUNT('[4]26_京都府22:46_鹿児島県20'!J67)</f>
        <v>5</v>
      </c>
      <c r="K66" s="680">
        <f>COUNT('[4]26_京都府22:46_鹿児島県20'!K67)</f>
        <v>5</v>
      </c>
      <c r="L66" s="645">
        <f>COUNT('[4]26_京都府22:46_鹿児島県20'!L67)</f>
        <v>5</v>
      </c>
      <c r="M66" s="680">
        <f>COUNT('[4]26_京都府22:46_鹿児島県20'!M67)</f>
        <v>5</v>
      </c>
      <c r="N66" s="645">
        <f>COUNT('[4]26_京都府22:46_鹿児島県20'!N67)</f>
        <v>5</v>
      </c>
      <c r="O66" s="645">
        <f>COUNT('[4]26_京都府22:46_鹿児島県20'!O67)</f>
        <v>5</v>
      </c>
      <c r="P66" s="645">
        <f>COUNT('[4]26_京都府22:46_鹿児島県20'!P67)</f>
        <v>5</v>
      </c>
      <c r="Q66" s="680">
        <f>COUNT('[4]26_京都府22:46_鹿児島県20'!Q67)</f>
        <v>5</v>
      </c>
      <c r="R66" s="680">
        <f>COUNT('[4]26_京都府22:46_鹿児島県20'!R67)</f>
        <v>5</v>
      </c>
      <c r="S66" s="680">
        <f>COUNT('[4]26_京都府22:46_鹿児島県20'!S67)</f>
        <v>5</v>
      </c>
      <c r="T66" s="680">
        <f>COUNT('[4]26_京都府22:46_鹿児島県20'!T67)</f>
        <v>5</v>
      </c>
      <c r="U66" s="680">
        <f>COUNT('[4]26_京都府22:46_鹿児島県20'!U67)</f>
        <v>5</v>
      </c>
      <c r="V66" s="645">
        <f>COUNT('[4]26_京都府22:46_鹿児島県20'!V67)</f>
        <v>5</v>
      </c>
      <c r="W66" s="645">
        <f>COUNT('[4]26_京都府22:46_鹿児島県20'!W67)</f>
        <v>5</v>
      </c>
      <c r="X66" s="721">
        <f>COUNT('[4]26_京都府22:46_鹿児島県20'!X67)</f>
        <v>5</v>
      </c>
      <c r="Y66" s="722">
        <f>COUNT('[4]26_京都府22:46_鹿児島県20'!Y67)</f>
        <v>5</v>
      </c>
    </row>
    <row r="67" spans="1:120" ht="13">
      <c r="B67" s="685"/>
      <c r="C67" s="638">
        <v>55</v>
      </c>
      <c r="D67" s="705" t="s">
        <v>190</v>
      </c>
      <c r="E67" s="640" t="s">
        <v>837</v>
      </c>
      <c r="F67" s="718">
        <f>COUNT('[4]26_京都府22:46_鹿児島県20'!F68)</f>
        <v>5</v>
      </c>
      <c r="G67" s="642">
        <f>COUNT('[4]26_京都府22:46_鹿児島県20'!G68)</f>
        <v>5</v>
      </c>
      <c r="H67" s="642">
        <f>COUNT('[4]26_京都府22:46_鹿児島県20'!H68)</f>
        <v>5</v>
      </c>
      <c r="I67" s="642">
        <f>COUNT('[4]26_京都府22:46_鹿児島県20'!I68)</f>
        <v>5</v>
      </c>
      <c r="J67" s="642">
        <f>COUNT('[4]26_京都府22:46_鹿児島県20'!J68)</f>
        <v>5</v>
      </c>
      <c r="K67" s="642">
        <f>COUNT('[4]26_京都府22:46_鹿児島県20'!K68)</f>
        <v>5</v>
      </c>
      <c r="L67" s="645">
        <f>COUNT('[4]26_京都府22:46_鹿児島県20'!L68)</f>
        <v>5</v>
      </c>
      <c r="M67" s="642">
        <f>COUNT('[4]26_京都府22:46_鹿児島県20'!M68)</f>
        <v>5</v>
      </c>
      <c r="N67" s="645">
        <f>COUNT('[4]26_京都府22:46_鹿児島県20'!N68)</f>
        <v>5</v>
      </c>
      <c r="O67" s="645">
        <f>COUNT('[4]26_京都府22:46_鹿児島県20'!O68)</f>
        <v>5</v>
      </c>
      <c r="P67" s="645">
        <f>COUNT('[4]26_京都府22:46_鹿児島県20'!P68)</f>
        <v>5</v>
      </c>
      <c r="Q67" s="642">
        <f>COUNT('[4]26_京都府22:46_鹿児島県20'!Q68)</f>
        <v>5</v>
      </c>
      <c r="R67" s="642">
        <f>COUNT('[4]26_京都府22:46_鹿児島県20'!R68)</f>
        <v>5</v>
      </c>
      <c r="S67" s="642">
        <f>COUNT('[4]26_京都府22:46_鹿児島県20'!S68)</f>
        <v>5</v>
      </c>
      <c r="T67" s="642">
        <f>COUNT('[4]26_京都府22:46_鹿児島県20'!T68)</f>
        <v>5</v>
      </c>
      <c r="U67" s="642">
        <f>COUNT('[4]26_京都府22:46_鹿児島県20'!U68)</f>
        <v>5</v>
      </c>
      <c r="V67" s="645">
        <f>COUNT('[4]26_京都府22:46_鹿児島県20'!V68)</f>
        <v>5</v>
      </c>
      <c r="W67" s="645">
        <f>COUNT('[4]26_京都府22:46_鹿児島県20'!W68)</f>
        <v>5</v>
      </c>
      <c r="X67" s="651">
        <f>COUNT('[4]26_京都府22:46_鹿児島県20'!X68)</f>
        <v>5</v>
      </c>
      <c r="Y67" s="648">
        <f>COUNT('[4]26_京都府22:46_鹿児島県20'!Y68)</f>
        <v>5</v>
      </c>
    </row>
    <row r="68" spans="1:120" ht="13">
      <c r="B68" s="685"/>
      <c r="C68" s="638">
        <v>56</v>
      </c>
      <c r="D68" s="639" t="s">
        <v>788</v>
      </c>
      <c r="E68" s="640"/>
      <c r="F68" s="718">
        <f>COUNT('[4]26_京都府22:46_鹿児島県20'!F69)</f>
        <v>5</v>
      </c>
      <c r="G68" s="642">
        <f>COUNT('[4]26_京都府22:46_鹿児島県20'!G69)</f>
        <v>5</v>
      </c>
      <c r="H68" s="642">
        <f>COUNT('[4]26_京都府22:46_鹿児島県20'!H69)</f>
        <v>5</v>
      </c>
      <c r="I68" s="642">
        <f>COUNT('[4]26_京都府22:46_鹿児島県20'!I69)</f>
        <v>5</v>
      </c>
      <c r="J68" s="642">
        <f>COUNT('[4]26_京都府22:46_鹿児島県20'!J69)</f>
        <v>5</v>
      </c>
      <c r="K68" s="642">
        <f>COUNT('[4]26_京都府22:46_鹿児島県20'!K69)</f>
        <v>5</v>
      </c>
      <c r="L68" s="645">
        <f>COUNT('[4]26_京都府22:46_鹿児島県20'!L69)</f>
        <v>5</v>
      </c>
      <c r="M68" s="642">
        <f>COUNT('[4]26_京都府22:46_鹿児島県20'!M69)</f>
        <v>5</v>
      </c>
      <c r="N68" s="645">
        <f>COUNT('[4]26_京都府22:46_鹿児島県20'!N69)</f>
        <v>5</v>
      </c>
      <c r="O68" s="645">
        <f>COUNT('[4]26_京都府22:46_鹿児島県20'!O69)</f>
        <v>5</v>
      </c>
      <c r="P68" s="645">
        <f>COUNT('[4]26_京都府22:46_鹿児島県20'!P69)</f>
        <v>5</v>
      </c>
      <c r="Q68" s="642">
        <f>COUNT('[4]26_京都府22:46_鹿児島県20'!Q69)</f>
        <v>5</v>
      </c>
      <c r="R68" s="642">
        <f>COUNT('[4]26_京都府22:46_鹿児島県20'!R69)</f>
        <v>5</v>
      </c>
      <c r="S68" s="642">
        <f>COUNT('[4]26_京都府22:46_鹿児島県20'!S69)</f>
        <v>5</v>
      </c>
      <c r="T68" s="642">
        <f>COUNT('[4]26_京都府22:46_鹿児島県20'!T69)</f>
        <v>5</v>
      </c>
      <c r="U68" s="642">
        <f>COUNT('[4]26_京都府22:46_鹿児島県20'!U69)</f>
        <v>5</v>
      </c>
      <c r="V68" s="645">
        <f>COUNT('[4]26_京都府22:46_鹿児島県20'!V69)</f>
        <v>5</v>
      </c>
      <c r="W68" s="645">
        <f>COUNT('[4]26_京都府22:46_鹿児島県20'!W69)</f>
        <v>5</v>
      </c>
      <c r="X68" s="651">
        <f>COUNT('[4]26_京都府22:46_鹿児島県20'!X69)</f>
        <v>5</v>
      </c>
      <c r="Y68" s="648">
        <f>COUNT('[4]26_京都府22:46_鹿児島県20'!Y69)</f>
        <v>5</v>
      </c>
    </row>
    <row r="69" spans="1:120" ht="13">
      <c r="B69" s="723" t="s">
        <v>441</v>
      </c>
      <c r="C69" s="676">
        <v>57</v>
      </c>
      <c r="D69" s="710" t="s">
        <v>789</v>
      </c>
      <c r="E69" s="711" t="s">
        <v>838</v>
      </c>
      <c r="F69" s="720">
        <f>COUNT('[4]26_京都府22:46_鹿児島県20'!F70)</f>
        <v>5</v>
      </c>
      <c r="G69" s="680">
        <f>COUNT('[4]26_京都府22:46_鹿児島県20'!G70)</f>
        <v>5</v>
      </c>
      <c r="H69" s="680">
        <f>COUNT('[4]26_京都府22:46_鹿児島県20'!H70)</f>
        <v>5</v>
      </c>
      <c r="I69" s="680">
        <f>COUNT('[4]26_京都府22:46_鹿児島県20'!I70)</f>
        <v>5</v>
      </c>
      <c r="J69" s="680">
        <f>COUNT('[4]26_京都府22:46_鹿児島県20'!J70)</f>
        <v>5</v>
      </c>
      <c r="K69" s="680">
        <f>COUNT('[4]26_京都府22:46_鹿児島県20'!K70)</f>
        <v>5</v>
      </c>
      <c r="L69" s="645">
        <f>COUNT('[4]26_京都府22:46_鹿児島県20'!L70)</f>
        <v>5</v>
      </c>
      <c r="M69" s="680">
        <f>COUNT('[4]26_京都府22:46_鹿児島県20'!M70)</f>
        <v>5</v>
      </c>
      <c r="N69" s="645">
        <f>COUNT('[4]26_京都府22:46_鹿児島県20'!N70)</f>
        <v>5</v>
      </c>
      <c r="O69" s="645">
        <f>COUNT('[4]26_京都府22:46_鹿児島県20'!O70)</f>
        <v>5</v>
      </c>
      <c r="P69" s="645">
        <f>COUNT('[4]26_京都府22:46_鹿児島県20'!P70)</f>
        <v>5</v>
      </c>
      <c r="Q69" s="680">
        <f>COUNT('[4]26_京都府22:46_鹿児島県20'!Q70)</f>
        <v>5</v>
      </c>
      <c r="R69" s="680">
        <f>COUNT('[4]26_京都府22:46_鹿児島県20'!R70)</f>
        <v>5</v>
      </c>
      <c r="S69" s="680">
        <f>COUNT('[4]26_京都府22:46_鹿児島県20'!S70)</f>
        <v>5</v>
      </c>
      <c r="T69" s="680">
        <f>COUNT('[4]26_京都府22:46_鹿児島県20'!T70)</f>
        <v>5</v>
      </c>
      <c r="U69" s="680">
        <f>COUNT('[4]26_京都府22:46_鹿児島県20'!U70)</f>
        <v>5</v>
      </c>
      <c r="V69" s="645">
        <f>COUNT('[4]26_京都府22:46_鹿児島県20'!V70)</f>
        <v>5</v>
      </c>
      <c r="W69" s="645">
        <f>COUNT('[4]26_京都府22:46_鹿児島県20'!W70)</f>
        <v>5</v>
      </c>
      <c r="X69" s="721">
        <f>COUNT('[4]26_京都府22:46_鹿児島県20'!X70)</f>
        <v>5</v>
      </c>
      <c r="Y69" s="722">
        <f>COUNT('[4]26_京都府22:46_鹿児島県20'!Y70)</f>
        <v>5</v>
      </c>
    </row>
    <row r="70" spans="1:120" ht="13">
      <c r="B70" s="723" t="s">
        <v>442</v>
      </c>
      <c r="C70" s="676">
        <v>58</v>
      </c>
      <c r="D70" s="710" t="s">
        <v>791</v>
      </c>
      <c r="E70" s="711" t="s">
        <v>839</v>
      </c>
      <c r="F70" s="720">
        <f>COUNT('[4]26_京都府22:46_鹿児島県20'!F71)</f>
        <v>5</v>
      </c>
      <c r="G70" s="680">
        <f>COUNT('[4]26_京都府22:46_鹿児島県20'!G71)</f>
        <v>5</v>
      </c>
      <c r="H70" s="680">
        <f>COUNT('[4]26_京都府22:46_鹿児島県20'!H71)</f>
        <v>5</v>
      </c>
      <c r="I70" s="680">
        <f>COUNT('[4]26_京都府22:46_鹿児島県20'!I71)</f>
        <v>5</v>
      </c>
      <c r="J70" s="680">
        <f>COUNT('[4]26_京都府22:46_鹿児島県20'!J71)</f>
        <v>5</v>
      </c>
      <c r="K70" s="680">
        <f>COUNT('[4]26_京都府22:46_鹿児島県20'!K71)</f>
        <v>5</v>
      </c>
      <c r="L70" s="645">
        <f>COUNT('[4]26_京都府22:46_鹿児島県20'!L71)</f>
        <v>5</v>
      </c>
      <c r="M70" s="680">
        <f>COUNT('[4]26_京都府22:46_鹿児島県20'!M71)</f>
        <v>5</v>
      </c>
      <c r="N70" s="645">
        <f>COUNT('[4]26_京都府22:46_鹿児島県20'!N71)</f>
        <v>5</v>
      </c>
      <c r="O70" s="645">
        <f>COUNT('[4]26_京都府22:46_鹿児島県20'!O71)</f>
        <v>5</v>
      </c>
      <c r="P70" s="645">
        <f>COUNT('[4]26_京都府22:46_鹿児島県20'!P71)</f>
        <v>5</v>
      </c>
      <c r="Q70" s="680">
        <f>COUNT('[4]26_京都府22:46_鹿児島県20'!Q71)</f>
        <v>5</v>
      </c>
      <c r="R70" s="680">
        <f>COUNT('[4]26_京都府22:46_鹿児島県20'!R71)</f>
        <v>5</v>
      </c>
      <c r="S70" s="680">
        <f>COUNT('[4]26_京都府22:46_鹿児島県20'!S71)</f>
        <v>5</v>
      </c>
      <c r="T70" s="680">
        <f>COUNT('[4]26_京都府22:46_鹿児島県20'!T71)</f>
        <v>5</v>
      </c>
      <c r="U70" s="680">
        <f>COUNT('[4]26_京都府22:46_鹿児島県20'!U71)</f>
        <v>5</v>
      </c>
      <c r="V70" s="645">
        <f>COUNT('[4]26_京都府22:46_鹿児島県20'!V71)</f>
        <v>5</v>
      </c>
      <c r="W70" s="645">
        <f>COUNT('[4]26_京都府22:46_鹿児島県20'!W71)</f>
        <v>5</v>
      </c>
      <c r="X70" s="721">
        <f>COUNT('[4]26_京都府22:46_鹿児島県20'!X71)</f>
        <v>5</v>
      </c>
      <c r="Y70" s="722">
        <f>COUNT('[4]26_京都府22:46_鹿児島県20'!Y71)</f>
        <v>5</v>
      </c>
    </row>
    <row r="71" spans="1:120" ht="13">
      <c r="B71" s="707" t="s">
        <v>193</v>
      </c>
      <c r="C71" s="676"/>
      <c r="D71" s="710" t="s">
        <v>443</v>
      </c>
      <c r="E71" s="711" t="s">
        <v>840</v>
      </c>
      <c r="F71" s="720">
        <f>COUNT('[4]26_京都府22:46_鹿児島県20'!F72)</f>
        <v>5</v>
      </c>
      <c r="G71" s="680">
        <f>COUNT('[4]26_京都府22:46_鹿児島県20'!G72)</f>
        <v>5</v>
      </c>
      <c r="H71" s="680">
        <f>COUNT('[4]26_京都府22:46_鹿児島県20'!H72)</f>
        <v>5</v>
      </c>
      <c r="I71" s="680">
        <f>COUNT('[4]26_京都府22:46_鹿児島県20'!I72)</f>
        <v>5</v>
      </c>
      <c r="J71" s="680">
        <f>COUNT('[4]26_京都府22:46_鹿児島県20'!J72)</f>
        <v>5</v>
      </c>
      <c r="K71" s="680">
        <f>COUNT('[4]26_京都府22:46_鹿児島県20'!K72)</f>
        <v>5</v>
      </c>
      <c r="L71" s="645">
        <f>COUNT('[4]26_京都府22:46_鹿児島県20'!L72)</f>
        <v>5</v>
      </c>
      <c r="M71" s="680">
        <f>COUNT('[4]26_京都府22:46_鹿児島県20'!M72)</f>
        <v>5</v>
      </c>
      <c r="N71" s="645">
        <f>COUNT('[4]26_京都府22:46_鹿児島県20'!N72)</f>
        <v>5</v>
      </c>
      <c r="O71" s="645">
        <f>COUNT('[4]26_京都府22:46_鹿児島県20'!O72)</f>
        <v>5</v>
      </c>
      <c r="P71" s="680">
        <f>COUNT('[4]26_京都府22:46_鹿児島県20'!P72)</f>
        <v>5</v>
      </c>
      <c r="Q71" s="680">
        <f>COUNT('[4]26_京都府22:46_鹿児島県20'!Q72)</f>
        <v>5</v>
      </c>
      <c r="R71" s="680">
        <f>COUNT('[4]26_京都府22:46_鹿児島県20'!R72)</f>
        <v>5</v>
      </c>
      <c r="S71" s="680">
        <f>COUNT('[4]26_京都府22:46_鹿児島県20'!S72)</f>
        <v>5</v>
      </c>
      <c r="T71" s="680">
        <f>COUNT('[4]26_京都府22:46_鹿児島県20'!T72)</f>
        <v>5</v>
      </c>
      <c r="U71" s="680">
        <f>COUNT('[4]26_京都府22:46_鹿児島県20'!U72)</f>
        <v>5</v>
      </c>
      <c r="V71" s="645">
        <f>COUNT('[4]26_京都府22:46_鹿児島県20'!V72)</f>
        <v>5</v>
      </c>
      <c r="W71" s="645">
        <f>COUNT('[4]26_京都府22:46_鹿児島県20'!W72)</f>
        <v>5</v>
      </c>
      <c r="X71" s="721">
        <f>COUNT('[4]26_京都府22:46_鹿児島県20'!X72)</f>
        <v>5</v>
      </c>
      <c r="Y71" s="722">
        <f>COUNT('[4]26_京都府22:46_鹿児島県20'!Y72)</f>
        <v>5</v>
      </c>
    </row>
    <row r="72" spans="1:120" ht="13">
      <c r="B72" s="685"/>
      <c r="C72" s="638">
        <v>59</v>
      </c>
      <c r="D72" s="649" t="s">
        <v>183</v>
      </c>
      <c r="E72" s="669" t="s">
        <v>794</v>
      </c>
      <c r="F72" s="718">
        <f>COUNT('[4]26_京都府22:46_鹿児島県20'!F73)</f>
        <v>5</v>
      </c>
      <c r="G72" s="642">
        <f>COUNT('[4]26_京都府22:46_鹿児島県20'!G73)</f>
        <v>5</v>
      </c>
      <c r="H72" s="642">
        <f>COUNT('[4]26_京都府22:46_鹿児島県20'!H73)</f>
        <v>5</v>
      </c>
      <c r="I72" s="642">
        <f>COUNT('[4]26_京都府22:46_鹿児島県20'!I73)</f>
        <v>5</v>
      </c>
      <c r="J72" s="642">
        <f>COUNT('[4]26_京都府22:46_鹿児島県20'!J73)</f>
        <v>5</v>
      </c>
      <c r="K72" s="642">
        <f>COUNT('[4]26_京都府22:46_鹿児島県20'!K73)</f>
        <v>5</v>
      </c>
      <c r="L72" s="645">
        <f>COUNT('[4]26_京都府22:46_鹿児島県20'!L73)</f>
        <v>5</v>
      </c>
      <c r="M72" s="644">
        <f>COUNT('[4]26_京都府22:46_鹿児島県20'!M73)</f>
        <v>5</v>
      </c>
      <c r="N72" s="645">
        <f>COUNT('[4]26_京都府22:46_鹿児島県20'!N73)</f>
        <v>5</v>
      </c>
      <c r="O72" s="645">
        <f>COUNT('[4]26_京都府22:46_鹿児島県20'!O73)</f>
        <v>5</v>
      </c>
      <c r="P72" s="645">
        <f>COUNT('[4]26_京都府22:46_鹿児島県20'!P73)</f>
        <v>5</v>
      </c>
      <c r="Q72" s="642">
        <f>COUNT('[4]26_京都府22:46_鹿児島県20'!Q73)</f>
        <v>5</v>
      </c>
      <c r="R72" s="642">
        <f>COUNT('[4]26_京都府22:46_鹿児島県20'!R73)</f>
        <v>5</v>
      </c>
      <c r="S72" s="642">
        <f>COUNT('[4]26_京都府22:46_鹿児島県20'!S73)</f>
        <v>5</v>
      </c>
      <c r="T72" s="642">
        <f>COUNT('[4]26_京都府22:46_鹿児島県20'!T73)</f>
        <v>5</v>
      </c>
      <c r="U72" s="642">
        <f>COUNT('[4]26_京都府22:46_鹿児島県20'!U73)</f>
        <v>5</v>
      </c>
      <c r="V72" s="645">
        <f>COUNT('[4]26_京都府22:46_鹿児島県20'!V73)</f>
        <v>5</v>
      </c>
      <c r="W72" s="645">
        <f>COUNT('[4]26_京都府22:46_鹿児島県20'!W73)</f>
        <v>5</v>
      </c>
      <c r="X72" s="651">
        <f>COUNT('[4]26_京都府22:46_鹿児島県20'!X73)</f>
        <v>5</v>
      </c>
      <c r="Y72" s="648">
        <f>COUNT('[4]26_京都府22:46_鹿児島県20'!Y73)</f>
        <v>5</v>
      </c>
    </row>
    <row r="73" spans="1:120" ht="13">
      <c r="B73" s="685"/>
      <c r="C73" s="724">
        <v>60</v>
      </c>
      <c r="D73" s="725" t="s">
        <v>795</v>
      </c>
      <c r="E73" s="669" t="s">
        <v>796</v>
      </c>
      <c r="F73" s="718">
        <f>COUNT('[4]26_京都府22:46_鹿児島県20'!F74)</f>
        <v>5</v>
      </c>
      <c r="G73" s="642">
        <f>COUNT('[4]26_京都府22:46_鹿児島県20'!G74)</f>
        <v>5</v>
      </c>
      <c r="H73" s="642">
        <f>COUNT('[4]26_京都府22:46_鹿児島県20'!H74)</f>
        <v>5</v>
      </c>
      <c r="I73" s="642">
        <f>COUNT('[4]26_京都府22:46_鹿児島県20'!I74)</f>
        <v>5</v>
      </c>
      <c r="J73" s="642">
        <f>COUNT('[4]26_京都府22:46_鹿児島県20'!J74)</f>
        <v>5</v>
      </c>
      <c r="K73" s="642">
        <f>COUNT('[4]26_京都府22:46_鹿児島県20'!K74)</f>
        <v>5</v>
      </c>
      <c r="L73" s="645">
        <f>COUNT('[4]26_京都府22:46_鹿児島県20'!L74)</f>
        <v>5</v>
      </c>
      <c r="M73" s="644">
        <f>COUNT('[4]26_京都府22:46_鹿児島県20'!M74)</f>
        <v>5</v>
      </c>
      <c r="N73" s="645">
        <f>COUNT('[4]26_京都府22:46_鹿児島県20'!N74)</f>
        <v>5</v>
      </c>
      <c r="O73" s="645">
        <f>COUNT('[4]26_京都府22:46_鹿児島県20'!O74)</f>
        <v>5</v>
      </c>
      <c r="P73" s="645">
        <f>COUNT('[4]26_京都府22:46_鹿児島県20'!P74)</f>
        <v>5</v>
      </c>
      <c r="Q73" s="642">
        <f>COUNT('[4]26_京都府22:46_鹿児島県20'!Q74)</f>
        <v>5</v>
      </c>
      <c r="R73" s="642">
        <f>COUNT('[4]26_京都府22:46_鹿児島県20'!R74)</f>
        <v>5</v>
      </c>
      <c r="S73" s="642">
        <f>COUNT('[4]26_京都府22:46_鹿児島県20'!S74)</f>
        <v>5</v>
      </c>
      <c r="T73" s="642">
        <f>COUNT('[4]26_京都府22:46_鹿児島県20'!T74)</f>
        <v>5</v>
      </c>
      <c r="U73" s="642">
        <f>COUNT('[4]26_京都府22:46_鹿児島県20'!U74)</f>
        <v>5</v>
      </c>
      <c r="V73" s="645">
        <f>COUNT('[4]26_京都府22:46_鹿児島県20'!V74)</f>
        <v>5</v>
      </c>
      <c r="W73" s="645">
        <f>COUNT('[4]26_京都府22:46_鹿児島県20'!W74)</f>
        <v>5</v>
      </c>
      <c r="X73" s="651">
        <f>COUNT('[4]26_京都府22:46_鹿児島県20'!X74)</f>
        <v>5</v>
      </c>
      <c r="Y73" s="648">
        <f>COUNT('[4]26_京都府22:46_鹿児島県20'!Y74)</f>
        <v>5</v>
      </c>
    </row>
    <row r="74" spans="1:120" ht="13">
      <c r="B74" s="685"/>
      <c r="C74" s="638">
        <v>61</v>
      </c>
      <c r="D74" s="639" t="s">
        <v>188</v>
      </c>
      <c r="E74" s="640" t="s">
        <v>797</v>
      </c>
      <c r="F74" s="718">
        <f>COUNT('[4]26_京都府22:46_鹿児島県20'!F75)</f>
        <v>5</v>
      </c>
      <c r="G74" s="642">
        <f>COUNT('[4]26_京都府22:46_鹿児島県20'!G75)</f>
        <v>5</v>
      </c>
      <c r="H74" s="642">
        <f>COUNT('[4]26_京都府22:46_鹿児島県20'!H75)</f>
        <v>5</v>
      </c>
      <c r="I74" s="642">
        <f>COUNT('[4]26_京都府22:46_鹿児島県20'!I75)</f>
        <v>5</v>
      </c>
      <c r="J74" s="642">
        <f>COUNT('[4]26_京都府22:46_鹿児島県20'!J75)</f>
        <v>5</v>
      </c>
      <c r="K74" s="642">
        <f>COUNT('[4]26_京都府22:46_鹿児島県20'!K75)</f>
        <v>5</v>
      </c>
      <c r="L74" s="645">
        <f>COUNT('[4]26_京都府22:46_鹿児島県20'!L75)</f>
        <v>5</v>
      </c>
      <c r="M74" s="644">
        <f>COUNT('[4]26_京都府22:46_鹿児島県20'!M75)</f>
        <v>5</v>
      </c>
      <c r="N74" s="645">
        <f>COUNT('[4]26_京都府22:46_鹿児島県20'!N75)</f>
        <v>5</v>
      </c>
      <c r="O74" s="645">
        <f>COUNT('[4]26_京都府22:46_鹿児島県20'!O75)</f>
        <v>5</v>
      </c>
      <c r="P74" s="645">
        <f>COUNT('[4]26_京都府22:46_鹿児島県20'!P75)</f>
        <v>5</v>
      </c>
      <c r="Q74" s="642">
        <f>COUNT('[4]26_京都府22:46_鹿児島県20'!Q75)</f>
        <v>5</v>
      </c>
      <c r="R74" s="642">
        <f>COUNT('[4]26_京都府22:46_鹿児島県20'!R75)</f>
        <v>5</v>
      </c>
      <c r="S74" s="642">
        <f>COUNT('[4]26_京都府22:46_鹿児島県20'!S75)</f>
        <v>5</v>
      </c>
      <c r="T74" s="642">
        <f>COUNT('[4]26_京都府22:46_鹿児島県20'!T75)</f>
        <v>5</v>
      </c>
      <c r="U74" s="642">
        <f>COUNT('[4]26_京都府22:46_鹿児島県20'!U75)</f>
        <v>5</v>
      </c>
      <c r="V74" s="645">
        <f>COUNT('[4]26_京都府22:46_鹿児島県20'!V75)</f>
        <v>5</v>
      </c>
      <c r="W74" s="645">
        <f>COUNT('[4]26_京都府22:46_鹿児島県20'!W75)</f>
        <v>5</v>
      </c>
      <c r="X74" s="651">
        <f>COUNT('[4]26_京都府22:46_鹿児島県20'!X75)</f>
        <v>5</v>
      </c>
      <c r="Y74" s="648">
        <f>COUNT('[4]26_京都府22:46_鹿児島県20'!Y75)</f>
        <v>5</v>
      </c>
    </row>
    <row r="75" spans="1:120" ht="13.5" thickBot="1">
      <c r="B75" s="685"/>
      <c r="C75" s="638">
        <v>62</v>
      </c>
      <c r="D75" s="649" t="s">
        <v>194</v>
      </c>
      <c r="E75" s="726" t="s">
        <v>798</v>
      </c>
      <c r="F75" s="718">
        <f>COUNT('[4]26_京都府22:46_鹿児島県20'!F76)</f>
        <v>5</v>
      </c>
      <c r="G75" s="642">
        <f>COUNT('[4]26_京都府22:46_鹿児島県20'!G76)</f>
        <v>5</v>
      </c>
      <c r="H75" s="642">
        <f>COUNT('[4]26_京都府22:46_鹿児島県20'!H76)</f>
        <v>5</v>
      </c>
      <c r="I75" s="642">
        <f>COUNT('[4]26_京都府22:46_鹿児島県20'!I76)</f>
        <v>5</v>
      </c>
      <c r="J75" s="642">
        <f>COUNT('[4]26_京都府22:46_鹿児島県20'!J76)</f>
        <v>5</v>
      </c>
      <c r="K75" s="642">
        <f>COUNT('[4]26_京都府22:46_鹿児島県20'!K76)</f>
        <v>5</v>
      </c>
      <c r="L75" s="645">
        <f>COUNT('[4]26_京都府22:46_鹿児島県20'!L76)</f>
        <v>5</v>
      </c>
      <c r="M75" s="644">
        <f>COUNT('[4]26_京都府22:46_鹿児島県20'!M76)</f>
        <v>5</v>
      </c>
      <c r="N75" s="645">
        <f>COUNT('[4]26_京都府22:46_鹿児島県20'!N76)</f>
        <v>5</v>
      </c>
      <c r="O75" s="645">
        <f>COUNT('[4]26_京都府22:46_鹿児島県20'!O76)</f>
        <v>5</v>
      </c>
      <c r="P75" s="698">
        <f>COUNT('[4]26_京都府22:46_鹿児島県20'!P76)</f>
        <v>5</v>
      </c>
      <c r="Q75" s="642">
        <f>COUNT('[4]26_京都府22:46_鹿児島県20'!Q76)</f>
        <v>5</v>
      </c>
      <c r="R75" s="642">
        <f>COUNT('[4]26_京都府22:46_鹿児島県20'!R76)</f>
        <v>5</v>
      </c>
      <c r="S75" s="642">
        <f>COUNT('[4]26_京都府22:46_鹿児島県20'!S76)</f>
        <v>5</v>
      </c>
      <c r="T75" s="642">
        <f>COUNT('[4]26_京都府22:46_鹿児島県20'!T76)</f>
        <v>5</v>
      </c>
      <c r="U75" s="642">
        <f>COUNT('[4]26_京都府22:46_鹿児島県20'!U76)</f>
        <v>5</v>
      </c>
      <c r="V75" s="645">
        <f>COUNT('[4]26_京都府22:46_鹿児島県20'!V76)</f>
        <v>5</v>
      </c>
      <c r="W75" s="645">
        <f>COUNT('[4]26_京都府22:46_鹿児島県20'!W76)</f>
        <v>5</v>
      </c>
      <c r="X75" s="651">
        <f>COUNT('[4]26_京都府22:46_鹿児島県20'!X76)</f>
        <v>5</v>
      </c>
      <c r="Y75" s="648">
        <f>COUNT('[4]26_京都府22:46_鹿児島県20'!Y76)</f>
        <v>5</v>
      </c>
    </row>
    <row r="76" spans="1:120" ht="14" thickTop="1" thickBot="1">
      <c r="B76" s="685"/>
      <c r="C76" s="727">
        <v>63</v>
      </c>
      <c r="D76" s="705" t="s">
        <v>604</v>
      </c>
      <c r="E76" s="640" t="s">
        <v>841</v>
      </c>
      <c r="F76" s="718">
        <f>COUNT('[4]26_京都府22:46_鹿児島県20'!F77)</f>
        <v>5</v>
      </c>
      <c r="G76" s="642">
        <f>COUNT('[4]26_京都府22:46_鹿児島県20'!G77)</f>
        <v>5</v>
      </c>
      <c r="H76" s="642">
        <f>COUNT('[4]26_京都府22:46_鹿児島県20'!H77)</f>
        <v>5</v>
      </c>
      <c r="I76" s="642">
        <f>COUNT('[4]26_京都府22:46_鹿児島県20'!I77)</f>
        <v>5</v>
      </c>
      <c r="J76" s="642">
        <f>COUNT('[4]26_京都府22:46_鹿児島県20'!J77)</f>
        <v>5</v>
      </c>
      <c r="K76" s="642">
        <f>COUNT('[4]26_京都府22:46_鹿児島県20'!K77)</f>
        <v>5</v>
      </c>
      <c r="L76" s="645">
        <f>COUNT('[4]26_京都府22:46_鹿児島県20'!L77)</f>
        <v>5</v>
      </c>
      <c r="M76" s="644">
        <f>COUNT('[4]26_京都府22:46_鹿児島県20'!M77)</f>
        <v>5</v>
      </c>
      <c r="N76" s="645">
        <f>COUNT('[4]26_京都府22:46_鹿児島県20'!N77)</f>
        <v>5</v>
      </c>
      <c r="O76" s="728">
        <f>COUNT('[4]26_京都府22:46_鹿児島県20'!O77)</f>
        <v>5</v>
      </c>
      <c r="P76" s="652">
        <f>COUNT('[4]26_京都府22:46_鹿児島県20'!P77)</f>
        <v>5</v>
      </c>
      <c r="Q76" s="687">
        <f>COUNT('[4]26_京都府22:46_鹿児島県20'!Q77)</f>
        <v>5</v>
      </c>
      <c r="R76" s="642">
        <f>COUNT('[4]26_京都府22:46_鹿児島県20'!R77)</f>
        <v>5</v>
      </c>
      <c r="S76" s="642">
        <f>COUNT('[4]26_京都府22:46_鹿児島県20'!S77)</f>
        <v>5</v>
      </c>
      <c r="T76" s="642">
        <f>COUNT('[4]26_京都府22:46_鹿児島県20'!T77)</f>
        <v>5</v>
      </c>
      <c r="U76" s="642">
        <f>COUNT('[4]26_京都府22:46_鹿児島県20'!U77)</f>
        <v>5</v>
      </c>
      <c r="V76" s="645">
        <f>COUNT('[4]26_京都府22:46_鹿児島県20'!V77)</f>
        <v>5</v>
      </c>
      <c r="W76" s="645">
        <f>COUNT('[4]26_京都府22:46_鹿児島県20'!W77)</f>
        <v>5</v>
      </c>
      <c r="X76" s="651">
        <f>COUNT('[4]26_京都府22:46_鹿児島県20'!X77)</f>
        <v>5</v>
      </c>
      <c r="Y76" s="648">
        <f>COUNT('[4]26_京都府22:46_鹿児島県20'!Y77)</f>
        <v>5</v>
      </c>
    </row>
    <row r="77" spans="1:120" ht="13.5" thickTop="1">
      <c r="B77" s="685"/>
      <c r="C77" s="727">
        <v>64</v>
      </c>
      <c r="D77" s="729" t="s">
        <v>196</v>
      </c>
      <c r="E77" s="640"/>
      <c r="F77" s="718">
        <f>COUNT('[4]26_京都府22:46_鹿児島県20'!F78)</f>
        <v>5</v>
      </c>
      <c r="G77" s="642">
        <f>COUNT('[4]26_京都府22:46_鹿児島県20'!G78)</f>
        <v>5</v>
      </c>
      <c r="H77" s="642">
        <f>COUNT('[4]26_京都府22:46_鹿児島県20'!H78)</f>
        <v>5</v>
      </c>
      <c r="I77" s="642">
        <f>COUNT('[4]26_京都府22:46_鹿児島県20'!I78)</f>
        <v>5</v>
      </c>
      <c r="J77" s="642">
        <f>COUNT('[4]26_京都府22:46_鹿児島県20'!J78)</f>
        <v>5</v>
      </c>
      <c r="K77" s="642">
        <f>COUNT('[4]26_京都府22:46_鹿児島県20'!K78)</f>
        <v>5</v>
      </c>
      <c r="L77" s="645">
        <f>COUNT('[4]26_京都府22:46_鹿児島県20'!L78)</f>
        <v>5</v>
      </c>
      <c r="M77" s="644">
        <f>COUNT('[4]26_京都府22:46_鹿児島県20'!M78)</f>
        <v>5</v>
      </c>
      <c r="N77" s="645">
        <f>COUNT('[4]26_京都府22:46_鹿児島県20'!N78)</f>
        <v>5</v>
      </c>
      <c r="O77" s="645">
        <f>COUNT('[4]26_京都府22:46_鹿児島県20'!O78)</f>
        <v>5</v>
      </c>
      <c r="P77" s="658">
        <f>COUNT('[4]26_京都府22:46_鹿児島県20'!P78)</f>
        <v>5</v>
      </c>
      <c r="Q77" s="642">
        <f>COUNT('[4]26_京都府22:46_鹿児島県20'!Q78)</f>
        <v>5</v>
      </c>
      <c r="R77" s="642">
        <f>COUNT('[4]26_京都府22:46_鹿児島県20'!R78)</f>
        <v>5</v>
      </c>
      <c r="S77" s="642">
        <f>COUNT('[4]26_京都府22:46_鹿児島県20'!S78)</f>
        <v>5</v>
      </c>
      <c r="T77" s="642">
        <f>COUNT('[4]26_京都府22:46_鹿児島県20'!T78)</f>
        <v>5</v>
      </c>
      <c r="U77" s="642">
        <f>COUNT('[4]26_京都府22:46_鹿児島県20'!U78)</f>
        <v>5</v>
      </c>
      <c r="V77" s="645">
        <f>COUNT('[4]26_京都府22:46_鹿児島県20'!V78)</f>
        <v>5</v>
      </c>
      <c r="W77" s="645">
        <f>COUNT('[4]26_京都府22:46_鹿児島県20'!W78)</f>
        <v>5</v>
      </c>
      <c r="X77" s="651">
        <f>COUNT('[4]26_京都府22:46_鹿児島県20'!X78)</f>
        <v>5</v>
      </c>
      <c r="Y77" s="648">
        <f>COUNT('[4]26_京都府22:46_鹿児島県20'!Y78)</f>
        <v>5</v>
      </c>
    </row>
    <row r="78" spans="1:120" ht="13.5" thickBot="1">
      <c r="B78" s="659" t="s">
        <v>197</v>
      </c>
      <c r="C78" s="730">
        <v>65</v>
      </c>
      <c r="D78" s="731" t="s">
        <v>384</v>
      </c>
      <c r="E78" s="732" t="s">
        <v>842</v>
      </c>
      <c r="F78" s="733">
        <f>COUNT('[4]26_京都府22:46_鹿児島県20'!F79)</f>
        <v>5</v>
      </c>
      <c r="G78" s="664">
        <f>COUNT('[4]26_京都府22:46_鹿児島県20'!G79)</f>
        <v>5</v>
      </c>
      <c r="H78" s="664">
        <f>COUNT('[4]26_京都府22:46_鹿児島県20'!H79)</f>
        <v>5</v>
      </c>
      <c r="I78" s="664">
        <f>COUNT('[4]26_京都府22:46_鹿児島県20'!I79)</f>
        <v>5</v>
      </c>
      <c r="J78" s="664">
        <f>COUNT('[4]26_京都府22:46_鹿児島県20'!J79)</f>
        <v>5</v>
      </c>
      <c r="K78" s="664">
        <f>COUNT('[4]26_京都府22:46_鹿児島県20'!K79)</f>
        <v>5</v>
      </c>
      <c r="L78" s="645">
        <f>COUNT('[4]26_京都府22:46_鹿児島県20'!L79)</f>
        <v>5</v>
      </c>
      <c r="M78" s="664">
        <f>COUNT('[4]26_京都府22:46_鹿児島県20'!M79)</f>
        <v>5</v>
      </c>
      <c r="N78" s="645">
        <f>COUNT('[4]26_京都府22:46_鹿児島県20'!N79)</f>
        <v>5</v>
      </c>
      <c r="O78" s="645">
        <f>COUNT('[4]26_京都府22:46_鹿児島県20'!O79)</f>
        <v>5</v>
      </c>
      <c r="P78" s="645">
        <f>COUNT('[4]26_京都府22:46_鹿児島県20'!P79)</f>
        <v>5</v>
      </c>
      <c r="Q78" s="664">
        <f>COUNT('[4]26_京都府22:46_鹿児島県20'!Q79)</f>
        <v>5</v>
      </c>
      <c r="R78" s="664">
        <f>COUNT('[4]26_京都府22:46_鹿児島県20'!R79)</f>
        <v>5</v>
      </c>
      <c r="S78" s="664">
        <f>COUNT('[4]26_京都府22:46_鹿児島県20'!S79)</f>
        <v>5</v>
      </c>
      <c r="T78" s="664">
        <f>COUNT('[4]26_京都府22:46_鹿児島県20'!T79)</f>
        <v>5</v>
      </c>
      <c r="U78" s="664">
        <f>COUNT('[4]26_京都府22:46_鹿児島県20'!U79)</f>
        <v>5</v>
      </c>
      <c r="V78" s="645">
        <f>COUNT('[4]26_京都府22:46_鹿児島県20'!V79)</f>
        <v>5</v>
      </c>
      <c r="W78" s="645">
        <f>COUNT('[4]26_京都府22:46_鹿児島県20'!W79)</f>
        <v>5</v>
      </c>
      <c r="X78" s="673">
        <f>COUNT('[4]26_京都府22:46_鹿児島県20'!X79)</f>
        <v>5</v>
      </c>
      <c r="Y78" s="734">
        <f>COUNT('[4]26_京都府22:46_鹿児島県20'!Y79)</f>
        <v>5</v>
      </c>
    </row>
    <row r="79" spans="1:120" ht="14" thickTop="1" thickBot="1">
      <c r="B79" s="735"/>
      <c r="C79" s="736"/>
      <c r="D79" s="737" t="s">
        <v>447</v>
      </c>
      <c r="E79" s="738"/>
      <c r="F79" s="739">
        <f>COUNT('[4]26_京都府22:46_鹿児島県20'!F80)</f>
        <v>5</v>
      </c>
      <c r="G79" s="740">
        <f>COUNT('[4]26_京都府22:46_鹿児島県20'!G80)</f>
        <v>5</v>
      </c>
      <c r="H79" s="740">
        <f>COUNT('[4]26_京都府22:46_鹿児島県20'!H80)</f>
        <v>5</v>
      </c>
      <c r="I79" s="740">
        <f>COUNT('[4]26_京都府22:46_鹿児島県20'!I80)</f>
        <v>5</v>
      </c>
      <c r="J79" s="740">
        <f>COUNT('[4]26_京都府22:46_鹿児島県20'!J80)</f>
        <v>5</v>
      </c>
      <c r="K79" s="740">
        <f>COUNT('[4]26_京都府22:46_鹿児島県20'!K80)</f>
        <v>5</v>
      </c>
      <c r="L79" s="740">
        <f>COUNT('[4]26_京都府22:46_鹿児島県20'!L80)</f>
        <v>5</v>
      </c>
      <c r="M79" s="740">
        <f>COUNT('[4]26_京都府22:46_鹿児島県20'!M80)</f>
        <v>5</v>
      </c>
      <c r="N79" s="740">
        <f>COUNT('[4]26_京都府22:46_鹿児島県20'!N80)</f>
        <v>5</v>
      </c>
      <c r="O79" s="740">
        <f>COUNT('[4]26_京都府22:46_鹿児島県20'!O80)</f>
        <v>5</v>
      </c>
      <c r="P79" s="740">
        <f>COUNT('[4]26_京都府22:46_鹿児島県20'!P80)</f>
        <v>5</v>
      </c>
      <c r="Q79" s="740">
        <f>COUNT('[4]26_京都府22:46_鹿児島県20'!Q80)</f>
        <v>5</v>
      </c>
      <c r="R79" s="740">
        <f>COUNT('[4]26_京都府22:46_鹿児島県20'!R80)</f>
        <v>5</v>
      </c>
      <c r="S79" s="740">
        <f>COUNT('[4]26_京都府22:46_鹿児島県20'!S80)</f>
        <v>5</v>
      </c>
      <c r="T79" s="740">
        <f>COUNT('[4]26_京都府22:46_鹿児島県20'!T80)</f>
        <v>5</v>
      </c>
      <c r="U79" s="740">
        <f>COUNT('[4]26_京都府22:46_鹿児島県20'!U80)</f>
        <v>5</v>
      </c>
      <c r="V79" s="740">
        <f>COUNT('[4]26_京都府22:46_鹿児島県20'!V80)</f>
        <v>5</v>
      </c>
      <c r="W79" s="740">
        <f>COUNT('[4]26_京都府22:46_鹿児島県20'!W80)</f>
        <v>5</v>
      </c>
      <c r="X79" s="741">
        <f>COUNT('[4]26_京都府22:46_鹿児島県20'!X80)</f>
        <v>5</v>
      </c>
      <c r="Y79" s="742">
        <f>COUNT('[4]26_京都府22:46_鹿児島県20'!Y80)</f>
        <v>5</v>
      </c>
    </row>
    <row r="80" spans="1:120" s="69" customFormat="1" ht="13">
      <c r="A80" s="600"/>
      <c r="B80" s="69" t="s">
        <v>811</v>
      </c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8"/>
      <c r="DB80" s="68"/>
      <c r="DC80" s="68"/>
      <c r="DD80" s="68"/>
      <c r="DE80" s="68"/>
      <c r="DF80" s="68"/>
      <c r="DG80" s="68"/>
      <c r="DH80" s="68"/>
      <c r="DI80" s="68"/>
      <c r="DJ80" s="68"/>
      <c r="DK80" s="68"/>
      <c r="DL80" s="68"/>
      <c r="DM80" s="68"/>
      <c r="DN80" s="68"/>
      <c r="DO80" s="68"/>
      <c r="DP80" s="68"/>
    </row>
    <row r="81" spans="1:120" s="69" customFormat="1" ht="13">
      <c r="A81" s="600"/>
      <c r="C81" s="68"/>
      <c r="D81" s="68"/>
      <c r="E81" s="68"/>
      <c r="F81" s="743"/>
      <c r="G81" s="743"/>
      <c r="H81" s="743"/>
      <c r="I81" s="743"/>
      <c r="J81" s="743"/>
      <c r="K81" s="743"/>
      <c r="L81" s="743"/>
      <c r="M81" s="743"/>
      <c r="N81" s="743"/>
      <c r="O81" s="743"/>
      <c r="P81" s="743"/>
      <c r="Q81" s="743"/>
      <c r="R81" s="743"/>
      <c r="S81" s="743"/>
      <c r="T81" s="743"/>
      <c r="U81" s="743"/>
      <c r="V81" s="743"/>
      <c r="W81" s="743"/>
      <c r="X81" s="743"/>
      <c r="Y81" s="743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8"/>
      <c r="DB81" s="68"/>
      <c r="DC81" s="68"/>
      <c r="DD81" s="68"/>
      <c r="DE81" s="68"/>
      <c r="DF81" s="68"/>
      <c r="DG81" s="68"/>
      <c r="DH81" s="68"/>
      <c r="DI81" s="68"/>
      <c r="DJ81" s="68"/>
      <c r="DK81" s="68"/>
      <c r="DL81" s="68"/>
      <c r="DM81" s="68"/>
      <c r="DN81" s="68"/>
      <c r="DO81" s="68"/>
      <c r="DP81" s="68"/>
    </row>
    <row r="82" spans="1:120" s="69" customFormat="1" ht="13">
      <c r="A82" s="600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  <c r="DP82" s="68"/>
    </row>
    <row r="83" spans="1:120" s="69" customFormat="1" ht="13">
      <c r="A83" s="600"/>
      <c r="B83" s="600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8"/>
      <c r="DB83" s="68"/>
      <c r="DC83" s="68"/>
      <c r="DD83" s="68"/>
      <c r="DE83" s="68"/>
      <c r="DF83" s="68"/>
      <c r="DG83" s="68"/>
      <c r="DH83" s="68"/>
      <c r="DI83" s="68"/>
      <c r="DJ83" s="68"/>
      <c r="DK83" s="68"/>
      <c r="DL83" s="68"/>
      <c r="DM83" s="68"/>
      <c r="DN83" s="68"/>
      <c r="DO83" s="68"/>
      <c r="DP83" s="68"/>
    </row>
    <row r="84" spans="1:120" s="69" customFormat="1" ht="13">
      <c r="A84" s="600"/>
      <c r="B84" s="600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8"/>
      <c r="DB84" s="68"/>
      <c r="DC84" s="68"/>
      <c r="DD84" s="68"/>
      <c r="DE84" s="68"/>
      <c r="DF84" s="68"/>
      <c r="DG84" s="68"/>
      <c r="DH84" s="68"/>
      <c r="DI84" s="68"/>
      <c r="DJ84" s="68"/>
      <c r="DK84" s="68"/>
      <c r="DL84" s="68"/>
      <c r="DM84" s="68"/>
      <c r="DN84" s="68"/>
      <c r="DO84" s="68"/>
      <c r="DP84" s="68"/>
    </row>
  </sheetData>
  <phoneticPr fontId="17"/>
  <pageMargins left="0.39370078740157483" right="0.39370078740157483" top="0.24" bottom="0.39" header="0.2" footer="0.2"/>
  <pageSetup paperSize="9" scale="48" orientation="landscape" horizontalDpi="4294967293" r:id="rId1"/>
  <headerFooter alignWithMargins="0">
    <oddHeader>&amp;L&amp;"ＭＳ Ｐ明朝,標準"&amp;18調査票Ⅱ－１</oddHeader>
    <oddFooter>&amp;C5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072bf6-2910-405c-80b1-19093bade0cc" xsi:nil="true"/>
    <lcf76f155ced4ddcb4097134ff3c332f xmlns="882901bd-f2e9-42a3-aff7-083fa3316aa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8FC64E3000D304FB68E5FAA5DD5359B" ma:contentTypeVersion="14" ma:contentTypeDescription="新しいドキュメントを作成します。" ma:contentTypeScope="" ma:versionID="29bdc460c125d04b3ed477dc09207d16">
  <xsd:schema xmlns:xsd="http://www.w3.org/2001/XMLSchema" xmlns:xs="http://www.w3.org/2001/XMLSchema" xmlns:p="http://schemas.microsoft.com/office/2006/metadata/properties" xmlns:ns2="882901bd-f2e9-42a3-aff7-083fa3316aaf" xmlns:ns3="44072bf6-2910-405c-80b1-19093bade0cc" targetNamespace="http://schemas.microsoft.com/office/2006/metadata/properties" ma:root="true" ma:fieldsID="bae6e3b1b52de6a21fe0042640e1a780" ns2:_="" ns3:_="">
    <xsd:import namespace="882901bd-f2e9-42a3-aff7-083fa3316aaf"/>
    <xsd:import namespace="44072bf6-2910-405c-80b1-19093bade0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2901bd-f2e9-42a3-aff7-083fa3316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72bf6-2910-405c-80b1-19093bade0c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1e0ebc-a185-4c85-a69c-e6cf443fbdfe}" ma:internalName="TaxCatchAll" ma:showField="CatchAllData" ma:web="44072bf6-2910-405c-80b1-19093bade0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6AE916-66B6-42FB-B34F-A9277347D957}">
  <ds:schemaRefs>
    <ds:schemaRef ds:uri="http://schemas.microsoft.com/office/2006/metadata/properties"/>
    <ds:schemaRef ds:uri="http://schemas.microsoft.com/office/infopath/2007/PartnerControls"/>
    <ds:schemaRef ds:uri="44072bf6-2910-405c-80b1-19093bade0cc"/>
    <ds:schemaRef ds:uri="882901bd-f2e9-42a3-aff7-083fa3316aaf"/>
  </ds:schemaRefs>
</ds:datastoreItem>
</file>

<file path=customXml/itemProps2.xml><?xml version="1.0" encoding="utf-8"?>
<ds:datastoreItem xmlns:ds="http://schemas.openxmlformats.org/officeDocument/2006/customXml" ds:itemID="{781571B8-EFC3-4325-910A-CE182A550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2901bd-f2e9-42a3-aff7-083fa3316aaf"/>
    <ds:schemaRef ds:uri="44072bf6-2910-405c-80b1-19093bade0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12037A-AEFA-4BD1-BF58-E3C8873E1F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表Ⅱ・8</vt:lpstr>
      <vt:lpstr>表Ⅲ・2</vt:lpstr>
      <vt:lpstr>表Ⅲ・3</vt:lpstr>
      <vt:lpstr>表Ⅲ・4</vt:lpstr>
      <vt:lpstr>表Ⅲ・5</vt:lpstr>
      <vt:lpstr>表Ⅲ・6</vt:lpstr>
      <vt:lpstr>表Ⅲ・7</vt:lpstr>
      <vt:lpstr>表Ⅲ・8</vt:lpstr>
      <vt:lpstr>表Ⅲ・9</vt:lpstr>
      <vt:lpstr>表Ⅲ・1</vt:lpstr>
      <vt:lpstr>図表番号の目次‗本編</vt:lpstr>
      <vt:lpstr>×表Ⅱ・4</vt:lpstr>
      <vt:lpstr>表V・1</vt:lpstr>
      <vt:lpstr>表V・2</vt:lpstr>
      <vt:lpstr>表V2 (2)</vt:lpstr>
      <vt:lpstr>表V・3</vt:lpstr>
      <vt:lpstr>表Ⅵ・1</vt:lpstr>
      <vt:lpstr>表Ⅵ2 (2)</vt:lpstr>
      <vt:lpstr>表Ⅵ・2・３・４</vt:lpstr>
      <vt:lpstr>表Ⅵ・５・６・７</vt:lpstr>
      <vt:lpstr>旧分類　赤字要確認</vt:lpstr>
      <vt:lpstr>×00_全国25</vt:lpstr>
      <vt:lpstr>×00_全国25!Print_Area</vt:lpstr>
      <vt:lpstr>'旧分類　赤字要確認'!Print_Area</vt:lpstr>
      <vt:lpstr>表Ⅲ・1!Print_Area</vt:lpstr>
      <vt:lpstr>表Ⅲ・2!Print_Area</vt:lpstr>
      <vt:lpstr>表Ⅲ・3!Print_Area</vt:lpstr>
      <vt:lpstr>表Ⅲ・4!Print_Area</vt:lpstr>
      <vt:lpstr>表Ⅲ・5!Print_Area</vt:lpstr>
      <vt:lpstr>表Ⅲ・6!Print_Area</vt:lpstr>
      <vt:lpstr>表Ⅲ・7!Print_Area</vt:lpstr>
      <vt:lpstr>表Ⅲ・8!Print_Area</vt:lpstr>
      <vt:lpstr>表Ⅲ・9!Print_Area</vt:lpstr>
      <vt:lpstr>表Ⅵ・1!Print_Area</vt:lpstr>
      <vt:lpstr>表Ⅵ・５・６・７!Print_Area</vt:lpstr>
      <vt:lpstr>表V・1!Print_Area</vt:lpstr>
      <vt:lpstr>表V・3!Print_Area</vt:lpstr>
      <vt:lpstr>表Ⅲ・5!Print_Titles</vt:lpstr>
      <vt:lpstr>表Ⅵ・2・３・４!Print_Titles</vt:lpstr>
      <vt:lpstr>表Ⅵ・５・６・７!Print_Titles</vt:lpstr>
      <vt:lpstr>'表Ⅵ2 (2)'!Print_Titles</vt:lpstr>
      <vt:lpstr>表V・2!Print_Titles</vt:lpstr>
      <vt:lpstr>表V・3!Print_Titles</vt:lpstr>
      <vt:lpstr>'表V2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2025-07-24T06:17:13Z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0x01010028FC64E3000D304FB68E5FAA5DD5359B</vt:lpwstr>
  </property>
  <property fmtid="{D5CDD505-2E9C-101B-9397-08002B2CF9AE}" pid="3" name="MediaServiceImageTags">
    <vt:lpwstr/>
  </property>
</Properties>
</file>