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A7FEB7B1-B65D-4DD4-9324-C2ADC744B1CE}" xr6:coauthVersionLast="47" xr6:coauthVersionMax="47" xr10:uidLastSave="{00000000-0000-0000-0000-000000000000}"/>
  <bookViews>
    <workbookView xWindow="1035" yWindow="285" windowWidth="15330" windowHeight="15135" tabRatio="879" xr2:uid="{00000000-000D-0000-FFFF-FFFF00000000}"/>
  </bookViews>
  <sheets>
    <sheet name="2-12-1" sheetId="36" r:id="rId1"/>
    <sheet name="2-12-2" sheetId="37" r:id="rId2"/>
    <sheet name="2-12-3" sheetId="38" r:id="rId3"/>
    <sheet name="2-12-4" sheetId="39" r:id="rId4"/>
    <sheet name="2-12-5" sheetId="40" r:id="rId5"/>
  </sheets>
  <externalReferences>
    <externalReference r:id="rId6"/>
    <externalReference r:id="rId7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'2-12-1'!$A$6:$X$265</definedName>
    <definedName name="_xlnm._FilterDatabase" localSheetId="2" hidden="1">'2-12-3'!$A$19:$AB$19</definedName>
    <definedName name="_xlnm._FilterDatabase" localSheetId="3" hidden="1">'2-12-4'!$A$6:$Q$48</definedName>
    <definedName name="_xlnm._FilterDatabase" localSheetId="4" hidden="1">'2-12-5'!$A$6:$N$48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'2-12-1'!$A$1:$W$266</definedName>
    <definedName name="_xlnm.Print_Area" localSheetId="1">'2-12-2'!$A$1:$S$127</definedName>
    <definedName name="_xlnm.Print_Area" localSheetId="2">'2-12-3'!$A$1:$Y$60</definedName>
    <definedName name="_xlnm.Print_Area" localSheetId="3">'2-12-4'!$A$1:$N$49</definedName>
    <definedName name="_xlnm.Print_Area" localSheetId="4">'2-12-5'!$A$1:$N$49</definedName>
    <definedName name="_xlnm.Print_Titles" localSheetId="0">'2-12-1'!$1:$5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8" i="37" l="1"/>
  <c r="N78" i="37"/>
  <c r="Q78" i="37"/>
  <c r="K79" i="37"/>
  <c r="N79" i="37"/>
  <c r="Q79" i="37"/>
  <c r="K80" i="37"/>
  <c r="N80" i="37"/>
  <c r="Q80" i="37"/>
  <c r="K81" i="37"/>
  <c r="N81" i="37"/>
  <c r="Q81" i="37"/>
  <c r="K82" i="37"/>
  <c r="N82" i="37"/>
  <c r="Q82" i="37"/>
  <c r="K83" i="37"/>
  <c r="N83" i="37"/>
  <c r="Q83" i="37"/>
  <c r="K85" i="37"/>
  <c r="N85" i="37"/>
  <c r="Q85" i="37"/>
  <c r="K86" i="37"/>
  <c r="N86" i="37"/>
  <c r="Q86" i="37"/>
  <c r="K87" i="37"/>
  <c r="N87" i="37"/>
  <c r="Q87" i="37"/>
  <c r="K88" i="37"/>
  <c r="N88" i="37"/>
  <c r="Q88" i="37"/>
  <c r="K89" i="37"/>
  <c r="N89" i="37"/>
  <c r="Q89" i="37"/>
  <c r="K90" i="37"/>
  <c r="N90" i="37"/>
  <c r="Q90" i="37"/>
  <c r="K92" i="37"/>
  <c r="N92" i="37"/>
  <c r="Q92" i="37"/>
  <c r="K93" i="37"/>
  <c r="N93" i="37"/>
  <c r="Q93" i="37"/>
  <c r="K94" i="37"/>
  <c r="N94" i="37"/>
  <c r="Q94" i="37"/>
  <c r="K95" i="37"/>
  <c r="N95" i="37"/>
  <c r="Q95" i="37"/>
  <c r="K96" i="37"/>
  <c r="N96" i="37"/>
  <c r="Q96" i="37"/>
  <c r="K97" i="37"/>
  <c r="N97" i="37"/>
  <c r="Q97" i="37"/>
  <c r="K99" i="37"/>
  <c r="N99" i="37"/>
  <c r="Q99" i="37"/>
  <c r="K100" i="37"/>
  <c r="N100" i="37"/>
  <c r="Q100" i="37"/>
  <c r="K101" i="37"/>
  <c r="N101" i="37"/>
  <c r="Q101" i="37"/>
  <c r="K102" i="37"/>
  <c r="N102" i="37"/>
  <c r="Q102" i="37"/>
  <c r="K103" i="37"/>
  <c r="N103" i="37"/>
  <c r="Q103" i="37"/>
  <c r="K104" i="37"/>
  <c r="N104" i="37"/>
  <c r="Q104" i="37"/>
  <c r="K106" i="37"/>
  <c r="N106" i="37"/>
  <c r="Q106" i="37"/>
  <c r="K107" i="37"/>
  <c r="N107" i="37"/>
  <c r="Q107" i="37"/>
  <c r="K108" i="37"/>
  <c r="N108" i="37"/>
  <c r="Q108" i="37"/>
  <c r="K109" i="37"/>
  <c r="N109" i="37"/>
  <c r="Q109" i="37"/>
  <c r="K110" i="37"/>
  <c r="N110" i="37"/>
  <c r="Q110" i="37"/>
  <c r="K111" i="37"/>
  <c r="N111" i="37"/>
  <c r="Q111" i="37"/>
  <c r="K113" i="37"/>
  <c r="N113" i="37"/>
  <c r="Q113" i="37"/>
  <c r="K114" i="37"/>
  <c r="N114" i="37"/>
  <c r="Q114" i="37"/>
  <c r="K115" i="37"/>
  <c r="N115" i="37"/>
  <c r="Q115" i="37"/>
  <c r="K116" i="37"/>
  <c r="N116" i="37"/>
  <c r="Q116" i="37"/>
  <c r="K117" i="37"/>
  <c r="N117" i="37"/>
  <c r="Q117" i="37"/>
  <c r="K118" i="37"/>
  <c r="N118" i="37"/>
  <c r="Q118" i="37"/>
  <c r="K120" i="37"/>
  <c r="N120" i="37"/>
  <c r="Q120" i="37"/>
  <c r="K121" i="37"/>
  <c r="N121" i="37"/>
  <c r="Q121" i="37"/>
  <c r="K122" i="37"/>
  <c r="N122" i="37"/>
  <c r="Q122" i="37"/>
  <c r="K123" i="37"/>
  <c r="N123" i="37"/>
  <c r="Q123" i="37"/>
  <c r="K124" i="37"/>
  <c r="N124" i="37"/>
  <c r="Q124" i="37"/>
  <c r="K125" i="37"/>
  <c r="N125" i="37"/>
  <c r="Q125" i="37"/>
  <c r="C36" i="37"/>
  <c r="D36" i="37"/>
  <c r="E36" i="37"/>
  <c r="F36" i="37"/>
  <c r="G36" i="37"/>
  <c r="H36" i="37"/>
  <c r="I36" i="37"/>
  <c r="J36" i="37"/>
  <c r="K36" i="37"/>
  <c r="L36" i="37"/>
  <c r="C37" i="37"/>
  <c r="D37" i="37"/>
  <c r="E37" i="37"/>
  <c r="F37" i="37"/>
  <c r="G37" i="37"/>
  <c r="H37" i="37"/>
  <c r="I37" i="37"/>
  <c r="J37" i="37"/>
  <c r="K37" i="37"/>
  <c r="L37" i="37"/>
  <c r="C38" i="37"/>
  <c r="D38" i="37"/>
  <c r="E38" i="37"/>
  <c r="F38" i="37"/>
  <c r="G38" i="37"/>
  <c r="H38" i="37"/>
  <c r="I38" i="37"/>
  <c r="J38" i="37"/>
  <c r="K38" i="37"/>
  <c r="L38" i="37"/>
  <c r="C39" i="37"/>
  <c r="D39" i="37"/>
  <c r="E39" i="37"/>
  <c r="F39" i="37"/>
  <c r="G39" i="37"/>
  <c r="H39" i="37"/>
  <c r="I39" i="37"/>
  <c r="J39" i="37"/>
  <c r="K39" i="37"/>
  <c r="L39" i="37"/>
  <c r="C40" i="37"/>
  <c r="D40" i="37"/>
  <c r="E40" i="37"/>
  <c r="F40" i="37"/>
  <c r="G40" i="37"/>
  <c r="H40" i="37"/>
  <c r="I40" i="37"/>
  <c r="J40" i="37"/>
  <c r="K40" i="37"/>
  <c r="L40" i="37"/>
  <c r="C41" i="37"/>
  <c r="D41" i="37"/>
  <c r="E41" i="37"/>
  <c r="F41" i="37"/>
  <c r="G41" i="37"/>
  <c r="H41" i="37"/>
  <c r="I41" i="37"/>
  <c r="J41" i="37"/>
  <c r="K41" i="37"/>
  <c r="L41" i="37"/>
  <c r="C48" i="37"/>
  <c r="D48" i="37"/>
  <c r="E48" i="37"/>
  <c r="F48" i="37"/>
  <c r="G48" i="37"/>
  <c r="H48" i="37"/>
  <c r="I48" i="37"/>
  <c r="J48" i="37"/>
  <c r="K48" i="37"/>
  <c r="L48" i="37"/>
  <c r="C49" i="37"/>
  <c r="D49" i="37"/>
  <c r="E49" i="37"/>
  <c r="F49" i="37"/>
  <c r="G49" i="37"/>
  <c r="H49" i="37"/>
  <c r="I49" i="37"/>
  <c r="J49" i="37"/>
  <c r="K49" i="37"/>
  <c r="L49" i="37"/>
  <c r="C50" i="37"/>
  <c r="D50" i="37"/>
  <c r="E50" i="37"/>
  <c r="F50" i="37"/>
  <c r="G50" i="37"/>
  <c r="H50" i="37"/>
  <c r="I50" i="37"/>
  <c r="J50" i="37"/>
  <c r="K50" i="37"/>
  <c r="L50" i="37"/>
  <c r="C51" i="37"/>
  <c r="D51" i="37"/>
  <c r="E51" i="37"/>
  <c r="F51" i="37"/>
  <c r="G51" i="37"/>
  <c r="H51" i="37"/>
  <c r="I51" i="37"/>
  <c r="J51" i="37"/>
  <c r="K51" i="37"/>
  <c r="L51" i="37"/>
  <c r="C52" i="37"/>
  <c r="D52" i="37"/>
  <c r="E52" i="37"/>
  <c r="F52" i="37"/>
  <c r="G52" i="37"/>
  <c r="H52" i="37"/>
  <c r="I52" i="37"/>
  <c r="J52" i="37"/>
  <c r="K52" i="37"/>
  <c r="L52" i="37"/>
  <c r="C53" i="37"/>
  <c r="D53" i="37"/>
  <c r="E53" i="37"/>
  <c r="F53" i="37"/>
  <c r="G53" i="37"/>
  <c r="H53" i="37"/>
  <c r="I53" i="37"/>
  <c r="J53" i="37"/>
  <c r="K53" i="37"/>
  <c r="L53" i="37"/>
  <c r="C60" i="37"/>
  <c r="D60" i="37"/>
  <c r="E60" i="37"/>
  <c r="F60" i="37"/>
  <c r="G60" i="37"/>
  <c r="H60" i="37"/>
  <c r="I60" i="37"/>
  <c r="J60" i="37"/>
  <c r="K60" i="37"/>
  <c r="L60" i="37"/>
  <c r="C61" i="37"/>
  <c r="D61" i="37"/>
  <c r="E61" i="37"/>
  <c r="F61" i="37"/>
  <c r="G61" i="37"/>
  <c r="H61" i="37"/>
  <c r="I61" i="37"/>
  <c r="J61" i="37"/>
  <c r="K61" i="37"/>
  <c r="L61" i="37"/>
  <c r="C62" i="37"/>
  <c r="D62" i="37"/>
  <c r="E62" i="37"/>
  <c r="F62" i="37"/>
  <c r="G62" i="37"/>
  <c r="H62" i="37"/>
  <c r="I62" i="37"/>
  <c r="J62" i="37"/>
  <c r="K62" i="37"/>
  <c r="L62" i="37"/>
  <c r="C63" i="37"/>
  <c r="D63" i="37"/>
  <c r="E63" i="37"/>
  <c r="F63" i="37"/>
  <c r="G63" i="37"/>
  <c r="H63" i="37"/>
  <c r="I63" i="37"/>
  <c r="J63" i="37"/>
  <c r="K63" i="37"/>
  <c r="L63" i="37"/>
  <c r="C64" i="37"/>
  <c r="D64" i="37"/>
  <c r="E64" i="37"/>
  <c r="F64" i="37"/>
  <c r="G64" i="37"/>
  <c r="H64" i="37"/>
  <c r="I64" i="37"/>
  <c r="J64" i="37"/>
  <c r="K64" i="37"/>
  <c r="L64" i="37"/>
  <c r="C65" i="37"/>
  <c r="D65" i="37"/>
  <c r="E65" i="37"/>
  <c r="F65" i="37"/>
  <c r="G65" i="37"/>
  <c r="H65" i="37"/>
  <c r="I65" i="37"/>
  <c r="J65" i="37"/>
  <c r="K65" i="37"/>
  <c r="L65" i="37"/>
  <c r="B6" i="38" l="1"/>
  <c r="L12" i="38" l="1"/>
  <c r="L11" i="38"/>
  <c r="J11" i="38"/>
  <c r="H11" i="38"/>
  <c r="F11" i="38"/>
  <c r="B11" i="38"/>
  <c r="L10" i="38"/>
  <c r="J10" i="38"/>
  <c r="H10" i="38"/>
  <c r="F10" i="38"/>
  <c r="B10" i="38"/>
  <c r="L9" i="38"/>
  <c r="J9" i="38"/>
  <c r="H9" i="38"/>
  <c r="F9" i="38"/>
  <c r="B9" i="38"/>
  <c r="L8" i="38"/>
  <c r="J8" i="38"/>
  <c r="H8" i="38"/>
  <c r="F8" i="38"/>
  <c r="B8" i="38"/>
  <c r="L7" i="38"/>
  <c r="J7" i="38"/>
  <c r="H7" i="38"/>
  <c r="F7" i="38"/>
  <c r="B7" i="38"/>
  <c r="L6" i="38"/>
  <c r="J6" i="38"/>
  <c r="H6" i="38"/>
  <c r="F6" i="38"/>
  <c r="Q127" i="37"/>
  <c r="I72" i="37" s="1"/>
  <c r="D126" i="37"/>
  <c r="C126" i="37"/>
  <c r="H125" i="37"/>
  <c r="D125" i="37"/>
  <c r="E125" i="37" s="1"/>
  <c r="C125" i="37"/>
  <c r="H124" i="37"/>
  <c r="D124" i="37"/>
  <c r="E124" i="37" s="1"/>
  <c r="C124" i="37"/>
  <c r="H123" i="37"/>
  <c r="D123" i="37"/>
  <c r="E123" i="37" s="1"/>
  <c r="C123" i="37"/>
  <c r="H122" i="37"/>
  <c r="D122" i="37"/>
  <c r="E122" i="37" s="1"/>
  <c r="C122" i="37"/>
  <c r="H121" i="37"/>
  <c r="D121" i="37"/>
  <c r="E121" i="37" s="1"/>
  <c r="C121" i="37"/>
  <c r="H120" i="37"/>
  <c r="D120" i="37"/>
  <c r="E120" i="37" s="1"/>
  <c r="C120" i="37"/>
  <c r="D119" i="37"/>
  <c r="C119" i="37"/>
  <c r="H118" i="37"/>
  <c r="D118" i="37"/>
  <c r="E118" i="37" s="1"/>
  <c r="C118" i="37"/>
  <c r="H117" i="37"/>
  <c r="D117" i="37"/>
  <c r="E117" i="37" s="1"/>
  <c r="C117" i="37"/>
  <c r="H116" i="37"/>
  <c r="D116" i="37"/>
  <c r="E116" i="37" s="1"/>
  <c r="C116" i="37"/>
  <c r="H115" i="37"/>
  <c r="D115" i="37"/>
  <c r="E115" i="37" s="1"/>
  <c r="C115" i="37"/>
  <c r="H114" i="37"/>
  <c r="D114" i="37"/>
  <c r="E114" i="37" s="1"/>
  <c r="C114" i="37"/>
  <c r="H113" i="37"/>
  <c r="D113" i="37"/>
  <c r="E113" i="37" s="1"/>
  <c r="C113" i="37"/>
  <c r="D112" i="37"/>
  <c r="C112" i="37"/>
  <c r="H111" i="37"/>
  <c r="D111" i="37"/>
  <c r="E111" i="37" s="1"/>
  <c r="C111" i="37"/>
  <c r="H110" i="37"/>
  <c r="D110" i="37"/>
  <c r="E110" i="37" s="1"/>
  <c r="C110" i="37"/>
  <c r="H109" i="37"/>
  <c r="D109" i="37"/>
  <c r="E109" i="37" s="1"/>
  <c r="C109" i="37"/>
  <c r="H108" i="37"/>
  <c r="D108" i="37"/>
  <c r="E108" i="37" s="1"/>
  <c r="C108" i="37"/>
  <c r="H107" i="37"/>
  <c r="D107" i="37"/>
  <c r="E107" i="37" s="1"/>
  <c r="C107" i="37"/>
  <c r="H106" i="37"/>
  <c r="D106" i="37"/>
  <c r="E106" i="37" s="1"/>
  <c r="C106" i="37"/>
  <c r="D105" i="37"/>
  <c r="C105" i="37"/>
  <c r="H104" i="37"/>
  <c r="D104" i="37"/>
  <c r="E104" i="37" s="1"/>
  <c r="C104" i="37"/>
  <c r="H103" i="37"/>
  <c r="D103" i="37"/>
  <c r="E103" i="37" s="1"/>
  <c r="C103" i="37"/>
  <c r="H102" i="37"/>
  <c r="D102" i="37"/>
  <c r="E102" i="37" s="1"/>
  <c r="C102" i="37"/>
  <c r="H101" i="37"/>
  <c r="D101" i="37"/>
  <c r="E101" i="37" s="1"/>
  <c r="C101" i="37"/>
  <c r="H100" i="37"/>
  <c r="D100" i="37"/>
  <c r="E100" i="37" s="1"/>
  <c r="C100" i="37"/>
  <c r="H99" i="37"/>
  <c r="D99" i="37"/>
  <c r="E99" i="37" s="1"/>
  <c r="C99" i="37"/>
  <c r="D98" i="37"/>
  <c r="C98" i="37"/>
  <c r="H97" i="37"/>
  <c r="D97" i="37"/>
  <c r="E97" i="37" s="1"/>
  <c r="C97" i="37"/>
  <c r="H96" i="37"/>
  <c r="D96" i="37"/>
  <c r="E96" i="37" s="1"/>
  <c r="C96" i="37"/>
  <c r="H95" i="37"/>
  <c r="D95" i="37"/>
  <c r="E95" i="37" s="1"/>
  <c r="C95" i="37"/>
  <c r="H94" i="37"/>
  <c r="D94" i="37"/>
  <c r="E94" i="37" s="1"/>
  <c r="C94" i="37"/>
  <c r="H93" i="37"/>
  <c r="D93" i="37"/>
  <c r="E93" i="37" s="1"/>
  <c r="C93" i="37"/>
  <c r="H92" i="37"/>
  <c r="D92" i="37"/>
  <c r="E92" i="37" s="1"/>
  <c r="C92" i="37"/>
  <c r="D91" i="37"/>
  <c r="C91" i="37"/>
  <c r="H90" i="37"/>
  <c r="D90" i="37"/>
  <c r="E90" i="37" s="1"/>
  <c r="C90" i="37"/>
  <c r="H89" i="37"/>
  <c r="D89" i="37"/>
  <c r="E89" i="37" s="1"/>
  <c r="C89" i="37"/>
  <c r="H88" i="37"/>
  <c r="D88" i="37"/>
  <c r="E88" i="37" s="1"/>
  <c r="C88" i="37"/>
  <c r="H87" i="37"/>
  <c r="D87" i="37"/>
  <c r="E87" i="37" s="1"/>
  <c r="C87" i="37"/>
  <c r="H86" i="37"/>
  <c r="D86" i="37"/>
  <c r="E86" i="37" s="1"/>
  <c r="C86" i="37"/>
  <c r="H85" i="37"/>
  <c r="D85" i="37"/>
  <c r="E85" i="37" s="1"/>
  <c r="C85" i="37"/>
  <c r="D84" i="37"/>
  <c r="C84" i="37"/>
  <c r="H83" i="37"/>
  <c r="D83" i="37"/>
  <c r="E83" i="37" s="1"/>
  <c r="C83" i="37"/>
  <c r="H82" i="37"/>
  <c r="D82" i="37"/>
  <c r="E82" i="37" s="1"/>
  <c r="C82" i="37"/>
  <c r="H81" i="37"/>
  <c r="D81" i="37"/>
  <c r="E81" i="37" s="1"/>
  <c r="C81" i="37"/>
  <c r="H80" i="37"/>
  <c r="D80" i="37"/>
  <c r="E80" i="37" s="1"/>
  <c r="C80" i="37"/>
  <c r="H79" i="37"/>
  <c r="D79" i="37"/>
  <c r="E79" i="37" s="1"/>
  <c r="C79" i="37"/>
  <c r="H78" i="37"/>
  <c r="D78" i="37"/>
  <c r="E78" i="37" s="1"/>
  <c r="C78" i="37"/>
  <c r="L29" i="37"/>
  <c r="K29" i="37"/>
  <c r="J29" i="37"/>
  <c r="I29" i="37"/>
  <c r="H29" i="37"/>
  <c r="G29" i="37"/>
  <c r="F29" i="37"/>
  <c r="E29" i="37"/>
  <c r="D29" i="37"/>
  <c r="C29" i="37"/>
  <c r="L28" i="37"/>
  <c r="K28" i="37"/>
  <c r="J28" i="37"/>
  <c r="I28" i="37"/>
  <c r="H28" i="37"/>
  <c r="G28" i="37"/>
  <c r="F28" i="37"/>
  <c r="E28" i="37"/>
  <c r="D28" i="37"/>
  <c r="C28" i="37"/>
  <c r="L27" i="37"/>
  <c r="K27" i="37"/>
  <c r="J27" i="37"/>
  <c r="I27" i="37"/>
  <c r="H27" i="37"/>
  <c r="G27" i="37"/>
  <c r="F27" i="37"/>
  <c r="E27" i="37"/>
  <c r="D27" i="37"/>
  <c r="C27" i="37"/>
  <c r="L26" i="37"/>
  <c r="K26" i="37"/>
  <c r="J26" i="37"/>
  <c r="I26" i="37"/>
  <c r="H26" i="37"/>
  <c r="G26" i="37"/>
  <c r="F26" i="37"/>
  <c r="E26" i="37"/>
  <c r="D26" i="37"/>
  <c r="C26" i="37"/>
  <c r="L25" i="37"/>
  <c r="K25" i="37"/>
  <c r="J25" i="37"/>
  <c r="I25" i="37"/>
  <c r="H25" i="37"/>
  <c r="G25" i="37"/>
  <c r="F25" i="37"/>
  <c r="E25" i="37"/>
  <c r="D25" i="37"/>
  <c r="C25" i="37"/>
  <c r="L24" i="37"/>
  <c r="K24" i="37"/>
  <c r="J24" i="37"/>
  <c r="I24" i="37"/>
  <c r="H24" i="37"/>
  <c r="G24" i="37"/>
  <c r="F24" i="37"/>
  <c r="E24" i="37"/>
  <c r="D24" i="37"/>
  <c r="C24" i="37"/>
  <c r="L11" i="37"/>
  <c r="L17" i="37" s="1"/>
  <c r="K11" i="37"/>
  <c r="K17" i="37" s="1"/>
  <c r="J11" i="37"/>
  <c r="J17" i="37" s="1"/>
  <c r="I11" i="37"/>
  <c r="I17" i="37" s="1"/>
  <c r="H11" i="37"/>
  <c r="H17" i="37" s="1"/>
  <c r="G11" i="37"/>
  <c r="G17" i="37" s="1"/>
  <c r="F11" i="37"/>
  <c r="F17" i="37" s="1"/>
  <c r="E11" i="37"/>
  <c r="E17" i="37" s="1"/>
  <c r="D11" i="37"/>
  <c r="D17" i="37" s="1"/>
  <c r="C11" i="37"/>
  <c r="C17" i="37" s="1"/>
  <c r="L10" i="37"/>
  <c r="L16" i="37" s="1"/>
  <c r="K10" i="37"/>
  <c r="K16" i="37" s="1"/>
  <c r="J10" i="37"/>
  <c r="J16" i="37" s="1"/>
  <c r="I10" i="37"/>
  <c r="I16" i="37" s="1"/>
  <c r="H10" i="37"/>
  <c r="H16" i="37" s="1"/>
  <c r="G10" i="37"/>
  <c r="G16" i="37" s="1"/>
  <c r="F10" i="37"/>
  <c r="F16" i="37" s="1"/>
  <c r="E10" i="37"/>
  <c r="E16" i="37" s="1"/>
  <c r="D10" i="37"/>
  <c r="D16" i="37" s="1"/>
  <c r="C10" i="37"/>
  <c r="C16" i="37" s="1"/>
  <c r="L9" i="37"/>
  <c r="L15" i="37" s="1"/>
  <c r="K9" i="37"/>
  <c r="K15" i="37" s="1"/>
  <c r="J9" i="37"/>
  <c r="J15" i="37" s="1"/>
  <c r="I9" i="37"/>
  <c r="I15" i="37" s="1"/>
  <c r="H9" i="37"/>
  <c r="H15" i="37" s="1"/>
  <c r="G9" i="37"/>
  <c r="G15" i="37" s="1"/>
  <c r="F9" i="37"/>
  <c r="F15" i="37" s="1"/>
  <c r="E9" i="37"/>
  <c r="E15" i="37" s="1"/>
  <c r="D9" i="37"/>
  <c r="D15" i="37" s="1"/>
  <c r="C9" i="37"/>
  <c r="C15" i="37" s="1"/>
  <c r="L8" i="37"/>
  <c r="L14" i="37" s="1"/>
  <c r="K8" i="37"/>
  <c r="K14" i="37" s="1"/>
  <c r="J8" i="37"/>
  <c r="J14" i="37" s="1"/>
  <c r="I8" i="37"/>
  <c r="I14" i="37" s="1"/>
  <c r="H8" i="37"/>
  <c r="H14" i="37" s="1"/>
  <c r="G8" i="37"/>
  <c r="G14" i="37" s="1"/>
  <c r="F8" i="37"/>
  <c r="F14" i="37" s="1"/>
  <c r="E8" i="37"/>
  <c r="E14" i="37" s="1"/>
  <c r="D8" i="37"/>
  <c r="D14" i="37" s="1"/>
  <c r="C8" i="37"/>
  <c r="C14" i="37" s="1"/>
  <c r="L7" i="37"/>
  <c r="L13" i="37" s="1"/>
  <c r="K7" i="37"/>
  <c r="K13" i="37" s="1"/>
  <c r="J7" i="37"/>
  <c r="J13" i="37" s="1"/>
  <c r="I7" i="37"/>
  <c r="I13" i="37" s="1"/>
  <c r="H7" i="37"/>
  <c r="H13" i="37" s="1"/>
  <c r="G7" i="37"/>
  <c r="G13" i="37" s="1"/>
  <c r="F7" i="37"/>
  <c r="F13" i="37" s="1"/>
  <c r="E7" i="37"/>
  <c r="E13" i="37" s="1"/>
  <c r="D7" i="37"/>
  <c r="D13" i="37" s="1"/>
  <c r="C7" i="37"/>
  <c r="C13" i="37" s="1"/>
  <c r="L6" i="37"/>
  <c r="L12" i="37" s="1"/>
  <c r="K6" i="37"/>
  <c r="K12" i="37" s="1"/>
  <c r="J6" i="37"/>
  <c r="J12" i="37" s="1"/>
  <c r="I6" i="37"/>
  <c r="I12" i="37" s="1"/>
  <c r="H6" i="37"/>
  <c r="H12" i="37" s="1"/>
  <c r="G6" i="37"/>
  <c r="G12" i="37" s="1"/>
  <c r="F6" i="37"/>
  <c r="F12" i="37" s="1"/>
  <c r="E6" i="37"/>
  <c r="E12" i="37" s="1"/>
  <c r="D6" i="37"/>
  <c r="D12" i="37" s="1"/>
  <c r="C6" i="37"/>
  <c r="C12" i="37" s="1"/>
  <c r="D8" i="38" l="1"/>
  <c r="D6" i="38"/>
  <c r="D10" i="38"/>
  <c r="M7" i="38"/>
  <c r="M11" i="38"/>
  <c r="M12" i="38"/>
  <c r="M10" i="38"/>
  <c r="M6" i="38"/>
  <c r="M9" i="38"/>
  <c r="D11" i="38"/>
  <c r="M8" i="38"/>
  <c r="F12" i="38"/>
  <c r="G10" i="38" s="1"/>
  <c r="D7" i="38"/>
  <c r="D9" i="38"/>
  <c r="H12" i="38"/>
  <c r="I12" i="38" s="1"/>
  <c r="B12" i="38"/>
  <c r="C12" i="38" s="1"/>
  <c r="J12" i="38"/>
  <c r="K12" i="38" s="1"/>
  <c r="K8" i="38" l="1"/>
  <c r="I11" i="38"/>
  <c r="G8" i="38"/>
  <c r="K6" i="38"/>
  <c r="G7" i="38"/>
  <c r="C10" i="38"/>
  <c r="I10" i="38"/>
  <c r="I8" i="38"/>
  <c r="D12" i="38"/>
  <c r="E7" i="38" s="1"/>
  <c r="C9" i="38"/>
  <c r="G11" i="38"/>
  <c r="G12" i="38"/>
  <c r="C7" i="38"/>
  <c r="I7" i="38"/>
  <c r="I9" i="38"/>
  <c r="K10" i="38"/>
  <c r="K7" i="38"/>
  <c r="C6" i="38"/>
  <c r="C11" i="38"/>
  <c r="C8" i="38"/>
  <c r="G9" i="38"/>
  <c r="K11" i="38"/>
  <c r="K9" i="38"/>
  <c r="I6" i="38"/>
  <c r="G6" i="38"/>
  <c r="E12" i="38" l="1"/>
  <c r="E6" i="38"/>
  <c r="E10" i="38"/>
  <c r="E8" i="38"/>
  <c r="E11" i="38"/>
  <c r="E9" i="38"/>
</calcChain>
</file>

<file path=xl/sharedStrings.xml><?xml version="1.0" encoding="utf-8"?>
<sst xmlns="http://schemas.openxmlformats.org/spreadsheetml/2006/main" count="799" uniqueCount="275">
  <si>
    <t>資本金</t>
  </si>
  <si>
    <t>合　計</t>
    <phoneticPr fontId="5"/>
  </si>
  <si>
    <t>年度</t>
    <rPh sb="0" eb="2">
      <t>ネンド</t>
    </rPh>
    <phoneticPr fontId="5"/>
  </si>
  <si>
    <t>R01年度</t>
  </si>
  <si>
    <t>業種</t>
    <rPh sb="0" eb="2">
      <t>ギョウシュ</t>
    </rPh>
    <phoneticPr fontId="5"/>
  </si>
  <si>
    <t>-</t>
  </si>
  <si>
    <t>一次下請</t>
    <rPh sb="0" eb="4">
      <t>イチ</t>
    </rPh>
    <phoneticPr fontId="5"/>
  </si>
  <si>
    <t>１０％未満</t>
    <rPh sb="3" eb="5">
      <t>ミマン</t>
    </rPh>
    <phoneticPr fontId="5"/>
  </si>
  <si>
    <t>二次下請</t>
    <rPh sb="0" eb="4">
      <t>ニ</t>
    </rPh>
    <phoneticPr fontId="5"/>
  </si>
  <si>
    <t>小　計</t>
    <rPh sb="0" eb="3">
      <t>ショウケイ</t>
    </rPh>
    <phoneticPr fontId="5"/>
  </si>
  <si>
    <t>１０％以上</t>
    <rPh sb="3" eb="5">
      <t>イジョウ</t>
    </rPh>
    <phoneticPr fontId="5"/>
  </si>
  <si>
    <t>３０％未満</t>
    <rPh sb="3" eb="5">
      <t>ミマン</t>
    </rPh>
    <phoneticPr fontId="5"/>
  </si>
  <si>
    <t>３０％以上</t>
    <rPh sb="3" eb="5">
      <t>イジョウ</t>
    </rPh>
    <phoneticPr fontId="5"/>
  </si>
  <si>
    <t>５０％未満</t>
    <rPh sb="3" eb="5">
      <t>ミマン</t>
    </rPh>
    <phoneticPr fontId="5"/>
  </si>
  <si>
    <t>５０％以上</t>
    <rPh sb="3" eb="5">
      <t>イジョウ</t>
    </rPh>
    <phoneticPr fontId="5"/>
  </si>
  <si>
    <t>７０％未満</t>
    <rPh sb="3" eb="5">
      <t>ミマン</t>
    </rPh>
    <phoneticPr fontId="5"/>
  </si>
  <si>
    <t>７０％以上</t>
    <rPh sb="3" eb="5">
      <t>イジョウ</t>
    </rPh>
    <phoneticPr fontId="5"/>
  </si>
  <si>
    <t>１００％</t>
    <phoneticPr fontId="5"/>
  </si>
  <si>
    <t>（単位：社、％）</t>
    <rPh sb="1" eb="3">
      <t>タンイ</t>
    </rPh>
    <rPh sb="4" eb="5">
      <t>シャ</t>
    </rPh>
    <phoneticPr fontId="5"/>
  </si>
  <si>
    <t>土木</t>
    <rPh sb="0" eb="2">
      <t>ドボク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</si>
  <si>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</si>
  <si>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小　　計</t>
    <rPh sb="0" eb="4">
      <t>ショウケイ</t>
    </rPh>
    <phoneticPr fontId="5"/>
  </si>
  <si>
    <t>建築</t>
    <rPh sb="0" eb="2">
      <t>ケンチク</t>
    </rPh>
    <phoneticPr fontId="5"/>
  </si>
  <si>
    <t>職別</t>
    <rPh sb="0" eb="2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</si>
  <si>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</si>
  <si>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</si>
  <si>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</si>
  <si>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</si>
  <si>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</si>
  <si>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</si>
  <si>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（単位：％）</t>
    <rPh sb="1" eb="3">
      <t>タンイ</t>
    </rPh>
    <phoneticPr fontId="5"/>
  </si>
  <si>
    <t>増減</t>
    <rPh sb="0" eb="2">
      <t>ゾウゲン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</si>
  <si>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</si>
  <si>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</si>
  <si>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 xml:space="preserve"> </t>
  </si>
  <si>
    <t>三次以下下請</t>
    <rPh sb="0" eb="6">
      <t>サン</t>
    </rPh>
    <phoneticPr fontId="5"/>
  </si>
  <si>
    <t>しゅんせつ　　工事業</t>
    <rPh sb="7" eb="9">
      <t>コウジ</t>
    </rPh>
    <rPh sb="9" eb="10">
      <t>ギョウ</t>
    </rPh>
    <phoneticPr fontId="5"/>
  </si>
  <si>
    <t>小　　計</t>
  </si>
  <si>
    <t>５０％以上１００％以下</t>
    <rPh sb="3" eb="5">
      <t>イジョウ</t>
    </rPh>
    <rPh sb="9" eb="11">
      <t>イカ</t>
    </rPh>
    <phoneticPr fontId="5"/>
  </si>
  <si>
    <t>-</t>
    <phoneticPr fontId="5"/>
  </si>
  <si>
    <t>合計</t>
    <rPh sb="0" eb="2">
      <t>ゴウケイ</t>
    </rPh>
    <phoneticPr fontId="5"/>
  </si>
  <si>
    <t>専属比率</t>
    <rPh sb="0" eb="2">
      <t>センゾク</t>
    </rPh>
    <rPh sb="2" eb="4">
      <t>ヒリツ</t>
    </rPh>
    <phoneticPr fontId="5"/>
  </si>
  <si>
    <t>（概要）</t>
    <rPh sb="1" eb="3">
      <t>ガイヨウ</t>
    </rPh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</si>
  <si>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</si>
  <si>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</si>
  <si>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</si>
  <si>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</si>
  <si>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</si>
  <si>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</si>
  <si>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</si>
  <si>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</si>
  <si>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</si>
  <si>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</si>
  <si>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合　　　　　計</t>
    <rPh sb="0" eb="7">
      <t>ゴウケイ</t>
    </rPh>
    <phoneticPr fontId="5"/>
  </si>
  <si>
    <t>　　土　　　　　木</t>
    <rPh sb="2" eb="9">
      <t>ドボク</t>
    </rPh>
    <phoneticPr fontId="5"/>
  </si>
  <si>
    <t>　　建　　　　　築</t>
    <rPh sb="2" eb="9">
      <t>ケンチク</t>
    </rPh>
    <phoneticPr fontId="5"/>
  </si>
  <si>
    <t>　　職　　　　　別</t>
    <rPh sb="2" eb="9">
      <t>ショクベツ</t>
    </rPh>
    <phoneticPr fontId="5"/>
  </si>
  <si>
    <t>　　職　　　　　別</t>
    <rPh sb="2" eb="3">
      <t>ショク</t>
    </rPh>
    <rPh sb="8" eb="9">
      <t>ベツ</t>
    </rPh>
    <phoneticPr fontId="5"/>
  </si>
  <si>
    <t>　　設　　　　　備</t>
    <rPh sb="2" eb="9">
      <t>セツビ</t>
    </rPh>
    <phoneticPr fontId="5"/>
  </si>
  <si>
    <t>-</t>
    <phoneticPr fontId="5"/>
  </si>
  <si>
    <t>表2－12－1　総工事件数に占める原価割れ工事件数の比率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ヒリツ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</si>
  <si>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</si>
  <si>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</si>
  <si>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</si>
  <si>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原価割れ比率</t>
    <rPh sb="0" eb="2">
      <t>ゲンカ</t>
    </rPh>
    <rPh sb="2" eb="3">
      <t>ワ</t>
    </rPh>
    <rPh sb="4" eb="6">
      <t>ヒリツ</t>
    </rPh>
    <phoneticPr fontId="5"/>
  </si>
  <si>
    <t>500万円未満</t>
    <phoneticPr fontId="3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</si>
  <si>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</si>
  <si>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</si>
  <si>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</si>
  <si>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</si>
  <si>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</si>
  <si>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</si>
  <si>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10億円以上</t>
    <phoneticPr fontId="5"/>
  </si>
  <si>
    <t>　　一般土木建築</t>
    <phoneticPr fontId="5"/>
  </si>
  <si>
    <t>一般土木　　建築工事業</t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</si>
  <si>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</si>
  <si>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</si>
  <si>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</si>
  <si>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20%超　30%以下</t>
    <phoneticPr fontId="3"/>
  </si>
  <si>
    <t>30%超　40%以下</t>
    <phoneticPr fontId="5"/>
  </si>
  <si>
    <t>40%超</t>
    <phoneticPr fontId="5"/>
  </si>
  <si>
    <t>土木工事業</t>
    <rPh sb="0" eb="2">
      <t>ドボク</t>
    </rPh>
    <rPh sb="2" eb="5">
      <t>コージ</t>
    </rPh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</si>
  <si>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</si>
  <si>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</si>
  <si>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</si>
  <si>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20%超　30%以下</t>
    <phoneticPr fontId="3"/>
  </si>
  <si>
    <t>40%超</t>
    <phoneticPr fontId="5"/>
  </si>
  <si>
    <t>ほ装工事業</t>
    <rPh sb="0" eb="2">
      <t>ホソウ</t>
    </rPh>
    <rPh sb="2" eb="5">
      <t>コージ</t>
    </rPh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</si>
  <si>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</si>
  <si>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</si>
  <si>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</si>
  <si>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20%超　30%以下</t>
    <phoneticPr fontId="3"/>
  </si>
  <si>
    <t>30%超　40%以下</t>
    <phoneticPr fontId="5"/>
  </si>
  <si>
    <t>40%超</t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</si>
  <si>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</si>
  <si>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</si>
  <si>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</si>
  <si>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30%超　40%以下</t>
    <phoneticPr fontId="5"/>
  </si>
  <si>
    <t>40%超</t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</si>
  <si>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</si>
  <si>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</si>
  <si>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</si>
  <si>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20%超　30%以下</t>
    <phoneticPr fontId="3"/>
  </si>
  <si>
    <t>40%超</t>
    <phoneticPr fontId="5"/>
  </si>
  <si>
    <t>水道施設　　　工事業</t>
    <rPh sb="0" eb="4">
      <t>スイド</t>
    </rPh>
    <rPh sb="7" eb="9">
      <t>コウジ</t>
    </rPh>
    <rPh sb="9" eb="10">
      <t>ギョウ</t>
    </rPh>
    <phoneticPr fontId="5"/>
  </si>
  <si>
    <t xml:space="preserve"> 0%</t>
    <phoneticPr fontId="5"/>
  </si>
  <si>
    <t xml:space="preserve"> 0%超　10%以下</t>
    <phoneticPr fontId="5"/>
  </si>
  <si>
    <t>20%超　30%以下</t>
    <phoneticPr fontId="3"/>
  </si>
  <si>
    <t>30%超　40%以下</t>
    <phoneticPr fontId="5"/>
  </si>
  <si>
    <t>40%超</t>
    <phoneticPr fontId="5"/>
  </si>
  <si>
    <t xml:space="preserve"> 0%超　10%以下</t>
    <phoneticPr fontId="5"/>
  </si>
  <si>
    <t>建築工事業</t>
    <rPh sb="0" eb="2">
      <t>ケンチク</t>
    </rPh>
    <rPh sb="2" eb="5">
      <t>コージ</t>
    </rPh>
    <phoneticPr fontId="5"/>
  </si>
  <si>
    <t xml:space="preserve"> 0%超　10%以下</t>
    <phoneticPr fontId="5"/>
  </si>
  <si>
    <t>10%超　20%以下</t>
    <phoneticPr fontId="5"/>
  </si>
  <si>
    <t>30%超　40%以下</t>
    <phoneticPr fontId="5"/>
  </si>
  <si>
    <t>木造建築　　　工事業</t>
    <rPh sb="0" eb="2">
      <t>モクゾウ</t>
    </rPh>
    <rPh sb="2" eb="4">
      <t>ケンチク</t>
    </rPh>
    <rPh sb="7" eb="10">
      <t>コージ</t>
    </rPh>
    <phoneticPr fontId="5"/>
  </si>
  <si>
    <t>10%超　20%以下</t>
    <phoneticPr fontId="5"/>
  </si>
  <si>
    <t>20%超　30%以下</t>
    <phoneticPr fontId="3"/>
  </si>
  <si>
    <t>30%超　40%以下</t>
    <phoneticPr fontId="5"/>
  </si>
  <si>
    <t>40%超</t>
    <phoneticPr fontId="5"/>
  </si>
  <si>
    <t>10%超　20%以下</t>
    <phoneticPr fontId="5"/>
  </si>
  <si>
    <t>20%超　30%以下</t>
    <phoneticPr fontId="3"/>
  </si>
  <si>
    <t>30%超　40%以下</t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</si>
  <si>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</si>
  <si>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</si>
  <si>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</si>
  <si>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40%超</t>
    <phoneticPr fontId="5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</si>
  <si>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</si>
  <si>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</si>
  <si>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</si>
  <si>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</si>
  <si>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20%超　30%以下</t>
    <phoneticPr fontId="3"/>
  </si>
  <si>
    <t>鋼構造物　　工事業</t>
    <rPh sb="0" eb="9">
      <t>コウコ</t>
    </rPh>
    <phoneticPr fontId="5"/>
  </si>
  <si>
    <t xml:space="preserve"> 0%</t>
    <phoneticPr fontId="5"/>
  </si>
  <si>
    <t xml:space="preserve"> 0%超　10%以下</t>
    <phoneticPr fontId="5"/>
  </si>
  <si>
    <t>20%超　30%以下</t>
    <phoneticPr fontId="3"/>
  </si>
  <si>
    <t>30%超　40%以下</t>
    <phoneticPr fontId="5"/>
  </si>
  <si>
    <t>40%超</t>
    <phoneticPr fontId="5"/>
  </si>
  <si>
    <t>鉄筋工事業</t>
    <rPh sb="0" eb="2">
      <t>テッキン</t>
    </rPh>
    <rPh sb="2" eb="5">
      <t>コージ</t>
    </rPh>
    <phoneticPr fontId="5"/>
  </si>
  <si>
    <t xml:space="preserve"> 0%</t>
    <phoneticPr fontId="5"/>
  </si>
  <si>
    <t xml:space="preserve"> 0%超　10%以下</t>
    <phoneticPr fontId="5"/>
  </si>
  <si>
    <t>10%超　20%以下</t>
    <phoneticPr fontId="5"/>
  </si>
  <si>
    <t>解体工事業</t>
    <phoneticPr fontId="5"/>
  </si>
  <si>
    <t xml:space="preserve"> 0%超　10%以下</t>
    <phoneticPr fontId="5"/>
  </si>
  <si>
    <t>30%超　40%以下</t>
    <phoneticPr fontId="5"/>
  </si>
  <si>
    <t xml:space="preserve"> 0%</t>
    <phoneticPr fontId="5"/>
  </si>
  <si>
    <t>30%超　40%以下</t>
    <phoneticPr fontId="5"/>
  </si>
  <si>
    <t>左官工事業</t>
    <rPh sb="0" eb="2">
      <t>サカン</t>
    </rPh>
    <rPh sb="2" eb="5">
      <t>コージ</t>
    </rPh>
    <phoneticPr fontId="5"/>
  </si>
  <si>
    <t>10%超　20%以下</t>
    <phoneticPr fontId="5"/>
  </si>
  <si>
    <t>40%超</t>
    <phoneticPr fontId="5"/>
  </si>
  <si>
    <t>石工事業</t>
    <rPh sb="0" eb="1">
      <t>イシ</t>
    </rPh>
    <rPh sb="1" eb="4">
      <t>コージ</t>
    </rPh>
    <phoneticPr fontId="5"/>
  </si>
  <si>
    <t xml:space="preserve"> 0%超　10%以下</t>
    <phoneticPr fontId="5"/>
  </si>
  <si>
    <t>40%超</t>
    <phoneticPr fontId="5"/>
  </si>
  <si>
    <t>屋根工事業</t>
    <rPh sb="0" eb="2">
      <t>ヤネ</t>
    </rPh>
    <rPh sb="2" eb="5">
      <t>コージ</t>
    </rPh>
    <phoneticPr fontId="5"/>
  </si>
  <si>
    <t>30%超　40%以下</t>
    <phoneticPr fontId="5"/>
  </si>
  <si>
    <t>タイル・れんが・ブロック　　　工事業</t>
    <rPh sb="15" eb="18">
      <t>コージ</t>
    </rPh>
    <phoneticPr fontId="5"/>
  </si>
  <si>
    <t>板金工事業</t>
    <rPh sb="0" eb="2">
      <t>バンキン</t>
    </rPh>
    <rPh sb="2" eb="5">
      <t>コージ</t>
    </rPh>
    <phoneticPr fontId="5"/>
  </si>
  <si>
    <t>20%超　30%以下</t>
    <phoneticPr fontId="3"/>
  </si>
  <si>
    <t>40%超</t>
    <phoneticPr fontId="5"/>
  </si>
  <si>
    <t>ガラス工事業</t>
    <rPh sb="3" eb="6">
      <t>コージ</t>
    </rPh>
    <phoneticPr fontId="5"/>
  </si>
  <si>
    <t xml:space="preserve"> 0%</t>
    <phoneticPr fontId="5"/>
  </si>
  <si>
    <t>10%超　20%以下</t>
    <phoneticPr fontId="5"/>
  </si>
  <si>
    <t>30%超　40%以下</t>
    <phoneticPr fontId="5"/>
  </si>
  <si>
    <t>塗装工事業</t>
    <rPh sb="0" eb="2">
      <t>トソウ</t>
    </rPh>
    <rPh sb="2" eb="5">
      <t>コージ</t>
    </rPh>
    <phoneticPr fontId="5"/>
  </si>
  <si>
    <t xml:space="preserve"> 0%</t>
    <phoneticPr fontId="5"/>
  </si>
  <si>
    <t>20%超　30%以下</t>
    <phoneticPr fontId="3"/>
  </si>
  <si>
    <t>30%超　40%以下</t>
    <phoneticPr fontId="5"/>
  </si>
  <si>
    <t>40%超</t>
    <phoneticPr fontId="5"/>
  </si>
  <si>
    <t>防水工事業</t>
    <rPh sb="0" eb="2">
      <t>ボウスイ</t>
    </rPh>
    <rPh sb="2" eb="5">
      <t>コージ</t>
    </rPh>
    <phoneticPr fontId="5"/>
  </si>
  <si>
    <t xml:space="preserve"> 0%</t>
    <phoneticPr fontId="5"/>
  </si>
  <si>
    <t>内装仕上　　　工事業</t>
    <rPh sb="0" eb="2">
      <t>ナイソウ</t>
    </rPh>
    <rPh sb="2" eb="4">
      <t>シアゲ</t>
    </rPh>
    <rPh sb="7" eb="10">
      <t>コージ</t>
    </rPh>
    <phoneticPr fontId="5"/>
  </si>
  <si>
    <t xml:space="preserve"> 0%</t>
    <phoneticPr fontId="5"/>
  </si>
  <si>
    <t>建具工事業</t>
    <rPh sb="0" eb="2">
      <t>ケング</t>
    </rPh>
    <rPh sb="2" eb="5">
      <t>コージ</t>
    </rPh>
    <phoneticPr fontId="5"/>
  </si>
  <si>
    <t>10%超　20%以下</t>
    <phoneticPr fontId="5"/>
  </si>
  <si>
    <t>電気工事業</t>
    <rPh sb="0" eb="2">
      <t>デンキ</t>
    </rPh>
    <rPh sb="2" eb="5">
      <t>コージ</t>
    </rPh>
    <phoneticPr fontId="5"/>
  </si>
  <si>
    <t>30%超　40%以下</t>
    <phoneticPr fontId="5"/>
  </si>
  <si>
    <t>管工事業</t>
    <rPh sb="0" eb="1">
      <t>クダ</t>
    </rPh>
    <rPh sb="1" eb="4">
      <t>コージ</t>
    </rPh>
    <phoneticPr fontId="5"/>
  </si>
  <si>
    <t xml:space="preserve"> 0%</t>
    <phoneticPr fontId="5"/>
  </si>
  <si>
    <t>10%超　20%以下</t>
    <phoneticPr fontId="5"/>
  </si>
  <si>
    <t>30%超　40%以下</t>
    <phoneticPr fontId="5"/>
  </si>
  <si>
    <t>熱絶縁　　　工事業</t>
    <rPh sb="0" eb="1">
      <t>ネツ</t>
    </rPh>
    <rPh sb="1" eb="3">
      <t>ゼツエン</t>
    </rPh>
    <rPh sb="6" eb="9">
      <t>コージ</t>
    </rPh>
    <phoneticPr fontId="5"/>
  </si>
  <si>
    <t>20%超　30%以下</t>
    <phoneticPr fontId="3"/>
  </si>
  <si>
    <t>電気通信　　　　工事業</t>
    <rPh sb="0" eb="2">
      <t>デンキ</t>
    </rPh>
    <rPh sb="2" eb="4">
      <t>ツウシン</t>
    </rPh>
    <rPh sb="8" eb="11">
      <t>コージ</t>
    </rPh>
    <phoneticPr fontId="5"/>
  </si>
  <si>
    <t>さく井工事業</t>
    <rPh sb="2" eb="3">
      <t>イ</t>
    </rPh>
    <rPh sb="3" eb="6">
      <t>コージ</t>
    </rPh>
    <phoneticPr fontId="5"/>
  </si>
  <si>
    <t>20%超　30%以下</t>
    <phoneticPr fontId="3"/>
  </si>
  <si>
    <t>30%超　40%以下</t>
    <phoneticPr fontId="5"/>
  </si>
  <si>
    <t>消防施設工事業</t>
    <rPh sb="0" eb="2">
      <t>ショウボウ</t>
    </rPh>
    <rPh sb="2" eb="4">
      <t>シセツ</t>
    </rPh>
    <rPh sb="4" eb="7">
      <t>コージ</t>
    </rPh>
    <phoneticPr fontId="5"/>
  </si>
  <si>
    <t xml:space="preserve"> 0%</t>
    <phoneticPr fontId="5"/>
  </si>
  <si>
    <t>表2－12－2　総工事件数に占める原価割れ工事件数の比率（経年変化）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ヒリツ</t>
    </rPh>
    <rPh sb="29" eb="31">
      <t>ケイネン</t>
    </rPh>
    <rPh sb="31" eb="33">
      <t>ヘンカ</t>
    </rPh>
    <phoneticPr fontId="5"/>
  </si>
  <si>
    <t>個　　人</t>
    <phoneticPr fontId="5"/>
  </si>
  <si>
    <t>法　　　　　　　人</t>
    <phoneticPr fontId="5"/>
  </si>
  <si>
    <t>年度</t>
    <rPh sb="0" eb="2">
      <t>１１ネンド</t>
    </rPh>
    <phoneticPr fontId="5"/>
  </si>
  <si>
    <t>500万円未満</t>
    <phoneticPr fontId="3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</si>
  <si>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</si>
  <si>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</si>
  <si>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</si>
  <si>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</si>
  <si>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</si>
  <si>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</si>
  <si>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10億円以上</t>
    <phoneticPr fontId="5"/>
  </si>
  <si>
    <t>R01
年度</t>
  </si>
  <si>
    <t xml:space="preserve"> 0%超　10%以下</t>
    <phoneticPr fontId="5"/>
  </si>
  <si>
    <t>10%超　20%以下</t>
    <phoneticPr fontId="5"/>
  </si>
  <si>
    <t>20%超　30%以下</t>
    <phoneticPr fontId="3"/>
  </si>
  <si>
    <t>30%超　40%以下</t>
    <phoneticPr fontId="5"/>
  </si>
  <si>
    <t>40%超</t>
    <phoneticPr fontId="5"/>
  </si>
  <si>
    <t>20%超　30%以下</t>
    <phoneticPr fontId="3"/>
  </si>
  <si>
    <t>40%超</t>
    <phoneticPr fontId="5"/>
  </si>
  <si>
    <t>業　種</t>
    <rPh sb="0" eb="3">
      <t>ギョウシュ</t>
    </rPh>
    <phoneticPr fontId="5"/>
  </si>
  <si>
    <t>一般
土木
建築</t>
    <phoneticPr fontId="3"/>
  </si>
  <si>
    <t>　０％</t>
    <phoneticPr fontId="5"/>
  </si>
  <si>
    <t>　０％超　１０％以下</t>
    <rPh sb="3" eb="4">
      <t>コ</t>
    </rPh>
    <rPh sb="8" eb="10">
      <t>イカ</t>
    </rPh>
    <phoneticPr fontId="5"/>
  </si>
  <si>
    <t>１０％超　２０％以下</t>
    <rPh sb="3" eb="4">
      <t>コ</t>
    </rPh>
    <rPh sb="8" eb="10">
      <t>イカ</t>
    </rPh>
    <phoneticPr fontId="5"/>
  </si>
  <si>
    <t>２０％超　３０％以下</t>
    <rPh sb="3" eb="4">
      <t>コ</t>
    </rPh>
    <rPh sb="8" eb="10">
      <t>イカ</t>
    </rPh>
    <phoneticPr fontId="5"/>
  </si>
  <si>
    <t>３０％超　４０％以下</t>
    <rPh sb="3" eb="4">
      <t>コ</t>
    </rPh>
    <rPh sb="8" eb="10">
      <t>イカ</t>
    </rPh>
    <phoneticPr fontId="5"/>
  </si>
  <si>
    <t>４０％超</t>
    <rPh sb="3" eb="4">
      <t>コ</t>
    </rPh>
    <phoneticPr fontId="5"/>
  </si>
  <si>
    <t>-</t>
    <phoneticPr fontId="5"/>
  </si>
  <si>
    <t>-</t>
    <phoneticPr fontId="5"/>
  </si>
  <si>
    <t>-</t>
    <phoneticPr fontId="5"/>
  </si>
  <si>
    <t>　０％</t>
    <phoneticPr fontId="5"/>
  </si>
  <si>
    <t>　０％</t>
    <phoneticPr fontId="5"/>
  </si>
  <si>
    <t>木造
建築</t>
    <rPh sb="0" eb="2">
      <t>モクゾウ</t>
    </rPh>
    <rPh sb="3" eb="5">
      <t>ケンチク</t>
    </rPh>
    <phoneticPr fontId="5"/>
  </si>
  <si>
    <t>　０％</t>
    <phoneticPr fontId="5"/>
  </si>
  <si>
    <t>　０％</t>
    <phoneticPr fontId="5"/>
  </si>
  <si>
    <t>　０％</t>
    <phoneticPr fontId="5"/>
  </si>
  <si>
    <t>表2－12－3　総工事件数に占める原価割れ工事件数の状況（下請比率、次数別集計）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ジョウキョウ</t>
    </rPh>
    <rPh sb="29" eb="31">
      <t>シタウケ</t>
    </rPh>
    <rPh sb="31" eb="33">
      <t>ヒリツ</t>
    </rPh>
    <rPh sb="34" eb="36">
      <t>ジスウ</t>
    </rPh>
    <rPh sb="36" eb="37">
      <t>ベツ</t>
    </rPh>
    <rPh sb="37" eb="39">
      <t>シュウケイ</t>
    </rPh>
    <phoneticPr fontId="5"/>
  </si>
  <si>
    <t>下請比率、次数</t>
    <rPh sb="0" eb="2">
      <t>シタウケ</t>
    </rPh>
    <rPh sb="2" eb="4">
      <t>ヒリツ</t>
    </rPh>
    <rPh sb="5" eb="7">
      <t>ジスウ</t>
    </rPh>
    <phoneticPr fontId="5"/>
  </si>
  <si>
    <t>０％超　　　　　50％未満</t>
    <rPh sb="2" eb="3">
      <t>コ</t>
    </rPh>
    <rPh sb="11" eb="13">
      <t>ミマン</t>
    </rPh>
    <phoneticPr fontId="5"/>
  </si>
  <si>
    <t>合　計</t>
    <phoneticPr fontId="5"/>
  </si>
  <si>
    <t xml:space="preserve"> 0%</t>
  </si>
  <si>
    <t xml:space="preserve"> 0%超　10%以下</t>
    <phoneticPr fontId="3"/>
  </si>
  <si>
    <t>10%超　20%以下</t>
    <phoneticPr fontId="3"/>
  </si>
  <si>
    <t>20%超　30%以下</t>
    <phoneticPr fontId="3"/>
  </si>
  <si>
    <t>30%超　40%以下</t>
    <phoneticPr fontId="3"/>
  </si>
  <si>
    <t>40%超</t>
    <phoneticPr fontId="3"/>
  </si>
  <si>
    <t>０％超１０％未満</t>
    <rPh sb="2" eb="3">
      <t>チョウ</t>
    </rPh>
    <phoneticPr fontId="5"/>
  </si>
  <si>
    <t>三次以下下請</t>
  </si>
  <si>
    <t xml:space="preserve"> 0%超　10%以下</t>
    <phoneticPr fontId="3"/>
  </si>
  <si>
    <t>10%超　20%以下</t>
    <phoneticPr fontId="3"/>
  </si>
  <si>
    <t>20%超　30%以下</t>
    <phoneticPr fontId="3"/>
  </si>
  <si>
    <t>30%超　40%以下</t>
    <phoneticPr fontId="3"/>
  </si>
  <si>
    <t>40%超</t>
    <phoneticPr fontId="3"/>
  </si>
  <si>
    <t xml:space="preserve"> 0%超　10%以下</t>
    <phoneticPr fontId="3"/>
  </si>
  <si>
    <t>10%超　20%以下</t>
    <phoneticPr fontId="3"/>
  </si>
  <si>
    <t>20%超　30%以下</t>
    <phoneticPr fontId="3"/>
  </si>
  <si>
    <t>40%超</t>
    <phoneticPr fontId="3"/>
  </si>
  <si>
    <t>20%超　30%以下</t>
    <phoneticPr fontId="3"/>
  </si>
  <si>
    <t>小　計</t>
    <phoneticPr fontId="3"/>
  </si>
  <si>
    <t>表2－12－4　総工事件数に占める原価割れ工事件数の状況（上位１社）（専属比率別、下請比率、次数別集計）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ジョウキョウ</t>
    </rPh>
    <rPh sb="29" eb="31">
      <t>ジョウイ</t>
    </rPh>
    <rPh sb="32" eb="33">
      <t>シャ</t>
    </rPh>
    <rPh sb="35" eb="37">
      <t>センゾク</t>
    </rPh>
    <rPh sb="37" eb="39">
      <t>ヒリツ</t>
    </rPh>
    <rPh sb="39" eb="40">
      <t>ベツ</t>
    </rPh>
    <rPh sb="41" eb="43">
      <t>シタウケ</t>
    </rPh>
    <rPh sb="43" eb="45">
      <t>ヒリツ</t>
    </rPh>
    <rPh sb="46" eb="48">
      <t>ジスウ</t>
    </rPh>
    <rPh sb="48" eb="49">
      <t>ベツ</t>
    </rPh>
    <rPh sb="49" eb="51">
      <t>シュウケイ</t>
    </rPh>
    <phoneticPr fontId="5"/>
  </si>
  <si>
    <t>50％以上100％以下</t>
    <rPh sb="3" eb="5">
      <t>イジョウ</t>
    </rPh>
    <rPh sb="9" eb="11">
      <t>イカ</t>
    </rPh>
    <phoneticPr fontId="5"/>
  </si>
  <si>
    <t>合　計</t>
    <phoneticPr fontId="5"/>
  </si>
  <si>
    <t>10%超　20%以下</t>
    <phoneticPr fontId="3"/>
  </si>
  <si>
    <t>20%超　30%以下</t>
    <phoneticPr fontId="3"/>
  </si>
  <si>
    <t>表2－12－5　総工事件数に占める原価割れ工事件数の状況（上位２社）（専属比率別、下請比率、次数別集計）</t>
    <rPh sb="0" eb="1">
      <t>ヒョウ</t>
    </rPh>
    <rPh sb="8" eb="9">
      <t>ソウ</t>
    </rPh>
    <rPh sb="9" eb="11">
      <t>コウジ</t>
    </rPh>
    <rPh sb="11" eb="13">
      <t>ケンスウ</t>
    </rPh>
    <rPh sb="14" eb="15">
      <t>シ</t>
    </rPh>
    <rPh sb="17" eb="19">
      <t>ゲンカ</t>
    </rPh>
    <rPh sb="19" eb="20">
      <t>ワ</t>
    </rPh>
    <rPh sb="21" eb="23">
      <t>コウジ</t>
    </rPh>
    <rPh sb="23" eb="25">
      <t>ケンスウ</t>
    </rPh>
    <rPh sb="26" eb="28">
      <t>ジョウキョウ</t>
    </rPh>
    <rPh sb="29" eb="31">
      <t>ジョウイ</t>
    </rPh>
    <rPh sb="32" eb="33">
      <t>シャ</t>
    </rPh>
    <rPh sb="35" eb="37">
      <t>センゾク</t>
    </rPh>
    <rPh sb="37" eb="39">
      <t>ヒリツ</t>
    </rPh>
    <rPh sb="39" eb="40">
      <t>ベツ</t>
    </rPh>
    <rPh sb="41" eb="43">
      <t>シタウケ</t>
    </rPh>
    <rPh sb="43" eb="45">
      <t>ヒリツ</t>
    </rPh>
    <rPh sb="46" eb="48">
      <t>ジスウ</t>
    </rPh>
    <rPh sb="48" eb="49">
      <t>ベツ</t>
    </rPh>
    <rPh sb="49" eb="51">
      <t>シュウケイ</t>
    </rPh>
    <phoneticPr fontId="5"/>
  </si>
  <si>
    <t xml:space="preserve"> 0%超　10%以下</t>
    <phoneticPr fontId="3"/>
  </si>
  <si>
    <t>10%超　20%以下</t>
    <phoneticPr fontId="3"/>
  </si>
  <si>
    <t>30%超　40%以下</t>
    <phoneticPr fontId="3"/>
  </si>
  <si>
    <t>40%超</t>
    <phoneticPr fontId="3"/>
  </si>
  <si>
    <t>R06年度</t>
    <phoneticPr fontId="4"/>
  </si>
  <si>
    <t>H20年度</t>
  </si>
  <si>
    <t>増減</t>
  </si>
  <si>
    <t>H17年度</t>
  </si>
  <si>
    <t>H23年度</t>
  </si>
  <si>
    <t>H26年度</t>
  </si>
  <si>
    <t>40%超</t>
  </si>
  <si>
    <t>30%超　40%以下</t>
  </si>
  <si>
    <t>20%超　30%以下</t>
  </si>
  <si>
    <t>10%超　20%以下</t>
  </si>
  <si>
    <t xml:space="preserve"> 0%超　10%以下</t>
  </si>
  <si>
    <t>H17
年度</t>
  </si>
  <si>
    <t>H20
年度</t>
  </si>
  <si>
    <t>H23
年度</t>
  </si>
  <si>
    <t>H26
年度</t>
  </si>
  <si>
    <t>R06
年度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</si>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</sst>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;&quot;▲ &quot;#,##0.0"/>
    <numFmt numFmtId="178" formatCode="#,##0_ "/>
    <numFmt numFmtId="179" formatCode="\(0.0\)"/>
    <numFmt numFmtId="180" formatCode="[Black]\(0.0\)"/>
    <numFmt numFmtId="181" formatCode="[Black]\(#,##0.0\)"/>
    <numFmt numFmtId="182" formatCode="#,##0;&quot;▲ &quot;#,##0"/>
  </numFmts>
  <fonts count="14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35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7" fillId="0" borderId="13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176" fontId="7" fillId="0" borderId="18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vertical="center"/>
    </xf>
    <xf numFmtId="178" fontId="6" fillId="0" borderId="0" xfId="1" quotePrefix="1" applyNumberFormat="1" applyFont="1" applyAlignment="1">
      <alignment vertical="center"/>
    </xf>
    <xf numFmtId="176" fontId="3" fillId="0" borderId="0" xfId="3" applyNumberFormat="1" applyFont="1" applyAlignment="1">
      <alignment vertical="center"/>
    </xf>
    <xf numFmtId="176" fontId="6" fillId="0" borderId="0" xfId="3" applyNumberFormat="1" applyFont="1" applyAlignment="1">
      <alignment vertical="center"/>
    </xf>
    <xf numFmtId="176" fontId="7" fillId="0" borderId="1" xfId="3" applyNumberFormat="1" applyFon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176" fontId="7" fillId="0" borderId="17" xfId="3" applyNumberFormat="1" applyFont="1" applyBorder="1" applyAlignment="1">
      <alignment horizontal="center" vertical="center" wrapText="1"/>
    </xf>
    <xf numFmtId="176" fontId="7" fillId="0" borderId="10" xfId="3" applyNumberFormat="1" applyFont="1" applyBorder="1" applyAlignment="1">
      <alignment horizontal="center" vertical="center" wrapText="1"/>
    </xf>
    <xf numFmtId="176" fontId="6" fillId="0" borderId="1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vertical="center"/>
    </xf>
    <xf numFmtId="176" fontId="6" fillId="0" borderId="7" xfId="3" applyNumberFormat="1" applyFont="1" applyBorder="1" applyAlignment="1">
      <alignment vertical="center"/>
    </xf>
    <xf numFmtId="176" fontId="6" fillId="0" borderId="17" xfId="3" applyNumberFormat="1" applyFont="1" applyBorder="1" applyAlignment="1">
      <alignment vertical="center"/>
    </xf>
    <xf numFmtId="176" fontId="6" fillId="0" borderId="11" xfId="3" applyNumberFormat="1" applyFont="1" applyBorder="1" applyAlignment="1">
      <alignment vertical="center"/>
    </xf>
    <xf numFmtId="176" fontId="6" fillId="0" borderId="11" xfId="3" applyNumberFormat="1" applyFont="1" applyBorder="1" applyAlignment="1">
      <alignment vertical="center" shrinkToFit="1"/>
    </xf>
    <xf numFmtId="176" fontId="6" fillId="0" borderId="13" xfId="3" applyNumberFormat="1" applyFont="1" applyBorder="1" applyAlignment="1">
      <alignment vertical="center"/>
    </xf>
    <xf numFmtId="176" fontId="6" fillId="0" borderId="13" xfId="3" applyNumberFormat="1" applyFont="1" applyBorder="1" applyAlignment="1">
      <alignment vertical="center" shrinkToFit="1"/>
    </xf>
    <xf numFmtId="176" fontId="6" fillId="0" borderId="15" xfId="3" applyNumberFormat="1" applyFont="1" applyBorder="1" applyAlignment="1">
      <alignment vertical="center"/>
    </xf>
    <xf numFmtId="176" fontId="6" fillId="0" borderId="15" xfId="3" applyNumberFormat="1" applyFont="1" applyBorder="1" applyAlignment="1">
      <alignment vertical="center" shrinkToFit="1"/>
    </xf>
    <xf numFmtId="176" fontId="6" fillId="0" borderId="21" xfId="3" applyNumberFormat="1" applyFont="1" applyBorder="1" applyAlignment="1">
      <alignment vertical="center"/>
    </xf>
    <xf numFmtId="176" fontId="7" fillId="0" borderId="6" xfId="1" applyNumberFormat="1" applyFont="1" applyBorder="1" applyAlignment="1">
      <alignment horizontal="center" vertical="center"/>
    </xf>
    <xf numFmtId="0" fontId="2" fillId="0" borderId="0" xfId="1"/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7" xfId="3" applyNumberFormat="1" applyFont="1" applyBorder="1" applyAlignment="1">
      <alignment horizontal="center" vertical="center"/>
    </xf>
    <xf numFmtId="178" fontId="6" fillId="0" borderId="12" xfId="3" applyNumberFormat="1" applyFont="1" applyBorder="1" applyAlignment="1">
      <alignment vertical="center" shrinkToFit="1"/>
    </xf>
    <xf numFmtId="179" fontId="6" fillId="0" borderId="29" xfId="3" applyNumberFormat="1" applyFont="1" applyBorder="1" applyAlignment="1">
      <alignment vertical="center" shrinkToFit="1"/>
    </xf>
    <xf numFmtId="178" fontId="6" fillId="0" borderId="14" xfId="3" applyNumberFormat="1" applyFont="1" applyBorder="1" applyAlignment="1">
      <alignment vertical="center" shrinkToFit="1"/>
    </xf>
    <xf numFmtId="179" fontId="6" fillId="0" borderId="31" xfId="3" applyNumberFormat="1" applyFont="1" applyBorder="1" applyAlignment="1">
      <alignment vertical="center" shrinkToFit="1"/>
    </xf>
    <xf numFmtId="178" fontId="6" fillId="0" borderId="16" xfId="3" applyNumberFormat="1" applyFont="1" applyBorder="1" applyAlignment="1">
      <alignment vertical="center" shrinkToFit="1"/>
    </xf>
    <xf numFmtId="179" fontId="6" fillId="0" borderId="33" xfId="3" applyNumberFormat="1" applyFont="1" applyBorder="1" applyAlignment="1">
      <alignment vertical="center" shrinkToFit="1"/>
    </xf>
    <xf numFmtId="176" fontId="6" fillId="0" borderId="6" xfId="3" applyNumberFormat="1" applyFont="1" applyBorder="1" applyAlignment="1">
      <alignment horizontal="center" vertical="center"/>
    </xf>
    <xf numFmtId="178" fontId="6" fillId="0" borderId="17" xfId="3" applyNumberFormat="1" applyFont="1" applyBorder="1" applyAlignment="1">
      <alignment vertical="center" shrinkToFit="1"/>
    </xf>
    <xf numFmtId="179" fontId="6" fillId="0" borderId="18" xfId="3" applyNumberFormat="1" applyFont="1" applyBorder="1" applyAlignment="1">
      <alignment vertical="center" shrinkToFit="1"/>
    </xf>
    <xf numFmtId="176" fontId="6" fillId="0" borderId="37" xfId="3" applyNumberFormat="1" applyFont="1" applyBorder="1" applyAlignment="1">
      <alignment vertical="center"/>
    </xf>
    <xf numFmtId="176" fontId="6" fillId="0" borderId="40" xfId="3" applyNumberFormat="1" applyFont="1" applyBorder="1" applyAlignment="1">
      <alignment horizontal="center" vertical="center"/>
    </xf>
    <xf numFmtId="178" fontId="6" fillId="0" borderId="37" xfId="3" applyNumberFormat="1" applyFont="1" applyBorder="1" applyAlignment="1">
      <alignment vertical="center" shrinkToFit="1"/>
    </xf>
    <xf numFmtId="179" fontId="6" fillId="0" borderId="40" xfId="3" applyNumberFormat="1" applyFont="1" applyBorder="1" applyAlignment="1">
      <alignment vertical="center" shrinkToFit="1"/>
    </xf>
    <xf numFmtId="178" fontId="6" fillId="0" borderId="22" xfId="3" applyNumberFormat="1" applyFont="1" applyBorder="1" applyAlignment="1">
      <alignment vertical="center" shrinkToFit="1"/>
    </xf>
    <xf numFmtId="179" fontId="6" fillId="0" borderId="36" xfId="3" applyNumberFormat="1" applyFont="1" applyBorder="1" applyAlignment="1">
      <alignment vertical="center" shrinkToFit="1"/>
    </xf>
    <xf numFmtId="176" fontId="6" fillId="0" borderId="17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8" fontId="6" fillId="0" borderId="4" xfId="3" applyNumberFormat="1" applyFont="1" applyBorder="1" applyAlignment="1">
      <alignment vertical="center" shrinkToFit="1"/>
    </xf>
    <xf numFmtId="176" fontId="7" fillId="0" borderId="17" xfId="1" applyNumberFormat="1" applyFont="1" applyBorder="1" applyAlignment="1">
      <alignment horizontal="center" vertical="center"/>
    </xf>
    <xf numFmtId="0" fontId="2" fillId="0" borderId="19" xfId="1" applyBorder="1" applyAlignment="1">
      <alignment horizontal="center" vertical="top" textRotation="255"/>
    </xf>
    <xf numFmtId="176" fontId="6" fillId="0" borderId="3" xfId="3" applyNumberFormat="1" applyFont="1" applyBorder="1" applyAlignment="1">
      <alignment vertical="center"/>
    </xf>
    <xf numFmtId="176" fontId="6" fillId="0" borderId="9" xfId="3" applyNumberFormat="1" applyFont="1" applyBorder="1" applyAlignment="1">
      <alignment horizontal="center" vertical="center" wrapText="1"/>
    </xf>
    <xf numFmtId="176" fontId="6" fillId="0" borderId="0" xfId="3" applyNumberFormat="1" applyFont="1" applyAlignment="1">
      <alignment horizontal="center" vertical="center"/>
    </xf>
    <xf numFmtId="181" fontId="6" fillId="0" borderId="0" xfId="1" applyNumberFormat="1" applyFont="1" applyAlignment="1">
      <alignment vertical="center"/>
    </xf>
    <xf numFmtId="176" fontId="7" fillId="0" borderId="27" xfId="1" applyNumberFormat="1" applyFont="1" applyBorder="1" applyAlignment="1">
      <alignment horizontal="right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0" fontId="7" fillId="0" borderId="19" xfId="1" applyFont="1" applyBorder="1" applyAlignment="1">
      <alignment vertical="top"/>
    </xf>
    <xf numFmtId="176" fontId="7" fillId="0" borderId="19" xfId="1" applyNumberFormat="1" applyFont="1" applyBorder="1" applyAlignment="1">
      <alignment vertical="top"/>
    </xf>
    <xf numFmtId="176" fontId="7" fillId="0" borderId="9" xfId="1" applyNumberFormat="1" applyFont="1" applyBorder="1" applyAlignment="1">
      <alignment vertical="top"/>
    </xf>
    <xf numFmtId="0" fontId="7" fillId="0" borderId="19" xfId="1" applyFont="1" applyBorder="1" applyAlignment="1">
      <alignment horizontal="center" vertical="top" textRotation="255"/>
    </xf>
    <xf numFmtId="178" fontId="6" fillId="0" borderId="0" xfId="3" applyNumberFormat="1" applyFont="1" applyAlignment="1">
      <alignment vertical="center"/>
    </xf>
    <xf numFmtId="176" fontId="6" fillId="0" borderId="8" xfId="3" applyNumberFormat="1" applyFont="1" applyBorder="1" applyAlignment="1">
      <alignment horizontal="right" vertical="center"/>
    </xf>
    <xf numFmtId="176" fontId="6" fillId="0" borderId="19" xfId="3" applyNumberFormat="1" applyFont="1" applyBorder="1" applyAlignment="1">
      <alignment vertical="center"/>
    </xf>
    <xf numFmtId="176" fontId="6" fillId="0" borderId="8" xfId="3" applyNumberFormat="1" applyFont="1" applyBorder="1" applyAlignment="1">
      <alignment horizontal="center" vertical="center" wrapText="1"/>
    </xf>
    <xf numFmtId="176" fontId="6" fillId="0" borderId="23" xfId="3" applyNumberFormat="1" applyFont="1" applyBorder="1" applyAlignment="1">
      <alignment horizontal="center" vertical="center" shrinkToFit="1"/>
    </xf>
    <xf numFmtId="176" fontId="6" fillId="0" borderId="21" xfId="3" applyNumberFormat="1" applyFont="1" applyBorder="1" applyAlignment="1">
      <alignment vertical="center" shrinkToFit="1"/>
    </xf>
    <xf numFmtId="181" fontId="6" fillId="0" borderId="0" xfId="1" quotePrefix="1" applyNumberFormat="1" applyFont="1" applyAlignment="1">
      <alignment vertical="center"/>
    </xf>
    <xf numFmtId="176" fontId="7" fillId="0" borderId="11" xfId="1" quotePrefix="1" applyNumberFormat="1" applyFont="1" applyBorder="1" applyAlignment="1">
      <alignment vertical="center"/>
    </xf>
    <xf numFmtId="176" fontId="7" fillId="0" borderId="13" xfId="1" quotePrefix="1" applyNumberFormat="1" applyFont="1" applyBorder="1" applyAlignment="1">
      <alignment vertical="center"/>
    </xf>
    <xf numFmtId="0" fontId="7" fillId="0" borderId="9" xfId="1" applyFont="1" applyBorder="1" applyAlignment="1">
      <alignment vertical="top"/>
    </xf>
    <xf numFmtId="0" fontId="2" fillId="0" borderId="26" xfId="1" applyBorder="1"/>
    <xf numFmtId="0" fontId="7" fillId="0" borderId="7" xfId="1" applyFont="1" applyBorder="1" applyAlignment="1">
      <alignment horizontal="center" vertical="center" wrapText="1"/>
    </xf>
    <xf numFmtId="0" fontId="2" fillId="0" borderId="7" xfId="1" applyBorder="1"/>
    <xf numFmtId="0" fontId="2" fillId="0" borderId="9" xfId="1" applyBorder="1" applyAlignment="1">
      <alignment horizontal="center" vertical="top" textRotation="255"/>
    </xf>
    <xf numFmtId="0" fontId="2" fillId="0" borderId="17" xfId="1" applyBorder="1"/>
    <xf numFmtId="176" fontId="7" fillId="0" borderId="21" xfId="1" quotePrefix="1" applyNumberFormat="1" applyFont="1" applyBorder="1" applyAlignment="1">
      <alignment vertical="center"/>
    </xf>
    <xf numFmtId="0" fontId="2" fillId="0" borderId="37" xfId="1" applyBorder="1"/>
    <xf numFmtId="0" fontId="2" fillId="0" borderId="38" xfId="1" applyBorder="1"/>
    <xf numFmtId="176" fontId="7" fillId="0" borderId="39" xfId="1" applyNumberFormat="1" applyFont="1" applyBorder="1" applyAlignment="1">
      <alignment horizontal="center" vertical="center"/>
    </xf>
    <xf numFmtId="178" fontId="6" fillId="0" borderId="26" xfId="3" applyNumberFormat="1" applyFont="1" applyBorder="1" applyAlignment="1">
      <alignment vertical="center"/>
    </xf>
    <xf numFmtId="176" fontId="7" fillId="0" borderId="18" xfId="3" applyNumberFormat="1" applyFont="1" applyBorder="1" applyAlignment="1">
      <alignment horizontal="center" vertical="center" wrapText="1"/>
    </xf>
    <xf numFmtId="176" fontId="6" fillId="0" borderId="21" xfId="3" quotePrefix="1" applyNumberFormat="1" applyFont="1" applyBorder="1" applyAlignment="1">
      <alignment vertical="center"/>
    </xf>
    <xf numFmtId="176" fontId="6" fillId="0" borderId="11" xfId="4" applyNumberFormat="1" applyFont="1" applyFill="1" applyBorder="1" applyAlignment="1">
      <alignment vertical="center"/>
    </xf>
    <xf numFmtId="176" fontId="6" fillId="0" borderId="13" xfId="4" applyNumberFormat="1" applyFont="1" applyFill="1" applyBorder="1" applyAlignment="1">
      <alignment vertical="center"/>
    </xf>
    <xf numFmtId="176" fontId="6" fillId="0" borderId="15" xfId="4" applyNumberFormat="1" applyFont="1" applyFill="1" applyBorder="1" applyAlignment="1">
      <alignment vertical="center"/>
    </xf>
    <xf numFmtId="176" fontId="6" fillId="0" borderId="17" xfId="3" applyNumberFormat="1" applyFont="1" applyBorder="1" applyAlignment="1">
      <alignment horizontal="center" vertical="center" wrapText="1"/>
    </xf>
    <xf numFmtId="176" fontId="6" fillId="0" borderId="11" xfId="3" quotePrefix="1" applyNumberFormat="1" applyFont="1" applyBorder="1" applyAlignment="1">
      <alignment vertical="center"/>
    </xf>
    <xf numFmtId="176" fontId="6" fillId="0" borderId="10" xfId="3" applyNumberFormat="1" applyFont="1" applyBorder="1" applyAlignment="1">
      <alignment horizontal="center" vertical="center" shrinkToFit="1"/>
    </xf>
    <xf numFmtId="0" fontId="6" fillId="0" borderId="19" xfId="3" applyFont="1" applyBorder="1" applyAlignment="1">
      <alignment vertical="center"/>
    </xf>
    <xf numFmtId="0" fontId="6" fillId="0" borderId="17" xfId="3" applyFont="1" applyBorder="1" applyAlignment="1">
      <alignment vertical="center"/>
    </xf>
    <xf numFmtId="182" fontId="3" fillId="0" borderId="0" xfId="1" applyNumberFormat="1" applyFont="1" applyAlignment="1">
      <alignment vertical="center"/>
    </xf>
    <xf numFmtId="182" fontId="11" fillId="0" borderId="0" xfId="1" applyNumberFormat="1" applyFont="1" applyAlignment="1">
      <alignment vertical="center"/>
    </xf>
    <xf numFmtId="182" fontId="12" fillId="0" borderId="0" xfId="1" applyNumberFormat="1" applyFont="1" applyAlignment="1">
      <alignment vertical="center"/>
    </xf>
    <xf numFmtId="182" fontId="7" fillId="0" borderId="0" xfId="1" applyNumberFormat="1" applyFont="1" applyAlignment="1">
      <alignment vertical="center"/>
    </xf>
    <xf numFmtId="182" fontId="6" fillId="0" borderId="0" xfId="1" applyNumberFormat="1" applyFont="1" applyAlignment="1">
      <alignment vertical="center"/>
    </xf>
    <xf numFmtId="182" fontId="6" fillId="0" borderId="0" xfId="1" applyNumberFormat="1" applyFont="1" applyAlignment="1">
      <alignment horizontal="right" vertical="center"/>
    </xf>
    <xf numFmtId="182" fontId="7" fillId="0" borderId="3" xfId="1" applyNumberFormat="1" applyFont="1" applyBorder="1" applyAlignment="1">
      <alignment horizontal="right" vertical="center"/>
    </xf>
    <xf numFmtId="182" fontId="6" fillId="0" borderId="27" xfId="1" applyNumberFormat="1" applyFont="1" applyBorder="1" applyAlignment="1">
      <alignment horizontal="center" vertical="center"/>
    </xf>
    <xf numFmtId="182" fontId="7" fillId="0" borderId="9" xfId="1" applyNumberFormat="1" applyFont="1" applyBorder="1" applyAlignment="1">
      <alignment wrapText="1"/>
    </xf>
    <xf numFmtId="182" fontId="6" fillId="0" borderId="17" xfId="1" applyNumberFormat="1" applyFont="1" applyBorder="1" applyAlignment="1">
      <alignment horizontal="center" vertical="center" wrapText="1"/>
    </xf>
    <xf numFmtId="182" fontId="6" fillId="0" borderId="18" xfId="1" applyNumberFormat="1" applyFont="1" applyBorder="1" applyAlignment="1">
      <alignment horizontal="center" vertical="center" wrapText="1"/>
    </xf>
    <xf numFmtId="182" fontId="7" fillId="0" borderId="0" xfId="1" applyNumberFormat="1" applyFont="1" applyAlignment="1">
      <alignment horizontal="center" vertical="center" wrapText="1"/>
    </xf>
    <xf numFmtId="182" fontId="7" fillId="0" borderId="11" xfId="1" applyNumberFormat="1" applyFont="1" applyBorder="1" applyAlignment="1">
      <alignment vertical="center"/>
    </xf>
    <xf numFmtId="182" fontId="7" fillId="0" borderId="13" xfId="1" applyNumberFormat="1" applyFont="1" applyBorder="1" applyAlignment="1">
      <alignment vertical="center"/>
    </xf>
    <xf numFmtId="182" fontId="7" fillId="0" borderId="41" xfId="1" applyNumberFormat="1" applyFont="1" applyBorder="1" applyAlignment="1">
      <alignment vertical="center"/>
    </xf>
    <xf numFmtId="182" fontId="7" fillId="0" borderId="9" xfId="1" applyNumberFormat="1" applyFont="1" applyBorder="1" applyAlignment="1">
      <alignment horizontal="center" vertical="center"/>
    </xf>
    <xf numFmtId="182" fontId="7" fillId="0" borderId="0" xfId="1" applyNumberFormat="1" applyFont="1" applyAlignment="1">
      <alignment horizontal="right" vertical="center"/>
    </xf>
    <xf numFmtId="182" fontId="7" fillId="0" borderId="0" xfId="1" applyNumberFormat="1" applyFont="1" applyAlignment="1">
      <alignment horizontal="center" vertical="center"/>
    </xf>
    <xf numFmtId="179" fontId="7" fillId="0" borderId="0" xfId="1" applyNumberFormat="1" applyFont="1" applyAlignment="1">
      <alignment vertical="center"/>
    </xf>
    <xf numFmtId="182" fontId="10" fillId="0" borderId="0" xfId="1" applyNumberFormat="1" applyFont="1" applyAlignment="1">
      <alignment vertical="center"/>
    </xf>
    <xf numFmtId="182" fontId="7" fillId="0" borderId="1" xfId="1" applyNumberFormat="1" applyFont="1" applyBorder="1" applyAlignment="1">
      <alignment vertical="center"/>
    </xf>
    <xf numFmtId="182" fontId="7" fillId="0" borderId="2" xfId="1" applyNumberFormat="1" applyFont="1" applyBorder="1" applyAlignment="1">
      <alignment horizontal="right" vertical="center"/>
    </xf>
    <xf numFmtId="182" fontId="7" fillId="0" borderId="17" xfId="1" applyNumberFormat="1" applyFont="1" applyBorder="1" applyAlignment="1">
      <alignment horizontal="center" wrapText="1"/>
    </xf>
    <xf numFmtId="182" fontId="7" fillId="0" borderId="18" xfId="1" applyNumberFormat="1" applyFont="1" applyBorder="1" applyAlignment="1">
      <alignment wrapText="1"/>
    </xf>
    <xf numFmtId="182" fontId="7" fillId="0" borderId="19" xfId="1" applyNumberFormat="1" applyFont="1" applyBorder="1" applyAlignment="1">
      <alignment vertical="center"/>
    </xf>
    <xf numFmtId="182" fontId="7" fillId="0" borderId="15" xfId="1" applyNumberFormat="1" applyFont="1" applyBorder="1" applyAlignment="1">
      <alignment vertical="center"/>
    </xf>
    <xf numFmtId="182" fontId="7" fillId="0" borderId="17" xfId="1" applyNumberFormat="1" applyFont="1" applyBorder="1" applyAlignment="1">
      <alignment horizontal="center" vertical="center"/>
    </xf>
    <xf numFmtId="182" fontId="7" fillId="0" borderId="18" xfId="1" applyNumberFormat="1" applyFont="1" applyBorder="1" applyAlignment="1">
      <alignment horizontal="center" vertical="center"/>
    </xf>
    <xf numFmtId="182" fontId="7" fillId="0" borderId="37" xfId="1" applyNumberFormat="1" applyFont="1" applyBorder="1" applyAlignment="1">
      <alignment horizontal="center" vertical="center"/>
    </xf>
    <xf numFmtId="182" fontId="7" fillId="0" borderId="39" xfId="1" applyNumberFormat="1" applyFont="1" applyBorder="1" applyAlignment="1">
      <alignment horizontal="center" vertical="center"/>
    </xf>
    <xf numFmtId="182" fontId="7" fillId="0" borderId="19" xfId="1" applyNumberFormat="1" applyFont="1" applyBorder="1" applyAlignment="1">
      <alignment horizontal="center" vertical="center"/>
    </xf>
    <xf numFmtId="178" fontId="7" fillId="0" borderId="35" xfId="1" applyNumberFormat="1" applyFont="1" applyBorder="1" applyAlignment="1">
      <alignment vertical="center" shrinkToFit="1"/>
    </xf>
    <xf numFmtId="178" fontId="7" fillId="0" borderId="30" xfId="1" applyNumberFormat="1" applyFont="1" applyBorder="1" applyAlignment="1">
      <alignment vertical="center" shrinkToFit="1"/>
    </xf>
    <xf numFmtId="179" fontId="7" fillId="0" borderId="31" xfId="1" applyNumberFormat="1" applyFont="1" applyBorder="1" applyAlignment="1">
      <alignment vertical="center" shrinkToFit="1"/>
    </xf>
    <xf numFmtId="179" fontId="7" fillId="0" borderId="29" xfId="1" applyNumberFormat="1" applyFont="1" applyBorder="1" applyAlignment="1">
      <alignment vertical="center" shrinkToFit="1"/>
    </xf>
    <xf numFmtId="178" fontId="7" fillId="0" borderId="28" xfId="1" applyNumberFormat="1" applyFont="1" applyBorder="1" applyAlignment="1">
      <alignment vertical="center" shrinkToFit="1"/>
    </xf>
    <xf numFmtId="178" fontId="7" fillId="0" borderId="32" xfId="1" applyNumberFormat="1" applyFont="1" applyBorder="1" applyAlignment="1">
      <alignment vertical="center" shrinkToFit="1"/>
    </xf>
    <xf numFmtId="179" fontId="7" fillId="0" borderId="34" xfId="1" applyNumberFormat="1" applyFont="1" applyBorder="1" applyAlignment="1">
      <alignment vertical="center" shrinkToFit="1"/>
    </xf>
    <xf numFmtId="179" fontId="7" fillId="0" borderId="25" xfId="1" applyNumberFormat="1" applyFont="1" applyBorder="1" applyAlignment="1">
      <alignment vertical="center" shrinkToFit="1"/>
    </xf>
    <xf numFmtId="178" fontId="7" fillId="0" borderId="30" xfId="1" applyNumberFormat="1" applyFont="1" applyBorder="1" applyAlignment="1">
      <alignment horizontal="right" vertical="center" shrinkToFit="1"/>
    </xf>
    <xf numFmtId="178" fontId="7" fillId="0" borderId="26" xfId="1" applyNumberFormat="1" applyFont="1" applyBorder="1" applyAlignment="1">
      <alignment vertical="center" shrinkToFit="1"/>
    </xf>
    <xf numFmtId="181" fontId="7" fillId="0" borderId="29" xfId="1" applyNumberFormat="1" applyFont="1" applyBorder="1" applyAlignment="1">
      <alignment vertical="center" shrinkToFit="1"/>
    </xf>
    <xf numFmtId="181" fontId="7" fillId="0" borderId="31" xfId="1" applyNumberFormat="1" applyFont="1" applyBorder="1" applyAlignment="1">
      <alignment vertical="center" shrinkToFit="1"/>
    </xf>
    <xf numFmtId="181" fontId="7" fillId="0" borderId="33" xfId="1" applyNumberFormat="1" applyFont="1" applyBorder="1" applyAlignment="1">
      <alignment vertical="center" shrinkToFit="1"/>
    </xf>
    <xf numFmtId="181" fontId="7" fillId="0" borderId="18" xfId="1" applyNumberFormat="1" applyFont="1" applyBorder="1" applyAlignment="1">
      <alignment vertical="center" shrinkToFit="1"/>
    </xf>
    <xf numFmtId="181" fontId="7" fillId="0" borderId="31" xfId="1" applyNumberFormat="1" applyFont="1" applyBorder="1" applyAlignment="1">
      <alignment horizontal="right" vertical="center" shrinkToFit="1"/>
    </xf>
    <xf numFmtId="181" fontId="7" fillId="0" borderId="18" xfId="1" applyNumberFormat="1" applyFont="1" applyBorder="1" applyAlignment="1">
      <alignment horizontal="right" vertical="center" shrinkToFit="1"/>
    </xf>
    <xf numFmtId="181" fontId="7" fillId="0" borderId="36" xfId="1" applyNumberFormat="1" applyFont="1" applyBorder="1" applyAlignment="1">
      <alignment vertical="center" shrinkToFit="1"/>
    </xf>
    <xf numFmtId="181" fontId="7" fillId="0" borderId="39" xfId="1" applyNumberFormat="1" applyFont="1" applyBorder="1" applyAlignment="1">
      <alignment vertical="center" shrinkToFit="1"/>
    </xf>
    <xf numFmtId="179" fontId="7" fillId="0" borderId="43" xfId="1" applyNumberFormat="1" applyFont="1" applyBorder="1" applyAlignment="1">
      <alignment vertical="center" shrinkToFit="1"/>
    </xf>
    <xf numFmtId="179" fontId="7" fillId="0" borderId="18" xfId="1" applyNumberFormat="1" applyFont="1" applyBorder="1" applyAlignment="1">
      <alignment vertical="center" shrinkToFit="1"/>
    </xf>
    <xf numFmtId="182" fontId="7" fillId="0" borderId="12" xfId="1" applyNumberFormat="1" applyFont="1" applyBorder="1" applyAlignment="1">
      <alignment vertical="center" shrinkToFit="1"/>
    </xf>
    <xf numFmtId="182" fontId="7" fillId="0" borderId="14" xfId="1" applyNumberFormat="1" applyFont="1" applyBorder="1" applyAlignment="1">
      <alignment vertical="center" shrinkToFit="1"/>
    </xf>
    <xf numFmtId="182" fontId="7" fillId="0" borderId="42" xfId="1" applyNumberFormat="1" applyFont="1" applyBorder="1" applyAlignment="1">
      <alignment vertical="center" shrinkToFit="1"/>
    </xf>
    <xf numFmtId="182" fontId="7" fillId="0" borderId="17" xfId="1" applyNumberFormat="1" applyFont="1" applyBorder="1" applyAlignment="1">
      <alignment vertical="center" shrinkToFit="1"/>
    </xf>
    <xf numFmtId="180" fontId="13" fillId="0" borderId="29" xfId="1" applyNumberFormat="1" applyFont="1" applyBorder="1" applyAlignment="1">
      <alignment vertical="center" shrinkToFit="1"/>
    </xf>
    <xf numFmtId="180" fontId="13" fillId="0" borderId="31" xfId="1" applyNumberFormat="1" applyFont="1" applyBorder="1" applyAlignment="1">
      <alignment vertical="center" shrinkToFit="1"/>
    </xf>
    <xf numFmtId="182" fontId="7" fillId="0" borderId="20" xfId="1" applyNumberFormat="1" applyFont="1" applyBorder="1" applyAlignment="1">
      <alignment vertical="center" shrinkToFit="1"/>
    </xf>
    <xf numFmtId="180" fontId="13" fillId="0" borderId="34" xfId="1" applyNumberFormat="1" applyFont="1" applyBorder="1" applyAlignment="1">
      <alignment vertical="center" shrinkToFit="1"/>
    </xf>
    <xf numFmtId="180" fontId="13" fillId="0" borderId="18" xfId="1" applyNumberFormat="1" applyFont="1" applyBorder="1" applyAlignment="1">
      <alignment vertical="center" shrinkToFit="1"/>
    </xf>
    <xf numFmtId="182" fontId="7" fillId="0" borderId="24" xfId="1" applyNumberFormat="1" applyFont="1" applyBorder="1" applyAlignment="1">
      <alignment vertical="center" shrinkToFit="1"/>
    </xf>
    <xf numFmtId="180" fontId="13" fillId="0" borderId="40" xfId="1" applyNumberFormat="1" applyFont="1" applyBorder="1" applyAlignment="1">
      <alignment vertical="center" shrinkToFit="1"/>
    </xf>
    <xf numFmtId="182" fontId="7" fillId="0" borderId="22" xfId="1" applyNumberFormat="1" applyFont="1" applyBorder="1" applyAlignment="1">
      <alignment vertical="center" shrinkToFit="1"/>
    </xf>
    <xf numFmtId="180" fontId="13" fillId="0" borderId="36" xfId="1" applyNumberFormat="1" applyFont="1" applyBorder="1" applyAlignment="1">
      <alignment vertical="center" shrinkToFit="1"/>
    </xf>
    <xf numFmtId="0" fontId="7" fillId="0" borderId="42" xfId="1" applyFont="1" applyBorder="1" applyAlignment="1">
      <alignment vertical="center" shrinkToFit="1"/>
    </xf>
    <xf numFmtId="178" fontId="7" fillId="0" borderId="26" xfId="1" applyNumberFormat="1" applyFont="1" applyBorder="1" applyAlignment="1">
      <alignment horizontal="right" vertical="center" shrinkToFit="1"/>
    </xf>
    <xf numFmtId="178" fontId="7" fillId="0" borderId="38" xfId="1" applyNumberFormat="1" applyFont="1" applyBorder="1" applyAlignment="1">
      <alignment vertical="center" shrinkToFit="1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176" fontId="7" fillId="0" borderId="27" xfId="1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18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0" fontId="9" fillId="0" borderId="27" xfId="3" applyBorder="1" applyAlignment="1">
      <alignment horizontal="center" vertical="center"/>
    </xf>
    <xf numFmtId="0" fontId="9" fillId="0" borderId="2" xfId="3" applyBorder="1" applyAlignment="1">
      <alignment horizontal="center" vertical="center"/>
    </xf>
    <xf numFmtId="176" fontId="7" fillId="0" borderId="3" xfId="1" applyNumberFormat="1" applyFont="1" applyBorder="1" applyAlignment="1">
      <alignment vertical="top" wrapText="1"/>
    </xf>
    <xf numFmtId="176" fontId="7" fillId="0" borderId="17" xfId="1" applyNumberFormat="1" applyFont="1" applyBorder="1" applyAlignment="1">
      <alignment horizontal="center" vertical="center" wrapText="1"/>
    </xf>
    <xf numFmtId="0" fontId="7" fillId="0" borderId="19" xfId="1" applyFont="1" applyBorder="1" applyAlignment="1">
      <alignment vertical="top" wrapText="1"/>
    </xf>
    <xf numFmtId="176" fontId="7" fillId="0" borderId="19" xfId="1" applyNumberFormat="1" applyFont="1" applyBorder="1" applyAlignment="1">
      <alignment vertical="top" wrapText="1"/>
    </xf>
    <xf numFmtId="176" fontId="7" fillId="0" borderId="3" xfId="1" applyNumberFormat="1" applyFont="1" applyBorder="1" applyAlignment="1">
      <alignment horizontal="center" vertical="center" wrapText="1"/>
    </xf>
    <xf numFmtId="0" fontId="2" fillId="0" borderId="19" xfId="1" applyBorder="1" applyAlignment="1">
      <alignment horizontal="center" vertical="top" textRotation="255"/>
    </xf>
    <xf numFmtId="0" fontId="9" fillId="0" borderId="5" xfId="3" applyBorder="1" applyAlignment="1">
      <alignment horizontal="center" vertical="center"/>
    </xf>
    <xf numFmtId="0" fontId="9" fillId="0" borderId="6" xfId="3" applyBorder="1" applyAlignment="1">
      <alignment horizontal="center" vertical="center"/>
    </xf>
    <xf numFmtId="176" fontId="7" fillId="0" borderId="26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vertical="top" textRotation="255" wrapText="1"/>
    </xf>
    <xf numFmtId="0" fontId="7" fillId="0" borderId="3" xfId="1" applyFont="1" applyBorder="1" applyAlignment="1">
      <alignment horizontal="center" vertical="top" textRotation="255"/>
    </xf>
    <xf numFmtId="176" fontId="7" fillId="0" borderId="19" xfId="1" applyNumberFormat="1" applyFont="1" applyBorder="1" applyAlignment="1">
      <alignment vertical="top" textRotation="255" wrapText="1"/>
    </xf>
    <xf numFmtId="0" fontId="9" fillId="0" borderId="7" xfId="3" applyBorder="1" applyAlignment="1">
      <alignment horizontal="center" vertical="center"/>
    </xf>
    <xf numFmtId="0" fontId="9" fillId="0" borderId="8" xfId="3" applyBorder="1" applyAlignment="1">
      <alignment horizontal="center" vertical="center"/>
    </xf>
    <xf numFmtId="0" fontId="7" fillId="0" borderId="19" xfId="1" applyFont="1" applyBorder="1" applyAlignment="1">
      <alignment vertical="top" textRotation="255" wrapText="1"/>
    </xf>
    <xf numFmtId="0" fontId="7" fillId="0" borderId="9" xfId="1" applyFont="1" applyBorder="1" applyAlignment="1">
      <alignment vertical="top" textRotation="255" wrapText="1"/>
    </xf>
    <xf numFmtId="0" fontId="7" fillId="0" borderId="2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176" fontId="6" fillId="0" borderId="3" xfId="3" applyNumberFormat="1" applyFont="1" applyBorder="1" applyAlignment="1">
      <alignment horizontal="center" vertical="center" wrapText="1"/>
    </xf>
    <xf numFmtId="176" fontId="6" fillId="0" borderId="19" xfId="3" applyNumberFormat="1" applyFont="1" applyBorder="1" applyAlignment="1">
      <alignment horizontal="center" vertical="center" wrapText="1"/>
    </xf>
    <xf numFmtId="176" fontId="6" fillId="0" borderId="9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9" xfId="3" applyNumberFormat="1" applyFont="1" applyBorder="1" applyAlignment="1">
      <alignment horizontal="center" vertical="center"/>
    </xf>
    <xf numFmtId="0" fontId="9" fillId="0" borderId="0" xfId="3" applyAlignment="1">
      <alignment horizontal="center" vertical="center"/>
    </xf>
    <xf numFmtId="176" fontId="6" fillId="0" borderId="3" xfId="3" applyNumberFormat="1" applyFont="1" applyBorder="1" applyAlignment="1">
      <alignment vertical="top" wrapText="1"/>
    </xf>
    <xf numFmtId="176" fontId="6" fillId="0" borderId="19" xfId="3" applyNumberFormat="1" applyFont="1" applyBorder="1" applyAlignment="1">
      <alignment vertical="top" wrapText="1"/>
    </xf>
    <xf numFmtId="0" fontId="6" fillId="0" borderId="3" xfId="3" applyFont="1" applyBorder="1" applyAlignment="1">
      <alignment vertical="top" wrapText="1"/>
    </xf>
    <xf numFmtId="0" fontId="9" fillId="0" borderId="19" xfId="3" applyBorder="1" applyAlignment="1">
      <alignment wrapText="1"/>
    </xf>
    <xf numFmtId="176" fontId="6" fillId="0" borderId="7" xfId="3" applyNumberFormat="1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182" fontId="6" fillId="0" borderId="1" xfId="1" applyNumberFormat="1" applyFont="1" applyBorder="1" applyAlignment="1">
      <alignment horizontal="center" vertical="center" wrapText="1"/>
    </xf>
    <xf numFmtId="182" fontId="6" fillId="0" borderId="2" xfId="1" quotePrefix="1" applyNumberFormat="1" applyFont="1" applyBorder="1" applyAlignment="1">
      <alignment horizontal="center" vertical="center" wrapText="1"/>
    </xf>
    <xf numFmtId="182" fontId="6" fillId="0" borderId="17" xfId="1" quotePrefix="1" applyNumberFormat="1" applyFont="1" applyBorder="1" applyAlignment="1">
      <alignment horizontal="center" vertical="center" wrapText="1"/>
    </xf>
    <xf numFmtId="182" fontId="6" fillId="0" borderId="18" xfId="1" quotePrefix="1" applyNumberFormat="1" applyFont="1" applyBorder="1" applyAlignment="1">
      <alignment horizontal="center" vertical="center" wrapText="1"/>
    </xf>
    <xf numFmtId="182" fontId="6" fillId="0" borderId="27" xfId="1" applyNumberFormat="1" applyFont="1" applyBorder="1" applyAlignment="1">
      <alignment horizontal="center" vertical="center"/>
    </xf>
    <xf numFmtId="182" fontId="6" fillId="0" borderId="5" xfId="1" applyNumberFormat="1" applyFont="1" applyBorder="1" applyAlignment="1">
      <alignment horizontal="center" vertical="center"/>
    </xf>
    <xf numFmtId="182" fontId="6" fillId="0" borderId="1" xfId="1" applyNumberFormat="1" applyFont="1" applyBorder="1" applyAlignment="1">
      <alignment horizontal="center" vertical="center"/>
    </xf>
    <xf numFmtId="182" fontId="6" fillId="0" borderId="2" xfId="1" applyNumberFormat="1" applyFont="1" applyBorder="1" applyAlignment="1">
      <alignment horizontal="center" vertical="center"/>
    </xf>
    <xf numFmtId="182" fontId="6" fillId="0" borderId="7" xfId="1" applyNumberFormat="1" applyFont="1" applyBorder="1" applyAlignment="1">
      <alignment horizontal="center" vertical="center"/>
    </xf>
    <xf numFmtId="182" fontId="6" fillId="0" borderId="8" xfId="1" applyNumberFormat="1" applyFont="1" applyBorder="1" applyAlignment="1">
      <alignment horizontal="center" vertical="center"/>
    </xf>
    <xf numFmtId="182" fontId="6" fillId="0" borderId="4" xfId="1" applyNumberFormat="1" applyFont="1" applyBorder="1" applyAlignment="1">
      <alignment horizontal="center" vertical="center" wrapText="1"/>
    </xf>
    <xf numFmtId="182" fontId="6" fillId="0" borderId="6" xfId="1" applyNumberFormat="1" applyFont="1" applyBorder="1" applyAlignment="1">
      <alignment horizontal="center" vertical="center" wrapText="1"/>
    </xf>
    <xf numFmtId="182" fontId="6" fillId="0" borderId="4" xfId="1" applyNumberFormat="1" applyFont="1" applyBorder="1" applyAlignment="1">
      <alignment horizontal="center" vertical="center"/>
    </xf>
    <xf numFmtId="182" fontId="6" fillId="0" borderId="17" xfId="1" applyNumberFormat="1" applyFont="1" applyBorder="1" applyAlignment="1">
      <alignment horizontal="center" vertical="center"/>
    </xf>
    <xf numFmtId="182" fontId="6" fillId="0" borderId="18" xfId="1" applyNumberFormat="1" applyFont="1" applyBorder="1" applyAlignment="1">
      <alignment horizontal="center" vertical="center"/>
    </xf>
    <xf numFmtId="182" fontId="6" fillId="0" borderId="4" xfId="1" quotePrefix="1" applyNumberFormat="1" applyFont="1" applyBorder="1" applyAlignment="1">
      <alignment horizontal="center" vertical="center"/>
    </xf>
  </cellXfs>
  <cellStyles count="8">
    <cellStyle name="パーセント 3" xfId="7" xr:uid="{532975DD-E9B5-4096-92E7-F8522D69EF82}"/>
    <cellStyle name="桁区切り 2" xfId="2" xr:uid="{00000000-0005-0000-0000-000000000000}"/>
    <cellStyle name="桁区切り 3" xfId="4" xr:uid="{00000000-0005-0000-0000-000001000000}"/>
    <cellStyle name="標準" xfId="0" builtinId="0"/>
    <cellStyle name="標準 2" xfId="6" xr:uid="{D8CB0634-C4FA-46EE-A27B-FA45ABB96AF4}"/>
    <cellStyle name="標準 4" xfId="1" xr:uid="{00000000-0005-0000-0000-000003000000}"/>
    <cellStyle name="標準 5" xfId="3" xr:uid="{00000000-0005-0000-0000-000004000000}"/>
    <cellStyle name="標準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1"/>
  <dimension ref="A1:W266"/>
  <sheetViews>
    <sheetView tabSelected="1" zoomScale="85" zoomScaleNormal="85" workbookViewId="0"/>
  </sheetViews>
  <sheetFormatPr defaultColWidth="8.875" defaultRowHeight="13.5" x14ac:dyDescent="0.15"/>
  <cols>
    <col min="1" max="1" width="4.125" style="2" customWidth="1"/>
    <col min="2" max="2" width="10" style="12" customWidth="1"/>
    <col min="3" max="3" width="14" style="2" customWidth="1"/>
    <col min="4" max="4" width="6.625" style="10" customWidth="1"/>
    <col min="5" max="5" width="6.375" style="63" customWidth="1"/>
    <col min="6" max="6" width="6.625" style="10" customWidth="1"/>
    <col min="7" max="7" width="6.375" style="63" customWidth="1"/>
    <col min="8" max="8" width="6.625" style="10" customWidth="1"/>
    <col min="9" max="9" width="6.375" style="63" customWidth="1"/>
    <col min="10" max="10" width="6.625" style="10" customWidth="1"/>
    <col min="11" max="11" width="6.375" style="63" customWidth="1"/>
    <col min="12" max="12" width="6.625" style="10" customWidth="1"/>
    <col min="13" max="13" width="6.375" style="63" customWidth="1"/>
    <col min="14" max="14" width="6.625" style="10" customWidth="1"/>
    <col min="15" max="15" width="6.375" style="63" customWidth="1"/>
    <col min="16" max="16" width="6.625" style="10" customWidth="1"/>
    <col min="17" max="17" width="6.375" style="63" customWidth="1"/>
    <col min="18" max="18" width="6.625" style="11" customWidth="1"/>
    <col min="19" max="19" width="6.375" style="63" customWidth="1"/>
    <col min="20" max="20" width="6.625" style="11" customWidth="1"/>
    <col min="21" max="21" width="6.375" style="63" customWidth="1"/>
    <col min="22" max="22" width="7.375" style="11" customWidth="1"/>
    <col min="23" max="23" width="6.375" style="63" customWidth="1"/>
    <col min="24" max="16384" width="8.875" style="2"/>
  </cols>
  <sheetData>
    <row r="1" spans="1:23" ht="17.25" customHeight="1" x14ac:dyDescent="0.15">
      <c r="A1" s="1" t="s">
        <v>60</v>
      </c>
    </row>
    <row r="2" spans="1:23" ht="17.25" x14ac:dyDescent="0.15">
      <c r="A2" s="1"/>
    </row>
    <row r="3" spans="1:23" ht="17.25" customHeight="1" x14ac:dyDescent="0.15"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4" t="s">
        <v>18</v>
      </c>
    </row>
    <row r="4" spans="1:23" ht="15.75" customHeight="1" x14ac:dyDescent="0.15">
      <c r="A4" s="3"/>
      <c r="B4" s="64"/>
      <c r="C4" s="4" t="s">
        <v>0</v>
      </c>
      <c r="D4" s="167" t="s">
        <v>61</v>
      </c>
      <c r="E4" s="168"/>
      <c r="F4" s="169" t="s">
        <v>62</v>
      </c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1"/>
      <c r="V4" s="167" t="s">
        <v>63</v>
      </c>
      <c r="W4" s="168"/>
    </row>
    <row r="5" spans="1:23" s="6" customFormat="1" ht="34.5" customHeight="1" x14ac:dyDescent="0.15">
      <c r="A5" s="187" t="s">
        <v>4</v>
      </c>
      <c r="B5" s="194"/>
      <c r="C5" s="65" t="s">
        <v>64</v>
      </c>
      <c r="D5" s="178"/>
      <c r="E5" s="179"/>
      <c r="F5" s="172" t="s">
        <v>65</v>
      </c>
      <c r="G5" s="173"/>
      <c r="H5" s="174" t="s">
        <v>66</v>
      </c>
      <c r="I5" s="173"/>
      <c r="J5" s="174" t="s">
        <v>67</v>
      </c>
      <c r="K5" s="173"/>
      <c r="L5" s="174" t="s">
        <v>68</v>
      </c>
      <c r="M5" s="173"/>
      <c r="N5" s="174" t="s">
        <v>69</v>
      </c>
      <c r="O5" s="173"/>
      <c r="P5" s="174" t="s">
        <v>70</v>
      </c>
      <c r="Q5" s="173"/>
      <c r="R5" s="174" t="s">
        <v>71</v>
      </c>
      <c r="S5" s="173"/>
      <c r="T5" s="176" t="s">
        <v>72</v>
      </c>
      <c r="U5" s="177"/>
      <c r="V5" s="178"/>
      <c r="W5" s="179"/>
    </row>
    <row r="6" spans="1:23" ht="24" customHeight="1" x14ac:dyDescent="0.15">
      <c r="A6" s="195" t="s">
        <v>73</v>
      </c>
      <c r="B6" s="186" t="s">
        <v>74</v>
      </c>
      <c r="C6" s="77" t="s">
        <v>75</v>
      </c>
      <c r="D6" s="135">
        <v>198</v>
      </c>
      <c r="E6" s="141">
        <v>50</v>
      </c>
      <c r="F6" s="135">
        <v>616</v>
      </c>
      <c r="G6" s="141">
        <v>80</v>
      </c>
      <c r="H6" s="135">
        <v>270.57142857142856</v>
      </c>
      <c r="I6" s="141">
        <v>28.571428571428569</v>
      </c>
      <c r="J6" s="135">
        <v>985.68</v>
      </c>
      <c r="K6" s="141">
        <v>36</v>
      </c>
      <c r="L6" s="135">
        <v>642.10526315789468</v>
      </c>
      <c r="M6" s="141">
        <v>44.44444444444445</v>
      </c>
      <c r="N6" s="135">
        <v>315.20000000000005</v>
      </c>
      <c r="O6" s="141">
        <v>40.740740740740748</v>
      </c>
      <c r="P6" s="135">
        <v>37.071428571428569</v>
      </c>
      <c r="Q6" s="141">
        <v>21.428571428571431</v>
      </c>
      <c r="R6" s="135"/>
      <c r="S6" s="141"/>
      <c r="T6" s="135">
        <v>5.2</v>
      </c>
      <c r="U6" s="141">
        <v>10</v>
      </c>
      <c r="V6" s="135">
        <v>3069.8281203007509</v>
      </c>
      <c r="W6" s="141">
        <v>41.960034604019036</v>
      </c>
    </row>
    <row r="7" spans="1:23" ht="24" customHeight="1" x14ac:dyDescent="0.15">
      <c r="A7" s="200"/>
      <c r="B7" s="188"/>
      <c r="C7" s="78" t="s">
        <v>76</v>
      </c>
      <c r="D7" s="132">
        <v>99</v>
      </c>
      <c r="E7" s="142">
        <v>25</v>
      </c>
      <c r="F7" s="132"/>
      <c r="G7" s="142"/>
      <c r="H7" s="132">
        <v>135.28571428571428</v>
      </c>
      <c r="I7" s="142">
        <v>14.285714285714285</v>
      </c>
      <c r="J7" s="132">
        <v>1588.04</v>
      </c>
      <c r="K7" s="142">
        <v>57.999999999999993</v>
      </c>
      <c r="L7" s="132">
        <v>642.10526315789468</v>
      </c>
      <c r="M7" s="142">
        <v>44.44444444444445</v>
      </c>
      <c r="N7" s="132">
        <v>386.83636363636367</v>
      </c>
      <c r="O7" s="142">
        <v>50</v>
      </c>
      <c r="P7" s="132">
        <v>123.57142857142856</v>
      </c>
      <c r="Q7" s="142">
        <v>71.428571428571431</v>
      </c>
      <c r="R7" s="132">
        <v>21.666666666666664</v>
      </c>
      <c r="S7" s="142">
        <v>100</v>
      </c>
      <c r="T7" s="132">
        <v>44.2</v>
      </c>
      <c r="U7" s="142">
        <v>85</v>
      </c>
      <c r="V7" s="132">
        <v>3040.7054363180673</v>
      </c>
      <c r="W7" s="142">
        <v>41.56197035423439</v>
      </c>
    </row>
    <row r="8" spans="1:23" ht="24" customHeight="1" x14ac:dyDescent="0.15">
      <c r="A8" s="200"/>
      <c r="B8" s="188"/>
      <c r="C8" s="7" t="s">
        <v>77</v>
      </c>
      <c r="D8" s="132">
        <v>99</v>
      </c>
      <c r="E8" s="142">
        <v>25</v>
      </c>
      <c r="F8" s="132"/>
      <c r="G8" s="142"/>
      <c r="H8" s="132">
        <v>405.85714285714283</v>
      </c>
      <c r="I8" s="142">
        <v>42.857142857142854</v>
      </c>
      <c r="J8" s="132">
        <v>164.28</v>
      </c>
      <c r="K8" s="142">
        <v>6</v>
      </c>
      <c r="L8" s="132">
        <v>80.263157894736835</v>
      </c>
      <c r="M8" s="142">
        <v>5.5555555555555562</v>
      </c>
      <c r="N8" s="132">
        <v>71.63636363636364</v>
      </c>
      <c r="O8" s="142">
        <v>9.2592592592592595</v>
      </c>
      <c r="P8" s="132">
        <v>8.2380952380952372</v>
      </c>
      <c r="Q8" s="142">
        <v>4.7619047619047628</v>
      </c>
      <c r="R8" s="132"/>
      <c r="S8" s="142"/>
      <c r="T8" s="132">
        <v>2.6</v>
      </c>
      <c r="U8" s="142">
        <v>5</v>
      </c>
      <c r="V8" s="132">
        <v>831.87475962633857</v>
      </c>
      <c r="W8" s="142">
        <v>11.370504253740268</v>
      </c>
    </row>
    <row r="9" spans="1:23" ht="24" customHeight="1" x14ac:dyDescent="0.15">
      <c r="A9" s="200"/>
      <c r="B9" s="188"/>
      <c r="C9" s="7" t="s">
        <v>78</v>
      </c>
      <c r="D9" s="132"/>
      <c r="E9" s="142"/>
      <c r="F9" s="132"/>
      <c r="G9" s="142"/>
      <c r="H9" s="132"/>
      <c r="I9" s="142"/>
      <c r="J9" s="132"/>
      <c r="K9" s="142"/>
      <c r="L9" s="132">
        <v>40.131578947368418</v>
      </c>
      <c r="M9" s="142">
        <v>2.7777777777777781</v>
      </c>
      <c r="N9" s="132"/>
      <c r="O9" s="142"/>
      <c r="P9" s="132">
        <v>4.1190476190476186</v>
      </c>
      <c r="Q9" s="142">
        <v>2.3809523809523814</v>
      </c>
      <c r="R9" s="132"/>
      <c r="S9" s="142"/>
      <c r="T9" s="132"/>
      <c r="U9" s="142"/>
      <c r="V9" s="132">
        <v>44.250626566416038</v>
      </c>
      <c r="W9" s="142">
        <v>0.60484097129009118</v>
      </c>
    </row>
    <row r="10" spans="1:23" ht="24" customHeight="1" x14ac:dyDescent="0.15">
      <c r="A10" s="200"/>
      <c r="B10" s="188"/>
      <c r="C10" s="7" t="s">
        <v>79</v>
      </c>
      <c r="D10" s="132"/>
      <c r="E10" s="142"/>
      <c r="F10" s="132"/>
      <c r="G10" s="142"/>
      <c r="H10" s="132">
        <v>135.28571428571428</v>
      </c>
      <c r="I10" s="142">
        <v>14.285714285714285</v>
      </c>
      <c r="J10" s="132"/>
      <c r="K10" s="142"/>
      <c r="L10" s="132"/>
      <c r="M10" s="142"/>
      <c r="N10" s="132"/>
      <c r="O10" s="142"/>
      <c r="P10" s="132"/>
      <c r="Q10" s="142"/>
      <c r="R10" s="132"/>
      <c r="S10" s="142"/>
      <c r="T10" s="132"/>
      <c r="U10" s="142"/>
      <c r="V10" s="132">
        <v>135.28571428571428</v>
      </c>
      <c r="W10" s="142">
        <v>1.8491567053278108</v>
      </c>
    </row>
    <row r="11" spans="1:23" ht="24" customHeight="1" x14ac:dyDescent="0.15">
      <c r="A11" s="200"/>
      <c r="B11" s="188"/>
      <c r="C11" s="8" t="s">
        <v>80</v>
      </c>
      <c r="D11" s="136"/>
      <c r="E11" s="143"/>
      <c r="F11" s="136">
        <v>154</v>
      </c>
      <c r="G11" s="143">
        <v>20</v>
      </c>
      <c r="H11" s="136"/>
      <c r="I11" s="143"/>
      <c r="J11" s="136"/>
      <c r="K11" s="143"/>
      <c r="L11" s="136">
        <v>40.131578947368418</v>
      </c>
      <c r="M11" s="143">
        <v>2.7777777777777781</v>
      </c>
      <c r="N11" s="136"/>
      <c r="O11" s="143"/>
      <c r="P11" s="136"/>
      <c r="Q11" s="143"/>
      <c r="R11" s="136"/>
      <c r="S11" s="143"/>
      <c r="T11" s="136"/>
      <c r="U11" s="143"/>
      <c r="V11" s="136">
        <v>194.13157894736841</v>
      </c>
      <c r="W11" s="143">
        <v>2.6534931113883964</v>
      </c>
    </row>
    <row r="12" spans="1:23" ht="24" customHeight="1" x14ac:dyDescent="0.15">
      <c r="A12" s="68"/>
      <c r="B12" s="58"/>
      <c r="C12" s="9" t="s">
        <v>37</v>
      </c>
      <c r="D12" s="140">
        <v>396</v>
      </c>
      <c r="E12" s="144">
        <v>100</v>
      </c>
      <c r="F12" s="140">
        <v>770</v>
      </c>
      <c r="G12" s="144">
        <v>100</v>
      </c>
      <c r="H12" s="140">
        <v>947</v>
      </c>
      <c r="I12" s="144">
        <v>100</v>
      </c>
      <c r="J12" s="140">
        <v>2738</v>
      </c>
      <c r="K12" s="144">
        <v>100</v>
      </c>
      <c r="L12" s="140">
        <v>1444.7368421052629</v>
      </c>
      <c r="M12" s="144">
        <v>100</v>
      </c>
      <c r="N12" s="140">
        <v>773.67272727272734</v>
      </c>
      <c r="O12" s="144">
        <v>100</v>
      </c>
      <c r="P12" s="140">
        <v>172.99999999999997</v>
      </c>
      <c r="Q12" s="144">
        <v>100</v>
      </c>
      <c r="R12" s="140">
        <v>21.666666666666664</v>
      </c>
      <c r="S12" s="144">
        <v>100</v>
      </c>
      <c r="T12" s="140">
        <v>52.000000000000007</v>
      </c>
      <c r="U12" s="144">
        <v>100</v>
      </c>
      <c r="V12" s="140">
        <v>7316.0762360446561</v>
      </c>
      <c r="W12" s="144">
        <v>100</v>
      </c>
    </row>
    <row r="13" spans="1:23" ht="24" customHeight="1" x14ac:dyDescent="0.15">
      <c r="A13" s="195" t="s">
        <v>54</v>
      </c>
      <c r="B13" s="186" t="s">
        <v>81</v>
      </c>
      <c r="C13" s="77" t="s">
        <v>82</v>
      </c>
      <c r="D13" s="135">
        <v>1684.1666666666665</v>
      </c>
      <c r="E13" s="141">
        <v>83.333333333333329</v>
      </c>
      <c r="F13" s="135">
        <v>4008.6875</v>
      </c>
      <c r="G13" s="141">
        <v>64.583333333333343</v>
      </c>
      <c r="H13" s="135">
        <v>3790.9322033898306</v>
      </c>
      <c r="I13" s="141">
        <v>63.793103448275865</v>
      </c>
      <c r="J13" s="135">
        <v>6384.1315789473683</v>
      </c>
      <c r="K13" s="141">
        <v>53.947368421052623</v>
      </c>
      <c r="L13" s="135">
        <v>2003.6097560975611</v>
      </c>
      <c r="M13" s="141">
        <v>53.658536585365859</v>
      </c>
      <c r="N13" s="135">
        <v>603.66101694915255</v>
      </c>
      <c r="O13" s="141">
        <v>57.142857142857139</v>
      </c>
      <c r="P13" s="135">
        <v>38.625</v>
      </c>
      <c r="Q13" s="141">
        <v>40</v>
      </c>
      <c r="R13" s="135">
        <v>10.8</v>
      </c>
      <c r="S13" s="141">
        <v>60.000000000000007</v>
      </c>
      <c r="T13" s="135">
        <v>10</v>
      </c>
      <c r="U13" s="141">
        <v>50</v>
      </c>
      <c r="V13" s="135">
        <v>18534.613722050577</v>
      </c>
      <c r="W13" s="141">
        <v>59.925335809584482</v>
      </c>
    </row>
    <row r="14" spans="1:23" ht="24" customHeight="1" x14ac:dyDescent="0.15">
      <c r="A14" s="200"/>
      <c r="B14" s="188"/>
      <c r="C14" s="78" t="s">
        <v>83</v>
      </c>
      <c r="D14" s="132">
        <v>168.41666666666666</v>
      </c>
      <c r="E14" s="142">
        <v>8.3333333333333321</v>
      </c>
      <c r="F14" s="132">
        <v>1681.0625</v>
      </c>
      <c r="G14" s="142">
        <v>27.083333333333332</v>
      </c>
      <c r="H14" s="132">
        <v>1229.4915254237289</v>
      </c>
      <c r="I14" s="142">
        <v>20.689655172413797</v>
      </c>
      <c r="J14" s="132">
        <v>4048.4736842105267</v>
      </c>
      <c r="K14" s="142">
        <v>34.210526315789465</v>
      </c>
      <c r="L14" s="132">
        <v>1457.1707317073171</v>
      </c>
      <c r="M14" s="142">
        <v>39.024390243902438</v>
      </c>
      <c r="N14" s="132">
        <v>339.5593220338983</v>
      </c>
      <c r="O14" s="142">
        <v>32.142857142857139</v>
      </c>
      <c r="P14" s="132">
        <v>45.0625</v>
      </c>
      <c r="Q14" s="142">
        <v>46.666666666666664</v>
      </c>
      <c r="R14" s="132">
        <v>7.2</v>
      </c>
      <c r="S14" s="142">
        <v>40</v>
      </c>
      <c r="T14" s="132">
        <v>10</v>
      </c>
      <c r="U14" s="142">
        <v>50</v>
      </c>
      <c r="V14" s="132">
        <v>8986.4369300421386</v>
      </c>
      <c r="W14" s="142">
        <v>29.054571022635155</v>
      </c>
    </row>
    <row r="15" spans="1:23" ht="24" customHeight="1" x14ac:dyDescent="0.15">
      <c r="A15" s="200"/>
      <c r="B15" s="188"/>
      <c r="C15" s="7" t="s">
        <v>84</v>
      </c>
      <c r="D15" s="132"/>
      <c r="E15" s="142"/>
      <c r="F15" s="132">
        <v>517.25</v>
      </c>
      <c r="G15" s="142">
        <v>8.3333333333333321</v>
      </c>
      <c r="H15" s="132">
        <v>819.66101694915255</v>
      </c>
      <c r="I15" s="142">
        <v>13.793103448275861</v>
      </c>
      <c r="J15" s="132">
        <v>155.71052631578948</v>
      </c>
      <c r="K15" s="142">
        <v>1.3157894736842104</v>
      </c>
      <c r="L15" s="132">
        <v>136.60975609756099</v>
      </c>
      <c r="M15" s="142">
        <v>3.6585365853658542</v>
      </c>
      <c r="N15" s="132">
        <v>56.593220338983052</v>
      </c>
      <c r="O15" s="142">
        <v>5.3571428571428568</v>
      </c>
      <c r="P15" s="132">
        <v>12.875</v>
      </c>
      <c r="Q15" s="142">
        <v>13.333333333333334</v>
      </c>
      <c r="R15" s="132"/>
      <c r="S15" s="142"/>
      <c r="T15" s="132"/>
      <c r="U15" s="142"/>
      <c r="V15" s="132">
        <v>1698.6995197014858</v>
      </c>
      <c r="W15" s="142">
        <v>5.4921640496119979</v>
      </c>
    </row>
    <row r="16" spans="1:23" ht="24" customHeight="1" x14ac:dyDescent="0.15">
      <c r="A16" s="200"/>
      <c r="B16" s="188"/>
      <c r="C16" s="7" t="s">
        <v>85</v>
      </c>
      <c r="D16" s="132">
        <v>168.41666666666666</v>
      </c>
      <c r="E16" s="142">
        <v>8.3333333333333321</v>
      </c>
      <c r="F16" s="132"/>
      <c r="G16" s="142"/>
      <c r="H16" s="132"/>
      <c r="I16" s="142"/>
      <c r="J16" s="132">
        <v>934.26315789473688</v>
      </c>
      <c r="K16" s="142">
        <v>7.8947368421052628</v>
      </c>
      <c r="L16" s="132">
        <v>136.60975609756099</v>
      </c>
      <c r="M16" s="142">
        <v>3.6585365853658542</v>
      </c>
      <c r="N16" s="132">
        <v>37.728813559322035</v>
      </c>
      <c r="O16" s="142">
        <v>3.5714285714285712</v>
      </c>
      <c r="P16" s="132"/>
      <c r="Q16" s="142"/>
      <c r="R16" s="132"/>
      <c r="S16" s="142"/>
      <c r="T16" s="132"/>
      <c r="U16" s="142"/>
      <c r="V16" s="132">
        <v>1277.0183942182866</v>
      </c>
      <c r="W16" s="142">
        <v>4.128802318523892</v>
      </c>
    </row>
    <row r="17" spans="1:23" ht="24" customHeight="1" x14ac:dyDescent="0.15">
      <c r="A17" s="200"/>
      <c r="B17" s="188"/>
      <c r="C17" s="7" t="s">
        <v>79</v>
      </c>
      <c r="D17" s="132"/>
      <c r="E17" s="142"/>
      <c r="F17" s="132"/>
      <c r="G17" s="142"/>
      <c r="H17" s="132">
        <v>102.45762711864407</v>
      </c>
      <c r="I17" s="142">
        <v>1.7241379310344827</v>
      </c>
      <c r="J17" s="132">
        <v>155.71052631578948</v>
      </c>
      <c r="K17" s="142">
        <v>1.3157894736842104</v>
      </c>
      <c r="L17" s="132"/>
      <c r="M17" s="142"/>
      <c r="N17" s="132">
        <v>18.864406779661017</v>
      </c>
      <c r="O17" s="142">
        <v>1.7857142857142856</v>
      </c>
      <c r="P17" s="132"/>
      <c r="Q17" s="142"/>
      <c r="R17" s="132"/>
      <c r="S17" s="142"/>
      <c r="T17" s="132"/>
      <c r="U17" s="142"/>
      <c r="V17" s="132">
        <v>277.03256021409453</v>
      </c>
      <c r="W17" s="142">
        <v>0.89569005591241779</v>
      </c>
    </row>
    <row r="18" spans="1:23" ht="24" customHeight="1" x14ac:dyDescent="0.15">
      <c r="A18" s="200"/>
      <c r="B18" s="188"/>
      <c r="C18" s="8" t="s">
        <v>86</v>
      </c>
      <c r="D18" s="136"/>
      <c r="E18" s="143"/>
      <c r="F18" s="136"/>
      <c r="G18" s="143"/>
      <c r="H18" s="136"/>
      <c r="I18" s="143"/>
      <c r="J18" s="136">
        <v>155.71052631578948</v>
      </c>
      <c r="K18" s="143">
        <v>1.3157894736842104</v>
      </c>
      <c r="L18" s="136"/>
      <c r="M18" s="143"/>
      <c r="N18" s="136"/>
      <c r="O18" s="143"/>
      <c r="P18" s="136"/>
      <c r="Q18" s="143"/>
      <c r="R18" s="136"/>
      <c r="S18" s="143"/>
      <c r="T18" s="136"/>
      <c r="U18" s="143"/>
      <c r="V18" s="136">
        <v>155.71052631578948</v>
      </c>
      <c r="W18" s="143">
        <v>0.50343674373206682</v>
      </c>
    </row>
    <row r="19" spans="1:23" ht="24" customHeight="1" x14ac:dyDescent="0.15">
      <c r="A19" s="200"/>
      <c r="B19" s="58"/>
      <c r="C19" s="9" t="s">
        <v>37</v>
      </c>
      <c r="D19" s="140">
        <v>2021</v>
      </c>
      <c r="E19" s="144">
        <v>99.999999999999986</v>
      </c>
      <c r="F19" s="140">
        <v>6207</v>
      </c>
      <c r="G19" s="144">
        <v>100</v>
      </c>
      <c r="H19" s="140">
        <v>5942.5423728813557</v>
      </c>
      <c r="I19" s="144">
        <v>100</v>
      </c>
      <c r="J19" s="140">
        <v>11834.000000000002</v>
      </c>
      <c r="K19" s="144">
        <v>99.999999999999957</v>
      </c>
      <c r="L19" s="140">
        <v>3734</v>
      </c>
      <c r="M19" s="144">
        <v>100</v>
      </c>
      <c r="N19" s="140">
        <v>1056.406779661017</v>
      </c>
      <c r="O19" s="144">
        <v>100</v>
      </c>
      <c r="P19" s="140">
        <v>96.5625</v>
      </c>
      <c r="Q19" s="144">
        <v>99.999999999999986</v>
      </c>
      <c r="R19" s="140">
        <v>18</v>
      </c>
      <c r="S19" s="144">
        <v>100</v>
      </c>
      <c r="T19" s="140">
        <v>20</v>
      </c>
      <c r="U19" s="144">
        <v>100</v>
      </c>
      <c r="V19" s="140">
        <v>30929.511652542369</v>
      </c>
      <c r="W19" s="144">
        <v>100.00000000000001</v>
      </c>
    </row>
    <row r="20" spans="1:23" ht="24" customHeight="1" x14ac:dyDescent="0.15">
      <c r="A20" s="66"/>
      <c r="B20" s="186" t="s">
        <v>87</v>
      </c>
      <c r="C20" s="77" t="s">
        <v>88</v>
      </c>
      <c r="D20" s="135">
        <v>14.5</v>
      </c>
      <c r="E20" s="141">
        <v>50.000000000000014</v>
      </c>
      <c r="F20" s="135">
        <v>488.82758620689657</v>
      </c>
      <c r="G20" s="141">
        <v>55.172413793103445</v>
      </c>
      <c r="H20" s="135">
        <v>415.91666666666663</v>
      </c>
      <c r="I20" s="141">
        <v>60.869565217391298</v>
      </c>
      <c r="J20" s="135">
        <v>597.42857142857144</v>
      </c>
      <c r="K20" s="141">
        <v>43.902439024390247</v>
      </c>
      <c r="L20" s="135">
        <v>134.21739130434781</v>
      </c>
      <c r="M20" s="141">
        <v>39.130434782608688</v>
      </c>
      <c r="N20" s="135">
        <v>67.354838709677409</v>
      </c>
      <c r="O20" s="141">
        <v>58.064516129032263</v>
      </c>
      <c r="P20" s="135"/>
      <c r="Q20" s="141"/>
      <c r="R20" s="135"/>
      <c r="S20" s="141"/>
      <c r="T20" s="135"/>
      <c r="U20" s="141"/>
      <c r="V20" s="135">
        <v>1718.2450543161599</v>
      </c>
      <c r="W20" s="141">
        <v>50.034782291255041</v>
      </c>
    </row>
    <row r="21" spans="1:23" ht="24" customHeight="1" x14ac:dyDescent="0.15">
      <c r="A21" s="66"/>
      <c r="B21" s="188"/>
      <c r="C21" s="78" t="s">
        <v>89</v>
      </c>
      <c r="D21" s="132">
        <v>9.6666666666666661</v>
      </c>
      <c r="E21" s="142">
        <v>33.333333333333336</v>
      </c>
      <c r="F21" s="132">
        <v>244.41379310344828</v>
      </c>
      <c r="G21" s="142">
        <v>27.586206896551722</v>
      </c>
      <c r="H21" s="132">
        <v>148.54166666666666</v>
      </c>
      <c r="I21" s="142">
        <v>21.739130434782609</v>
      </c>
      <c r="J21" s="132">
        <v>630.61904761904759</v>
      </c>
      <c r="K21" s="142">
        <v>46.341463414634148</v>
      </c>
      <c r="L21" s="132">
        <v>186.41304347826087</v>
      </c>
      <c r="M21" s="142">
        <v>54.347826086956516</v>
      </c>
      <c r="N21" s="132">
        <v>37.419354838709673</v>
      </c>
      <c r="O21" s="142">
        <v>32.258064516129039</v>
      </c>
      <c r="P21" s="132">
        <v>6</v>
      </c>
      <c r="Q21" s="142">
        <v>60</v>
      </c>
      <c r="R21" s="132"/>
      <c r="S21" s="142"/>
      <c r="T21" s="132">
        <v>6</v>
      </c>
      <c r="U21" s="142">
        <v>100</v>
      </c>
      <c r="V21" s="132">
        <v>1269.0735723727998</v>
      </c>
      <c r="W21" s="142">
        <v>36.955043022387564</v>
      </c>
    </row>
    <row r="22" spans="1:23" ht="24" customHeight="1" x14ac:dyDescent="0.15">
      <c r="A22" s="66"/>
      <c r="B22" s="188"/>
      <c r="C22" s="7" t="s">
        <v>90</v>
      </c>
      <c r="D22" s="132">
        <v>4.833333333333333</v>
      </c>
      <c r="E22" s="142">
        <v>16.666666666666668</v>
      </c>
      <c r="F22" s="132">
        <v>91.65517241379311</v>
      </c>
      <c r="G22" s="142">
        <v>10.344827586206897</v>
      </c>
      <c r="H22" s="132">
        <v>89.125</v>
      </c>
      <c r="I22" s="142">
        <v>13.043478260869565</v>
      </c>
      <c r="J22" s="132">
        <v>66.38095238095238</v>
      </c>
      <c r="K22" s="142">
        <v>4.8780487804878057</v>
      </c>
      <c r="L22" s="132">
        <v>22.369565217391305</v>
      </c>
      <c r="M22" s="142">
        <v>6.5217391304347823</v>
      </c>
      <c r="N22" s="132">
        <v>7.4838709677419351</v>
      </c>
      <c r="O22" s="142">
        <v>6.4516129032258078</v>
      </c>
      <c r="P22" s="132">
        <v>2</v>
      </c>
      <c r="Q22" s="142">
        <v>20</v>
      </c>
      <c r="R22" s="132"/>
      <c r="S22" s="142"/>
      <c r="T22" s="132"/>
      <c r="U22" s="142"/>
      <c r="V22" s="132">
        <v>283.84789431321207</v>
      </c>
      <c r="W22" s="142">
        <v>8.265565822591622</v>
      </c>
    </row>
    <row r="23" spans="1:23" ht="24" customHeight="1" x14ac:dyDescent="0.15">
      <c r="A23" s="66"/>
      <c r="B23" s="188"/>
      <c r="C23" s="7" t="s">
        <v>91</v>
      </c>
      <c r="D23" s="132"/>
      <c r="E23" s="142"/>
      <c r="F23" s="132">
        <v>61.103448275862071</v>
      </c>
      <c r="G23" s="142">
        <v>6.8965517241379306</v>
      </c>
      <c r="H23" s="132">
        <v>29.708333333333332</v>
      </c>
      <c r="I23" s="142">
        <v>4.3478260869565215</v>
      </c>
      <c r="J23" s="132">
        <v>66.38095238095238</v>
      </c>
      <c r="K23" s="142">
        <v>4.8780487804878057</v>
      </c>
      <c r="L23" s="132"/>
      <c r="M23" s="142"/>
      <c r="N23" s="132">
        <v>3.7419354838709675</v>
      </c>
      <c r="O23" s="142">
        <v>3.2258064516129039</v>
      </c>
      <c r="P23" s="132">
        <v>2</v>
      </c>
      <c r="Q23" s="142">
        <v>20</v>
      </c>
      <c r="R23" s="132"/>
      <c r="S23" s="142"/>
      <c r="T23" s="132"/>
      <c r="U23" s="142"/>
      <c r="V23" s="132">
        <v>162.93466947401876</v>
      </c>
      <c r="W23" s="142">
        <v>4.744608863765758</v>
      </c>
    </row>
    <row r="24" spans="1:23" ht="24" customHeight="1" x14ac:dyDescent="0.15">
      <c r="A24" s="66"/>
      <c r="B24" s="188"/>
      <c r="C24" s="7" t="s">
        <v>92</v>
      </c>
      <c r="D24" s="132"/>
      <c r="E24" s="142"/>
      <c r="F24" s="132"/>
      <c r="G24" s="142"/>
      <c r="H24" s="132"/>
      <c r="I24" s="142"/>
      <c r="J24" s="132"/>
      <c r="K24" s="142"/>
      <c r="L24" s="132"/>
      <c r="M24" s="142"/>
      <c r="N24" s="132"/>
      <c r="O24" s="142"/>
      <c r="P24" s="132"/>
      <c r="Q24" s="142"/>
      <c r="R24" s="132"/>
      <c r="S24" s="142"/>
      <c r="T24" s="132"/>
      <c r="U24" s="142"/>
      <c r="V24" s="132"/>
      <c r="W24" s="142"/>
    </row>
    <row r="25" spans="1:23" ht="24" customHeight="1" x14ac:dyDescent="0.15">
      <c r="A25" s="66"/>
      <c r="B25" s="188"/>
      <c r="C25" s="8" t="s">
        <v>93</v>
      </c>
      <c r="D25" s="136"/>
      <c r="E25" s="143"/>
      <c r="F25" s="136"/>
      <c r="G25" s="143"/>
      <c r="H25" s="136"/>
      <c r="I25" s="143"/>
      <c r="J25" s="136"/>
      <c r="K25" s="143"/>
      <c r="L25" s="136"/>
      <c r="M25" s="143"/>
      <c r="N25" s="136"/>
      <c r="O25" s="143"/>
      <c r="P25" s="136"/>
      <c r="Q25" s="143"/>
      <c r="R25" s="136"/>
      <c r="S25" s="143"/>
      <c r="T25" s="136"/>
      <c r="U25" s="143"/>
      <c r="V25" s="136"/>
      <c r="W25" s="143"/>
    </row>
    <row r="26" spans="1:23" ht="24" customHeight="1" x14ac:dyDescent="0.15">
      <c r="A26" s="67"/>
      <c r="B26" s="58"/>
      <c r="C26" s="9" t="s">
        <v>37</v>
      </c>
      <c r="D26" s="140">
        <v>28.999999999999996</v>
      </c>
      <c r="E26" s="144">
        <v>100.00000000000001</v>
      </c>
      <c r="F26" s="140">
        <v>886.00000000000011</v>
      </c>
      <c r="G26" s="144">
        <v>100</v>
      </c>
      <c r="H26" s="140">
        <v>683.29166666666663</v>
      </c>
      <c r="I26" s="144">
        <v>99.999999999999986</v>
      </c>
      <c r="J26" s="140">
        <v>1360.8095238095236</v>
      </c>
      <c r="K26" s="144">
        <v>100</v>
      </c>
      <c r="L26" s="140">
        <v>343</v>
      </c>
      <c r="M26" s="144">
        <v>99.999999999999986</v>
      </c>
      <c r="N26" s="140">
        <v>115.99999999999997</v>
      </c>
      <c r="O26" s="144">
        <v>100.00000000000003</v>
      </c>
      <c r="P26" s="140">
        <v>10</v>
      </c>
      <c r="Q26" s="144">
        <v>100</v>
      </c>
      <c r="R26" s="140"/>
      <c r="S26" s="144"/>
      <c r="T26" s="140">
        <v>6</v>
      </c>
      <c r="U26" s="144">
        <v>100</v>
      </c>
      <c r="V26" s="140">
        <v>3434.1011904761908</v>
      </c>
      <c r="W26" s="144">
        <v>99.999999999999986</v>
      </c>
    </row>
    <row r="27" spans="1:23" ht="24" customHeight="1" x14ac:dyDescent="0.15">
      <c r="A27" s="66"/>
      <c r="B27" s="186" t="s">
        <v>36</v>
      </c>
      <c r="C27" s="77" t="s">
        <v>94</v>
      </c>
      <c r="D27" s="135"/>
      <c r="E27" s="141"/>
      <c r="F27" s="135"/>
      <c r="G27" s="141"/>
      <c r="H27" s="135">
        <v>69</v>
      </c>
      <c r="I27" s="141">
        <v>100</v>
      </c>
      <c r="J27" s="135">
        <v>30.666666666666668</v>
      </c>
      <c r="K27" s="141">
        <v>66.666666666666671</v>
      </c>
      <c r="L27" s="135">
        <v>27</v>
      </c>
      <c r="M27" s="141">
        <v>100</v>
      </c>
      <c r="N27" s="135">
        <v>8</v>
      </c>
      <c r="O27" s="141">
        <v>100</v>
      </c>
      <c r="P27" s="135"/>
      <c r="Q27" s="141"/>
      <c r="R27" s="135"/>
      <c r="S27" s="141"/>
      <c r="T27" s="135"/>
      <c r="U27" s="141"/>
      <c r="V27" s="135">
        <v>134.66666666666669</v>
      </c>
      <c r="W27" s="141">
        <v>89.777777777777771</v>
      </c>
    </row>
    <row r="28" spans="1:23" ht="24" customHeight="1" x14ac:dyDescent="0.15">
      <c r="A28" s="66"/>
      <c r="B28" s="188"/>
      <c r="C28" s="78" t="s">
        <v>95</v>
      </c>
      <c r="D28" s="132"/>
      <c r="E28" s="142"/>
      <c r="F28" s="132"/>
      <c r="G28" s="142"/>
      <c r="H28" s="132"/>
      <c r="I28" s="142"/>
      <c r="J28" s="132">
        <v>15.333333333333334</v>
      </c>
      <c r="K28" s="142">
        <v>33.333333333333336</v>
      </c>
      <c r="L28" s="132"/>
      <c r="M28" s="142"/>
      <c r="N28" s="132"/>
      <c r="O28" s="142"/>
      <c r="P28" s="132"/>
      <c r="Q28" s="142"/>
      <c r="R28" s="132"/>
      <c r="S28" s="142"/>
      <c r="T28" s="132"/>
      <c r="U28" s="142"/>
      <c r="V28" s="132">
        <v>15.333333333333334</v>
      </c>
      <c r="W28" s="142">
        <v>10.22222222222222</v>
      </c>
    </row>
    <row r="29" spans="1:23" ht="24" customHeight="1" x14ac:dyDescent="0.15">
      <c r="A29" s="66"/>
      <c r="B29" s="188"/>
      <c r="C29" s="7" t="s">
        <v>96</v>
      </c>
      <c r="D29" s="132"/>
      <c r="E29" s="142"/>
      <c r="F29" s="132"/>
      <c r="G29" s="142"/>
      <c r="H29" s="132"/>
      <c r="I29" s="142"/>
      <c r="J29" s="132"/>
      <c r="K29" s="142"/>
      <c r="L29" s="132"/>
      <c r="M29" s="142"/>
      <c r="N29" s="132"/>
      <c r="O29" s="142"/>
      <c r="P29" s="132"/>
      <c r="Q29" s="142"/>
      <c r="R29" s="132"/>
      <c r="S29" s="142"/>
      <c r="T29" s="132"/>
      <c r="U29" s="142"/>
      <c r="V29" s="132"/>
      <c r="W29" s="142"/>
    </row>
    <row r="30" spans="1:23" ht="24" customHeight="1" x14ac:dyDescent="0.15">
      <c r="A30" s="66"/>
      <c r="B30" s="188"/>
      <c r="C30" s="7" t="s">
        <v>85</v>
      </c>
      <c r="D30" s="132"/>
      <c r="E30" s="142"/>
      <c r="F30" s="132"/>
      <c r="G30" s="142"/>
      <c r="H30" s="132"/>
      <c r="I30" s="142"/>
      <c r="J30" s="132"/>
      <c r="K30" s="142"/>
      <c r="L30" s="132"/>
      <c r="M30" s="142"/>
      <c r="N30" s="132"/>
      <c r="O30" s="142"/>
      <c r="P30" s="132"/>
      <c r="Q30" s="142"/>
      <c r="R30" s="132"/>
      <c r="S30" s="142"/>
      <c r="T30" s="132"/>
      <c r="U30" s="142"/>
      <c r="V30" s="132"/>
      <c r="W30" s="142"/>
    </row>
    <row r="31" spans="1:23" ht="24" customHeight="1" x14ac:dyDescent="0.15">
      <c r="A31" s="66"/>
      <c r="B31" s="188"/>
      <c r="C31" s="7" t="s">
        <v>97</v>
      </c>
      <c r="D31" s="132"/>
      <c r="E31" s="142"/>
      <c r="F31" s="132"/>
      <c r="G31" s="142"/>
      <c r="H31" s="132"/>
      <c r="I31" s="142"/>
      <c r="J31" s="132"/>
      <c r="K31" s="142"/>
      <c r="L31" s="132"/>
      <c r="M31" s="142"/>
      <c r="N31" s="132"/>
      <c r="O31" s="142"/>
      <c r="P31" s="132"/>
      <c r="Q31" s="142"/>
      <c r="R31" s="132"/>
      <c r="S31" s="142"/>
      <c r="T31" s="132"/>
      <c r="U31" s="142"/>
      <c r="V31" s="132"/>
      <c r="W31" s="142"/>
    </row>
    <row r="32" spans="1:23" ht="24" customHeight="1" x14ac:dyDescent="0.15">
      <c r="A32" s="66"/>
      <c r="B32" s="188"/>
      <c r="C32" s="8" t="s">
        <v>98</v>
      </c>
      <c r="D32" s="136"/>
      <c r="E32" s="143"/>
      <c r="F32" s="136"/>
      <c r="G32" s="143"/>
      <c r="H32" s="136"/>
      <c r="I32" s="143"/>
      <c r="J32" s="136"/>
      <c r="K32" s="143"/>
      <c r="L32" s="136"/>
      <c r="M32" s="143"/>
      <c r="N32" s="136"/>
      <c r="O32" s="143"/>
      <c r="P32" s="136"/>
      <c r="Q32" s="143"/>
      <c r="R32" s="136"/>
      <c r="S32" s="143"/>
      <c r="T32" s="136"/>
      <c r="U32" s="143"/>
      <c r="V32" s="136"/>
      <c r="W32" s="143"/>
    </row>
    <row r="33" spans="1:23" ht="24" customHeight="1" x14ac:dyDescent="0.15">
      <c r="A33" s="67"/>
      <c r="B33" s="58"/>
      <c r="C33" s="9" t="s">
        <v>37</v>
      </c>
      <c r="D33" s="140"/>
      <c r="E33" s="144"/>
      <c r="F33" s="140"/>
      <c r="G33" s="144"/>
      <c r="H33" s="140">
        <v>69</v>
      </c>
      <c r="I33" s="144">
        <v>100</v>
      </c>
      <c r="J33" s="140">
        <v>46</v>
      </c>
      <c r="K33" s="144">
        <v>100</v>
      </c>
      <c r="L33" s="140">
        <v>27</v>
      </c>
      <c r="M33" s="144">
        <v>100</v>
      </c>
      <c r="N33" s="140">
        <v>8</v>
      </c>
      <c r="O33" s="144">
        <v>100</v>
      </c>
      <c r="P33" s="140"/>
      <c r="Q33" s="144"/>
      <c r="R33" s="140"/>
      <c r="S33" s="144"/>
      <c r="T33" s="140"/>
      <c r="U33" s="144"/>
      <c r="V33" s="140">
        <v>150.00000000000003</v>
      </c>
      <c r="W33" s="144">
        <v>99.999999999999986</v>
      </c>
    </row>
    <row r="34" spans="1:23" ht="24" customHeight="1" x14ac:dyDescent="0.15">
      <c r="A34" s="66"/>
      <c r="B34" s="186" t="s">
        <v>20</v>
      </c>
      <c r="C34" s="77" t="s">
        <v>99</v>
      </c>
      <c r="D34" s="135">
        <v>203</v>
      </c>
      <c r="E34" s="141">
        <v>50</v>
      </c>
      <c r="F34" s="135">
        <v>389.40000000000003</v>
      </c>
      <c r="G34" s="141">
        <v>60.000000000000007</v>
      </c>
      <c r="H34" s="135">
        <v>246</v>
      </c>
      <c r="I34" s="141">
        <v>66.666666666666657</v>
      </c>
      <c r="J34" s="135">
        <v>346.468085106383</v>
      </c>
      <c r="K34" s="141">
        <v>48.936170212765958</v>
      </c>
      <c r="L34" s="135">
        <v>56.297872340425528</v>
      </c>
      <c r="M34" s="141">
        <v>39.130434782608695</v>
      </c>
      <c r="N34" s="135">
        <v>18</v>
      </c>
      <c r="O34" s="141">
        <v>52.941176470588239</v>
      </c>
      <c r="P34" s="135"/>
      <c r="Q34" s="141"/>
      <c r="R34" s="135"/>
      <c r="S34" s="141"/>
      <c r="T34" s="135"/>
      <c r="U34" s="141"/>
      <c r="V34" s="135">
        <v>1259.1659574468088</v>
      </c>
      <c r="W34" s="141">
        <v>54.512361372093885</v>
      </c>
    </row>
    <row r="35" spans="1:23" ht="24" customHeight="1" x14ac:dyDescent="0.15">
      <c r="A35" s="66"/>
      <c r="B35" s="188"/>
      <c r="C35" s="78" t="s">
        <v>100</v>
      </c>
      <c r="D35" s="132">
        <v>203</v>
      </c>
      <c r="E35" s="142">
        <v>50</v>
      </c>
      <c r="F35" s="132">
        <v>259.60000000000002</v>
      </c>
      <c r="G35" s="142">
        <v>40</v>
      </c>
      <c r="H35" s="132">
        <v>123</v>
      </c>
      <c r="I35" s="142">
        <v>33.333333333333329</v>
      </c>
      <c r="J35" s="132">
        <v>346.468085106383</v>
      </c>
      <c r="K35" s="142">
        <v>48.936170212765958</v>
      </c>
      <c r="L35" s="132">
        <v>81.319148936170208</v>
      </c>
      <c r="M35" s="142">
        <v>56.521739130434788</v>
      </c>
      <c r="N35" s="132">
        <v>14</v>
      </c>
      <c r="O35" s="142">
        <v>41.17647058823529</v>
      </c>
      <c r="P35" s="132"/>
      <c r="Q35" s="142"/>
      <c r="R35" s="132"/>
      <c r="S35" s="142"/>
      <c r="T35" s="132"/>
      <c r="U35" s="142"/>
      <c r="V35" s="132">
        <v>1027.3872340425532</v>
      </c>
      <c r="W35" s="142">
        <v>44.478095869717407</v>
      </c>
    </row>
    <row r="36" spans="1:23" ht="24" customHeight="1" x14ac:dyDescent="0.15">
      <c r="A36" s="66"/>
      <c r="B36" s="188"/>
      <c r="C36" s="7" t="s">
        <v>101</v>
      </c>
      <c r="D36" s="132"/>
      <c r="E36" s="142"/>
      <c r="F36" s="132"/>
      <c r="G36" s="142"/>
      <c r="H36" s="132"/>
      <c r="I36" s="142"/>
      <c r="J36" s="132">
        <v>15.063829787234043</v>
      </c>
      <c r="K36" s="142">
        <v>2.1276595744680855</v>
      </c>
      <c r="L36" s="132">
        <v>6.2553191489361701</v>
      </c>
      <c r="M36" s="142">
        <v>4.3478260869565224</v>
      </c>
      <c r="N36" s="132">
        <v>2</v>
      </c>
      <c r="O36" s="142">
        <v>5.8823529411764701</v>
      </c>
      <c r="P36" s="132"/>
      <c r="Q36" s="142"/>
      <c r="R36" s="132"/>
      <c r="S36" s="142"/>
      <c r="T36" s="132"/>
      <c r="U36" s="142"/>
      <c r="V36" s="132">
        <v>23.319148936170215</v>
      </c>
      <c r="W36" s="142">
        <v>1.0095427581887184</v>
      </c>
    </row>
    <row r="37" spans="1:23" ht="24" customHeight="1" x14ac:dyDescent="0.15">
      <c r="A37" s="66"/>
      <c r="B37" s="188"/>
      <c r="C37" s="7" t="s">
        <v>102</v>
      </c>
      <c r="D37" s="132"/>
      <c r="E37" s="142"/>
      <c r="F37" s="132"/>
      <c r="G37" s="142"/>
      <c r="H37" s="132"/>
      <c r="I37" s="142"/>
      <c r="J37" s="132"/>
      <c r="K37" s="142"/>
      <c r="L37" s="132"/>
      <c r="M37" s="142"/>
      <c r="N37" s="132"/>
      <c r="O37" s="142"/>
      <c r="P37" s="132"/>
      <c r="Q37" s="142"/>
      <c r="R37" s="132"/>
      <c r="S37" s="142"/>
      <c r="T37" s="132"/>
      <c r="U37" s="142"/>
      <c r="V37" s="132"/>
      <c r="W37" s="142"/>
    </row>
    <row r="38" spans="1:23" ht="24" customHeight="1" x14ac:dyDescent="0.15">
      <c r="A38" s="66"/>
      <c r="B38" s="188"/>
      <c r="C38" s="7" t="s">
        <v>97</v>
      </c>
      <c r="D38" s="132"/>
      <c r="E38" s="142"/>
      <c r="F38" s="132"/>
      <c r="G38" s="142"/>
      <c r="H38" s="132"/>
      <c r="I38" s="142"/>
      <c r="J38" s="132"/>
      <c r="K38" s="142"/>
      <c r="L38" s="132"/>
      <c r="M38" s="142"/>
      <c r="N38" s="132"/>
      <c r="O38" s="142"/>
      <c r="P38" s="132"/>
      <c r="Q38" s="142"/>
      <c r="R38" s="132"/>
      <c r="S38" s="142"/>
      <c r="T38" s="132"/>
      <c r="U38" s="142"/>
      <c r="V38" s="132"/>
      <c r="W38" s="142"/>
    </row>
    <row r="39" spans="1:23" ht="24" customHeight="1" x14ac:dyDescent="0.15">
      <c r="A39" s="66"/>
      <c r="B39" s="188"/>
      <c r="C39" s="8" t="s">
        <v>103</v>
      </c>
      <c r="D39" s="136"/>
      <c r="E39" s="143"/>
      <c r="F39" s="136"/>
      <c r="G39" s="143"/>
      <c r="H39" s="136"/>
      <c r="I39" s="143"/>
      <c r="J39" s="136"/>
      <c r="K39" s="143"/>
      <c r="L39" s="136"/>
      <c r="M39" s="143"/>
      <c r="N39" s="136"/>
      <c r="O39" s="143"/>
      <c r="P39" s="136"/>
      <c r="Q39" s="143"/>
      <c r="R39" s="136"/>
      <c r="S39" s="143"/>
      <c r="T39" s="136"/>
      <c r="U39" s="143"/>
      <c r="V39" s="136"/>
      <c r="W39" s="143"/>
    </row>
    <row r="40" spans="1:23" ht="24" customHeight="1" x14ac:dyDescent="0.15">
      <c r="A40" s="67"/>
      <c r="B40" s="58"/>
      <c r="C40" s="9" t="s">
        <v>37</v>
      </c>
      <c r="D40" s="140">
        <v>406</v>
      </c>
      <c r="E40" s="144">
        <v>100</v>
      </c>
      <c r="F40" s="140">
        <v>649</v>
      </c>
      <c r="G40" s="144">
        <v>100</v>
      </c>
      <c r="H40" s="140">
        <v>369</v>
      </c>
      <c r="I40" s="144">
        <v>99.999999999999986</v>
      </c>
      <c r="J40" s="140">
        <v>708</v>
      </c>
      <c r="K40" s="144">
        <v>100</v>
      </c>
      <c r="L40" s="140">
        <v>143.87234042553189</v>
      </c>
      <c r="M40" s="144">
        <v>100</v>
      </c>
      <c r="N40" s="140">
        <v>34</v>
      </c>
      <c r="O40" s="144">
        <v>100</v>
      </c>
      <c r="P40" s="140"/>
      <c r="Q40" s="144"/>
      <c r="R40" s="140"/>
      <c r="S40" s="144"/>
      <c r="T40" s="140"/>
      <c r="U40" s="144"/>
      <c r="V40" s="140">
        <v>2309.872340425532</v>
      </c>
      <c r="W40" s="144">
        <v>100.00000000000001</v>
      </c>
    </row>
    <row r="41" spans="1:23" ht="24" customHeight="1" x14ac:dyDescent="0.15">
      <c r="A41" s="66"/>
      <c r="B41" s="186" t="s">
        <v>104</v>
      </c>
      <c r="C41" s="77" t="s">
        <v>105</v>
      </c>
      <c r="D41" s="135">
        <v>65</v>
      </c>
      <c r="E41" s="141">
        <v>100</v>
      </c>
      <c r="F41" s="135">
        <v>238.76923076923077</v>
      </c>
      <c r="G41" s="141">
        <v>61.538461538461533</v>
      </c>
      <c r="H41" s="135">
        <v>332.88888888888891</v>
      </c>
      <c r="I41" s="141">
        <v>77.777777777777786</v>
      </c>
      <c r="J41" s="135">
        <v>410.89189189189187</v>
      </c>
      <c r="K41" s="141">
        <v>62.162162162162168</v>
      </c>
      <c r="L41" s="135">
        <v>103.6875</v>
      </c>
      <c r="M41" s="141">
        <v>65.625</v>
      </c>
      <c r="N41" s="135">
        <v>26.666666666666664</v>
      </c>
      <c r="O41" s="141">
        <v>55.55555555555555</v>
      </c>
      <c r="P41" s="135">
        <v>3</v>
      </c>
      <c r="Q41" s="141">
        <v>100</v>
      </c>
      <c r="R41" s="135"/>
      <c r="S41" s="141"/>
      <c r="T41" s="135"/>
      <c r="U41" s="141"/>
      <c r="V41" s="135">
        <v>1180.9041782166782</v>
      </c>
      <c r="W41" s="141">
        <v>67.441700640586987</v>
      </c>
    </row>
    <row r="42" spans="1:23" ht="24" customHeight="1" x14ac:dyDescent="0.15">
      <c r="A42" s="66"/>
      <c r="B42" s="188"/>
      <c r="C42" s="78" t="s">
        <v>106</v>
      </c>
      <c r="D42" s="132"/>
      <c r="E42" s="142"/>
      <c r="F42" s="132">
        <v>119.38461538461539</v>
      </c>
      <c r="G42" s="142">
        <v>30.769230769230766</v>
      </c>
      <c r="H42" s="132">
        <v>95.111111111111114</v>
      </c>
      <c r="I42" s="142">
        <v>22.222222222222225</v>
      </c>
      <c r="J42" s="132">
        <v>214.37837837837836</v>
      </c>
      <c r="K42" s="142">
        <v>32.432432432432435</v>
      </c>
      <c r="L42" s="132">
        <v>34.5625</v>
      </c>
      <c r="M42" s="142">
        <v>21.875</v>
      </c>
      <c r="N42" s="132">
        <v>16</v>
      </c>
      <c r="O42" s="142">
        <v>33.333333333333329</v>
      </c>
      <c r="P42" s="132"/>
      <c r="Q42" s="142"/>
      <c r="R42" s="132"/>
      <c r="S42" s="142"/>
      <c r="T42" s="132"/>
      <c r="U42" s="142"/>
      <c r="V42" s="132">
        <v>479.43660487410489</v>
      </c>
      <c r="W42" s="142">
        <v>27.380731289212157</v>
      </c>
    </row>
    <row r="43" spans="1:23" ht="24" customHeight="1" x14ac:dyDescent="0.15">
      <c r="A43" s="66"/>
      <c r="B43" s="188"/>
      <c r="C43" s="7" t="s">
        <v>84</v>
      </c>
      <c r="D43" s="132"/>
      <c r="E43" s="142"/>
      <c r="F43" s="132">
        <v>29.846153846153847</v>
      </c>
      <c r="G43" s="142">
        <v>7.6923076923076916</v>
      </c>
      <c r="H43" s="132"/>
      <c r="I43" s="142"/>
      <c r="J43" s="132"/>
      <c r="K43" s="142"/>
      <c r="L43" s="132">
        <v>14.8125</v>
      </c>
      <c r="M43" s="142">
        <v>9.375</v>
      </c>
      <c r="N43" s="132">
        <v>5.333333333333333</v>
      </c>
      <c r="O43" s="142">
        <v>11.111111111111111</v>
      </c>
      <c r="P43" s="132"/>
      <c r="Q43" s="142"/>
      <c r="R43" s="132"/>
      <c r="S43" s="142"/>
      <c r="T43" s="132"/>
      <c r="U43" s="142"/>
      <c r="V43" s="132">
        <v>49.991987179487182</v>
      </c>
      <c r="W43" s="142">
        <v>2.8550535225292504</v>
      </c>
    </row>
    <row r="44" spans="1:23" ht="24" customHeight="1" x14ac:dyDescent="0.15">
      <c r="A44" s="66"/>
      <c r="B44" s="188"/>
      <c r="C44" s="7" t="s">
        <v>107</v>
      </c>
      <c r="D44" s="132"/>
      <c r="E44" s="142"/>
      <c r="F44" s="132"/>
      <c r="G44" s="142"/>
      <c r="H44" s="132"/>
      <c r="I44" s="142"/>
      <c r="J44" s="132">
        <v>35.729729729729726</v>
      </c>
      <c r="K44" s="142">
        <v>5.4054054054054053</v>
      </c>
      <c r="L44" s="132">
        <v>4.9375</v>
      </c>
      <c r="M44" s="142">
        <v>3.125</v>
      </c>
      <c r="N44" s="132"/>
      <c r="O44" s="142"/>
      <c r="P44" s="132"/>
      <c r="Q44" s="142"/>
      <c r="R44" s="132"/>
      <c r="S44" s="142"/>
      <c r="T44" s="132"/>
      <c r="U44" s="142"/>
      <c r="V44" s="132">
        <v>40.667229729729726</v>
      </c>
      <c r="W44" s="142">
        <v>2.3225145476716005</v>
      </c>
    </row>
    <row r="45" spans="1:23" ht="24" customHeight="1" x14ac:dyDescent="0.15">
      <c r="A45" s="66"/>
      <c r="B45" s="188"/>
      <c r="C45" s="7" t="s">
        <v>108</v>
      </c>
      <c r="D45" s="132"/>
      <c r="E45" s="142"/>
      <c r="F45" s="132"/>
      <c r="G45" s="142"/>
      <c r="H45" s="132"/>
      <c r="I45" s="142"/>
      <c r="J45" s="132"/>
      <c r="K45" s="142"/>
      <c r="L45" s="132"/>
      <c r="M45" s="142"/>
      <c r="N45" s="132"/>
      <c r="O45" s="142"/>
      <c r="P45" s="132"/>
      <c r="Q45" s="142"/>
      <c r="R45" s="132"/>
      <c r="S45" s="142"/>
      <c r="T45" s="132"/>
      <c r="U45" s="142"/>
      <c r="V45" s="132"/>
      <c r="W45" s="142"/>
    </row>
    <row r="46" spans="1:23" ht="24" customHeight="1" x14ac:dyDescent="0.15">
      <c r="A46" s="66"/>
      <c r="B46" s="188"/>
      <c r="C46" s="8" t="s">
        <v>109</v>
      </c>
      <c r="D46" s="136"/>
      <c r="E46" s="143"/>
      <c r="F46" s="136"/>
      <c r="G46" s="143"/>
      <c r="H46" s="136"/>
      <c r="I46" s="143"/>
      <c r="J46" s="136"/>
      <c r="K46" s="143"/>
      <c r="L46" s="136"/>
      <c r="M46" s="143"/>
      <c r="N46" s="136"/>
      <c r="O46" s="143"/>
      <c r="P46" s="136"/>
      <c r="Q46" s="143"/>
      <c r="R46" s="136"/>
      <c r="S46" s="143"/>
      <c r="T46" s="136"/>
      <c r="U46" s="143"/>
      <c r="V46" s="136"/>
      <c r="W46" s="143"/>
    </row>
    <row r="47" spans="1:23" ht="24" customHeight="1" x14ac:dyDescent="0.15">
      <c r="A47" s="79"/>
      <c r="B47" s="58"/>
      <c r="C47" s="9" t="s">
        <v>37</v>
      </c>
      <c r="D47" s="140">
        <v>65</v>
      </c>
      <c r="E47" s="144">
        <v>100</v>
      </c>
      <c r="F47" s="140">
        <v>388.00000000000006</v>
      </c>
      <c r="G47" s="144">
        <v>99.999999999999986</v>
      </c>
      <c r="H47" s="140">
        <v>428</v>
      </c>
      <c r="I47" s="144">
        <v>100.00000000000001</v>
      </c>
      <c r="J47" s="140">
        <v>660.99999999999989</v>
      </c>
      <c r="K47" s="144">
        <v>100.00000000000001</v>
      </c>
      <c r="L47" s="140">
        <v>158</v>
      </c>
      <c r="M47" s="144">
        <v>100</v>
      </c>
      <c r="N47" s="140">
        <v>48</v>
      </c>
      <c r="O47" s="144">
        <v>100</v>
      </c>
      <c r="P47" s="140">
        <v>3</v>
      </c>
      <c r="Q47" s="144">
        <v>100</v>
      </c>
      <c r="R47" s="140"/>
      <c r="S47" s="144"/>
      <c r="T47" s="140"/>
      <c r="U47" s="144"/>
      <c r="V47" s="140">
        <v>1751.0000000000002</v>
      </c>
      <c r="W47" s="144">
        <v>99.999999999999986</v>
      </c>
    </row>
    <row r="48" spans="1:23" ht="24" customHeight="1" x14ac:dyDescent="0.15">
      <c r="A48" s="195" t="s">
        <v>54</v>
      </c>
      <c r="B48" s="202" t="s">
        <v>21</v>
      </c>
      <c r="C48" s="77" t="s">
        <v>94</v>
      </c>
      <c r="D48" s="135">
        <v>1966.6666666666665</v>
      </c>
      <c r="E48" s="141">
        <v>78.011371149014934</v>
      </c>
      <c r="F48" s="135">
        <v>5125.6843169761269</v>
      </c>
      <c r="G48" s="141">
        <v>63.046547564282008</v>
      </c>
      <c r="H48" s="135">
        <v>4854.7377589453863</v>
      </c>
      <c r="I48" s="141">
        <v>64.800391110082174</v>
      </c>
      <c r="J48" s="135">
        <v>7769.5867940408816</v>
      </c>
      <c r="K48" s="141">
        <v>53.180616635547707</v>
      </c>
      <c r="L48" s="135">
        <v>2324.8125197423342</v>
      </c>
      <c r="M48" s="141">
        <v>52.766225167518058</v>
      </c>
      <c r="N48" s="135">
        <v>723.68252232549662</v>
      </c>
      <c r="O48" s="141">
        <v>57.325620709975958</v>
      </c>
      <c r="P48" s="135">
        <v>41.625</v>
      </c>
      <c r="Q48" s="141">
        <v>37.992013690815746</v>
      </c>
      <c r="R48" s="135">
        <v>10.8</v>
      </c>
      <c r="S48" s="141">
        <v>60.000000000000007</v>
      </c>
      <c r="T48" s="135">
        <v>10</v>
      </c>
      <c r="U48" s="141">
        <v>38.461538461538467</v>
      </c>
      <c r="V48" s="135">
        <v>22827.595578696892</v>
      </c>
      <c r="W48" s="141">
        <v>59.177965616750058</v>
      </c>
    </row>
    <row r="49" spans="1:23" ht="24" customHeight="1" x14ac:dyDescent="0.15">
      <c r="A49" s="200"/>
      <c r="B49" s="203"/>
      <c r="C49" s="78" t="s">
        <v>110</v>
      </c>
      <c r="D49" s="132">
        <v>381.08333333333331</v>
      </c>
      <c r="E49" s="142">
        <v>15.116355943408699</v>
      </c>
      <c r="F49" s="132">
        <v>2304.4609084880635</v>
      </c>
      <c r="G49" s="142">
        <v>28.345152625929444</v>
      </c>
      <c r="H49" s="132">
        <v>1596.1443032015068</v>
      </c>
      <c r="I49" s="142">
        <v>21.305120946029408</v>
      </c>
      <c r="J49" s="132">
        <v>5255.2725286476689</v>
      </c>
      <c r="K49" s="142">
        <v>35.970849038676242</v>
      </c>
      <c r="L49" s="132">
        <v>1759.4654241217481</v>
      </c>
      <c r="M49" s="142">
        <v>39.934552982345686</v>
      </c>
      <c r="N49" s="132">
        <v>406.97867687260799</v>
      </c>
      <c r="O49" s="142">
        <v>32.238315211036046</v>
      </c>
      <c r="P49" s="132">
        <v>51.0625</v>
      </c>
      <c r="Q49" s="142">
        <v>46.605818596691385</v>
      </c>
      <c r="R49" s="132">
        <v>7.2</v>
      </c>
      <c r="S49" s="142">
        <v>40</v>
      </c>
      <c r="T49" s="132">
        <v>16</v>
      </c>
      <c r="U49" s="142">
        <v>61.53846153846154</v>
      </c>
      <c r="V49" s="132">
        <v>11777.66767466493</v>
      </c>
      <c r="W49" s="142">
        <v>30.532274426101285</v>
      </c>
    </row>
    <row r="50" spans="1:23" ht="24" customHeight="1" x14ac:dyDescent="0.15">
      <c r="A50" s="200"/>
      <c r="B50" s="203"/>
      <c r="C50" s="7" t="s">
        <v>101</v>
      </c>
      <c r="D50" s="132">
        <v>4.833333333333333</v>
      </c>
      <c r="E50" s="142">
        <v>0.19172286129842653</v>
      </c>
      <c r="F50" s="132">
        <v>638.75132625994695</v>
      </c>
      <c r="G50" s="142">
        <v>7.8567198801961506</v>
      </c>
      <c r="H50" s="132">
        <v>908.78601694915255</v>
      </c>
      <c r="I50" s="142">
        <v>12.130354358516717</v>
      </c>
      <c r="J50" s="132">
        <v>237.15530848397592</v>
      </c>
      <c r="K50" s="142">
        <v>1.6232607830888228</v>
      </c>
      <c r="L50" s="132">
        <v>180.04714046388847</v>
      </c>
      <c r="M50" s="142">
        <v>4.0865264935592522</v>
      </c>
      <c r="N50" s="132">
        <v>71.410424640058309</v>
      </c>
      <c r="O50" s="142">
        <v>5.6566889366067494</v>
      </c>
      <c r="P50" s="132">
        <v>14.875</v>
      </c>
      <c r="Q50" s="142">
        <v>13.576725613234455</v>
      </c>
      <c r="R50" s="132"/>
      <c r="S50" s="142"/>
      <c r="T50" s="132"/>
      <c r="U50" s="142"/>
      <c r="V50" s="132">
        <v>2055.8585501303555</v>
      </c>
      <c r="W50" s="142">
        <v>5.329581303168542</v>
      </c>
    </row>
    <row r="51" spans="1:23" ht="24" customHeight="1" x14ac:dyDescent="0.15">
      <c r="A51" s="200"/>
      <c r="B51" s="203"/>
      <c r="C51" s="7" t="s">
        <v>78</v>
      </c>
      <c r="D51" s="132">
        <v>168.41666666666666</v>
      </c>
      <c r="E51" s="142">
        <v>6.6805500462779319</v>
      </c>
      <c r="F51" s="132">
        <v>61.103448275862071</v>
      </c>
      <c r="G51" s="142">
        <v>0.7515799295923995</v>
      </c>
      <c r="H51" s="132">
        <v>29.708333333333332</v>
      </c>
      <c r="I51" s="142">
        <v>0.39654286489140667</v>
      </c>
      <c r="J51" s="132">
        <v>1036.373840005419</v>
      </c>
      <c r="K51" s="142">
        <v>7.0936848171527931</v>
      </c>
      <c r="L51" s="132">
        <v>141.54725609756099</v>
      </c>
      <c r="M51" s="142">
        <v>3.2126953565769889</v>
      </c>
      <c r="N51" s="132">
        <v>41.470749043193003</v>
      </c>
      <c r="O51" s="142">
        <v>3.2850543668918486</v>
      </c>
      <c r="P51" s="132">
        <v>2</v>
      </c>
      <c r="Q51" s="142">
        <v>1.8254420992584139</v>
      </c>
      <c r="R51" s="132"/>
      <c r="S51" s="142"/>
      <c r="T51" s="132"/>
      <c r="U51" s="142"/>
      <c r="V51" s="132">
        <v>1480.6202934220353</v>
      </c>
      <c r="W51" s="142">
        <v>3.8383410339265076</v>
      </c>
    </row>
    <row r="52" spans="1:23" ht="24" customHeight="1" x14ac:dyDescent="0.15">
      <c r="A52" s="200"/>
      <c r="B52" s="203"/>
      <c r="C52" s="7" t="s">
        <v>92</v>
      </c>
      <c r="D52" s="132"/>
      <c r="E52" s="142"/>
      <c r="F52" s="132"/>
      <c r="G52" s="142"/>
      <c r="H52" s="132">
        <v>102.45762711864407</v>
      </c>
      <c r="I52" s="142">
        <v>1.3675907204803119</v>
      </c>
      <c r="J52" s="132">
        <v>155.71052631578948</v>
      </c>
      <c r="K52" s="142">
        <v>1.0657943627672142</v>
      </c>
      <c r="L52" s="132"/>
      <c r="M52" s="142"/>
      <c r="N52" s="132">
        <v>18.864406779661017</v>
      </c>
      <c r="O52" s="142">
        <v>1.4943207754893797</v>
      </c>
      <c r="P52" s="132"/>
      <c r="Q52" s="142"/>
      <c r="R52" s="132"/>
      <c r="S52" s="142"/>
      <c r="T52" s="132"/>
      <c r="U52" s="142"/>
      <c r="V52" s="132">
        <v>277.03256021409453</v>
      </c>
      <c r="W52" s="142">
        <v>0.71817565133181616</v>
      </c>
    </row>
    <row r="53" spans="1:23" ht="24" customHeight="1" x14ac:dyDescent="0.15">
      <c r="A53" s="200"/>
      <c r="B53" s="203"/>
      <c r="C53" s="8" t="s">
        <v>93</v>
      </c>
      <c r="D53" s="136"/>
      <c r="E53" s="143"/>
      <c r="F53" s="136"/>
      <c r="G53" s="143"/>
      <c r="H53" s="136"/>
      <c r="I53" s="143"/>
      <c r="J53" s="136">
        <v>155.71052631578948</v>
      </c>
      <c r="K53" s="143">
        <v>1.0657943627672142</v>
      </c>
      <c r="L53" s="136"/>
      <c r="M53" s="143"/>
      <c r="N53" s="136"/>
      <c r="O53" s="143"/>
      <c r="P53" s="136"/>
      <c r="Q53" s="143"/>
      <c r="R53" s="136"/>
      <c r="S53" s="143"/>
      <c r="T53" s="136"/>
      <c r="U53" s="143"/>
      <c r="V53" s="136">
        <v>155.71052631578948</v>
      </c>
      <c r="W53" s="143">
        <v>0.40366196872180005</v>
      </c>
    </row>
    <row r="54" spans="1:23" ht="24" customHeight="1" x14ac:dyDescent="0.15">
      <c r="A54" s="201"/>
      <c r="B54" s="80"/>
      <c r="C54" s="9" t="s">
        <v>37</v>
      </c>
      <c r="D54" s="140">
        <v>2521</v>
      </c>
      <c r="E54" s="144">
        <v>100</v>
      </c>
      <c r="F54" s="140">
        <v>8129.9999999999991</v>
      </c>
      <c r="G54" s="144">
        <v>100</v>
      </c>
      <c r="H54" s="140">
        <v>7491.8340395480227</v>
      </c>
      <c r="I54" s="144">
        <v>100</v>
      </c>
      <c r="J54" s="140">
        <v>14609.809523809525</v>
      </c>
      <c r="K54" s="144">
        <v>100</v>
      </c>
      <c r="L54" s="140">
        <v>4405.8723404255325</v>
      </c>
      <c r="M54" s="144">
        <v>99.999999999999972</v>
      </c>
      <c r="N54" s="140">
        <v>1262.4067796610173</v>
      </c>
      <c r="O54" s="144">
        <v>99.999999999999986</v>
      </c>
      <c r="P54" s="140">
        <v>109.5625</v>
      </c>
      <c r="Q54" s="144">
        <v>100</v>
      </c>
      <c r="R54" s="140">
        <v>18</v>
      </c>
      <c r="S54" s="144">
        <v>100</v>
      </c>
      <c r="T54" s="140">
        <v>26</v>
      </c>
      <c r="U54" s="144">
        <v>100</v>
      </c>
      <c r="V54" s="140">
        <v>38574.485183444092</v>
      </c>
      <c r="W54" s="144">
        <v>100.00000000000001</v>
      </c>
    </row>
    <row r="55" spans="1:23" ht="24" customHeight="1" x14ac:dyDescent="0.15">
      <c r="A55" s="195" t="s">
        <v>55</v>
      </c>
      <c r="B55" s="186" t="s">
        <v>111</v>
      </c>
      <c r="C55" s="77" t="s">
        <v>94</v>
      </c>
      <c r="D55" s="135">
        <v>6699.1052631578941</v>
      </c>
      <c r="E55" s="141">
        <v>68.421052631578974</v>
      </c>
      <c r="F55" s="135">
        <v>9516</v>
      </c>
      <c r="G55" s="141">
        <v>50</v>
      </c>
      <c r="H55" s="135">
        <v>8709.9722222222226</v>
      </c>
      <c r="I55" s="141">
        <v>63.888888888888886</v>
      </c>
      <c r="J55" s="135">
        <v>12423</v>
      </c>
      <c r="K55" s="141">
        <v>54.666666666666664</v>
      </c>
      <c r="L55" s="135">
        <v>2334.7692307692309</v>
      </c>
      <c r="M55" s="141">
        <v>43.749999999999993</v>
      </c>
      <c r="N55" s="135">
        <v>979.13793103448279</v>
      </c>
      <c r="O55" s="141">
        <v>52.631578947368418</v>
      </c>
      <c r="P55" s="135">
        <v>157.85714285714286</v>
      </c>
      <c r="Q55" s="141">
        <v>50</v>
      </c>
      <c r="R55" s="135">
        <v>18.05263157894737</v>
      </c>
      <c r="S55" s="141">
        <v>36.842105263157897</v>
      </c>
      <c r="T55" s="135">
        <v>17.600000000000001</v>
      </c>
      <c r="U55" s="141">
        <v>40</v>
      </c>
      <c r="V55" s="135">
        <v>40855.494421619922</v>
      </c>
      <c r="W55" s="141">
        <v>56.13044561491364</v>
      </c>
    </row>
    <row r="56" spans="1:23" ht="24" customHeight="1" x14ac:dyDescent="0.15">
      <c r="A56" s="200"/>
      <c r="B56" s="188"/>
      <c r="C56" s="78" t="s">
        <v>112</v>
      </c>
      <c r="D56" s="132">
        <v>2061.2631578947367</v>
      </c>
      <c r="E56" s="142">
        <v>21.052631578947377</v>
      </c>
      <c r="F56" s="132">
        <v>6797.1428571428569</v>
      </c>
      <c r="G56" s="142">
        <v>35.714285714285715</v>
      </c>
      <c r="H56" s="132">
        <v>2650.8611111111113</v>
      </c>
      <c r="I56" s="142">
        <v>19.444444444444443</v>
      </c>
      <c r="J56" s="132">
        <v>8787</v>
      </c>
      <c r="K56" s="142">
        <v>38.666666666666664</v>
      </c>
      <c r="L56" s="132">
        <v>2668.3076923076924</v>
      </c>
      <c r="M56" s="142">
        <v>49.999999999999986</v>
      </c>
      <c r="N56" s="132">
        <v>815.94827586206907</v>
      </c>
      <c r="O56" s="142">
        <v>43.859649122807021</v>
      </c>
      <c r="P56" s="132">
        <v>130</v>
      </c>
      <c r="Q56" s="142">
        <v>41.17647058823529</v>
      </c>
      <c r="R56" s="132">
        <v>28.368421052631579</v>
      </c>
      <c r="S56" s="142">
        <v>57.894736842105267</v>
      </c>
      <c r="T56" s="132">
        <v>26.400000000000002</v>
      </c>
      <c r="U56" s="142">
        <v>60.000000000000007</v>
      </c>
      <c r="V56" s="132">
        <v>23965.291515371096</v>
      </c>
      <c r="W56" s="142">
        <v>32.925375426058842</v>
      </c>
    </row>
    <row r="57" spans="1:23" ht="24" customHeight="1" x14ac:dyDescent="0.15">
      <c r="A57" s="200"/>
      <c r="B57" s="188"/>
      <c r="C57" s="7" t="s">
        <v>113</v>
      </c>
      <c r="D57" s="132">
        <v>515.31578947368416</v>
      </c>
      <c r="E57" s="142">
        <v>5.2631578947368443</v>
      </c>
      <c r="F57" s="132">
        <v>679.71428571428567</v>
      </c>
      <c r="G57" s="142">
        <v>3.5714285714285712</v>
      </c>
      <c r="H57" s="132">
        <v>1136.0833333333335</v>
      </c>
      <c r="I57" s="142">
        <v>8.3333333333333321</v>
      </c>
      <c r="J57" s="132">
        <v>1515</v>
      </c>
      <c r="K57" s="142">
        <v>6.666666666666667</v>
      </c>
      <c r="L57" s="132">
        <v>333.53846153846155</v>
      </c>
      <c r="M57" s="142">
        <v>6.2499999999999982</v>
      </c>
      <c r="N57" s="132">
        <v>65.275862068965523</v>
      </c>
      <c r="O57" s="142">
        <v>3.5087719298245612</v>
      </c>
      <c r="P57" s="132">
        <v>18.571428571428573</v>
      </c>
      <c r="Q57" s="142">
        <v>5.882352941176471</v>
      </c>
      <c r="R57" s="132">
        <v>2.5789473684210527</v>
      </c>
      <c r="S57" s="142">
        <v>5.2631578947368416</v>
      </c>
      <c r="T57" s="132"/>
      <c r="U57" s="142"/>
      <c r="V57" s="132">
        <v>4266.0781080685801</v>
      </c>
      <c r="W57" s="142">
        <v>5.861068838447375</v>
      </c>
    </row>
    <row r="58" spans="1:23" ht="24" customHeight="1" x14ac:dyDescent="0.15">
      <c r="A58" s="200"/>
      <c r="B58" s="188"/>
      <c r="C58" s="7" t="s">
        <v>102</v>
      </c>
      <c r="D58" s="132"/>
      <c r="E58" s="142"/>
      <c r="F58" s="132"/>
      <c r="G58" s="142"/>
      <c r="H58" s="132"/>
      <c r="I58" s="142"/>
      <c r="J58" s="132"/>
      <c r="K58" s="142"/>
      <c r="L58" s="132"/>
      <c r="M58" s="142"/>
      <c r="N58" s="132"/>
      <c r="O58" s="142"/>
      <c r="P58" s="132">
        <v>9.2857142857142865</v>
      </c>
      <c r="Q58" s="142">
        <v>2.9411764705882355</v>
      </c>
      <c r="R58" s="132"/>
      <c r="S58" s="142"/>
      <c r="T58" s="132"/>
      <c r="U58" s="142"/>
      <c r="V58" s="132">
        <v>9.2857142857142865</v>
      </c>
      <c r="W58" s="142">
        <v>1.2757434173507338E-2</v>
      </c>
    </row>
    <row r="59" spans="1:23" ht="24" customHeight="1" x14ac:dyDescent="0.15">
      <c r="A59" s="200"/>
      <c r="B59" s="188"/>
      <c r="C59" s="7" t="s">
        <v>114</v>
      </c>
      <c r="D59" s="132">
        <v>515.31578947368416</v>
      </c>
      <c r="E59" s="142">
        <v>5.2631578947368443</v>
      </c>
      <c r="F59" s="132">
        <v>1359.4285714285713</v>
      </c>
      <c r="G59" s="142">
        <v>7.1428571428571423</v>
      </c>
      <c r="H59" s="132">
        <v>757.38888888888891</v>
      </c>
      <c r="I59" s="142">
        <v>5.5555555555555554</v>
      </c>
      <c r="J59" s="132"/>
      <c r="K59" s="142"/>
      <c r="L59" s="132"/>
      <c r="M59" s="142"/>
      <c r="N59" s="132"/>
      <c r="O59" s="142"/>
      <c r="P59" s="132"/>
      <c r="Q59" s="142"/>
      <c r="R59" s="132"/>
      <c r="S59" s="142"/>
      <c r="T59" s="132"/>
      <c r="U59" s="142"/>
      <c r="V59" s="132">
        <v>2632.1332497911444</v>
      </c>
      <c r="W59" s="142">
        <v>3.6162287183195891</v>
      </c>
    </row>
    <row r="60" spans="1:23" ht="24" customHeight="1" x14ac:dyDescent="0.15">
      <c r="A60" s="200"/>
      <c r="B60" s="188"/>
      <c r="C60" s="8" t="s">
        <v>86</v>
      </c>
      <c r="D60" s="136"/>
      <c r="E60" s="143"/>
      <c r="F60" s="136">
        <v>679.71428571428567</v>
      </c>
      <c r="G60" s="143">
        <v>3.5714285714285712</v>
      </c>
      <c r="H60" s="136">
        <v>378.69444444444446</v>
      </c>
      <c r="I60" s="143">
        <v>2.7777777777777777</v>
      </c>
      <c r="J60" s="136"/>
      <c r="K60" s="143"/>
      <c r="L60" s="136"/>
      <c r="M60" s="143"/>
      <c r="N60" s="136"/>
      <c r="O60" s="143"/>
      <c r="P60" s="136"/>
      <c r="Q60" s="143"/>
      <c r="R60" s="136"/>
      <c r="S60" s="143"/>
      <c r="T60" s="136"/>
      <c r="U60" s="143"/>
      <c r="V60" s="136">
        <v>1058.4087301587301</v>
      </c>
      <c r="W60" s="143">
        <v>1.4541239680870526</v>
      </c>
    </row>
    <row r="61" spans="1:23" ht="24" customHeight="1" x14ac:dyDescent="0.15">
      <c r="A61" s="200"/>
      <c r="B61" s="58"/>
      <c r="C61" s="9" t="s">
        <v>37</v>
      </c>
      <c r="D61" s="140">
        <v>9790.9999999999964</v>
      </c>
      <c r="E61" s="144">
        <v>100.00000000000006</v>
      </c>
      <c r="F61" s="140">
        <v>19032</v>
      </c>
      <c r="G61" s="144">
        <v>100</v>
      </c>
      <c r="H61" s="140">
        <v>13633.000000000002</v>
      </c>
      <c r="I61" s="144">
        <v>99.999999999999986</v>
      </c>
      <c r="J61" s="140">
        <v>22725</v>
      </c>
      <c r="K61" s="144">
        <v>100</v>
      </c>
      <c r="L61" s="140">
        <v>5336.6153846153857</v>
      </c>
      <c r="M61" s="144">
        <v>99.999999999999972</v>
      </c>
      <c r="N61" s="140">
        <v>1860.3620689655174</v>
      </c>
      <c r="O61" s="144">
        <v>100</v>
      </c>
      <c r="P61" s="140">
        <v>315.71428571428572</v>
      </c>
      <c r="Q61" s="144">
        <v>100</v>
      </c>
      <c r="R61" s="140">
        <v>49</v>
      </c>
      <c r="S61" s="144">
        <v>100</v>
      </c>
      <c r="T61" s="140">
        <v>44</v>
      </c>
      <c r="U61" s="144">
        <v>100</v>
      </c>
      <c r="V61" s="140">
        <v>72786.691739295187</v>
      </c>
      <c r="W61" s="144">
        <v>100.00000000000001</v>
      </c>
    </row>
    <row r="62" spans="1:23" ht="24" customHeight="1" x14ac:dyDescent="0.15">
      <c r="A62" s="66"/>
      <c r="B62" s="186" t="s">
        <v>115</v>
      </c>
      <c r="C62" s="77" t="s">
        <v>88</v>
      </c>
      <c r="D62" s="135">
        <v>950.18181818181813</v>
      </c>
      <c r="E62" s="141">
        <v>50</v>
      </c>
      <c r="F62" s="135">
        <v>653.93103448275861</v>
      </c>
      <c r="G62" s="141">
        <v>80</v>
      </c>
      <c r="H62" s="135">
        <v>134.46511627906978</v>
      </c>
      <c r="I62" s="141">
        <v>28.571428571428569</v>
      </c>
      <c r="J62" s="135">
        <v>1328.3999999999999</v>
      </c>
      <c r="K62" s="141">
        <v>36</v>
      </c>
      <c r="L62" s="135">
        <v>147.76470588235293</v>
      </c>
      <c r="M62" s="141">
        <v>44.444444444444436</v>
      </c>
      <c r="N62" s="135">
        <v>105.21739130434783</v>
      </c>
      <c r="O62" s="141">
        <v>40.740740740740748</v>
      </c>
      <c r="P62" s="135">
        <v>32.25</v>
      </c>
      <c r="Q62" s="141">
        <v>21.428571428571427</v>
      </c>
      <c r="R62" s="135"/>
      <c r="S62" s="141"/>
      <c r="T62" s="135">
        <v>8</v>
      </c>
      <c r="U62" s="141">
        <v>10</v>
      </c>
      <c r="V62" s="135">
        <v>3360.2100661303475</v>
      </c>
      <c r="W62" s="141">
        <v>43.584544328196181</v>
      </c>
    </row>
    <row r="63" spans="1:23" ht="24" customHeight="1" x14ac:dyDescent="0.15">
      <c r="A63" s="66"/>
      <c r="B63" s="188"/>
      <c r="C63" s="78" t="s">
        <v>83</v>
      </c>
      <c r="D63" s="132">
        <v>475.09090909090907</v>
      </c>
      <c r="E63" s="142">
        <v>25</v>
      </c>
      <c r="F63" s="132"/>
      <c r="G63" s="142"/>
      <c r="H63" s="132">
        <v>67.232558139534888</v>
      </c>
      <c r="I63" s="142">
        <v>14.285714285714285</v>
      </c>
      <c r="J63" s="132">
        <v>2140.1999999999998</v>
      </c>
      <c r="K63" s="142">
        <v>58.000000000000007</v>
      </c>
      <c r="L63" s="132">
        <v>147.76470588235293</v>
      </c>
      <c r="M63" s="142">
        <v>44.444444444444436</v>
      </c>
      <c r="N63" s="132">
        <v>129.13043478260869</v>
      </c>
      <c r="O63" s="142">
        <v>50</v>
      </c>
      <c r="P63" s="132">
        <v>107.5</v>
      </c>
      <c r="Q63" s="142">
        <v>71.428571428571431</v>
      </c>
      <c r="R63" s="132">
        <v>10</v>
      </c>
      <c r="S63" s="142">
        <v>100</v>
      </c>
      <c r="T63" s="132">
        <v>68</v>
      </c>
      <c r="U63" s="142">
        <v>85</v>
      </c>
      <c r="V63" s="132">
        <v>3144.9186078954049</v>
      </c>
      <c r="W63" s="142">
        <v>40.792046264011503</v>
      </c>
    </row>
    <row r="64" spans="1:23" ht="24" customHeight="1" x14ac:dyDescent="0.15">
      <c r="A64" s="66"/>
      <c r="B64" s="188"/>
      <c r="C64" s="7" t="s">
        <v>116</v>
      </c>
      <c r="D64" s="132">
        <v>475.09090909090907</v>
      </c>
      <c r="E64" s="142">
        <v>25</v>
      </c>
      <c r="F64" s="132"/>
      <c r="G64" s="142"/>
      <c r="H64" s="132">
        <v>201.69767441860466</v>
      </c>
      <c r="I64" s="142">
        <v>42.857142857142854</v>
      </c>
      <c r="J64" s="132">
        <v>221.39999999999998</v>
      </c>
      <c r="K64" s="142">
        <v>6</v>
      </c>
      <c r="L64" s="132">
        <v>18.470588235294116</v>
      </c>
      <c r="M64" s="142">
        <v>5.5555555555555545</v>
      </c>
      <c r="N64" s="132">
        <v>23.913043478260867</v>
      </c>
      <c r="O64" s="142">
        <v>9.2592592592592595</v>
      </c>
      <c r="P64" s="132">
        <v>7.166666666666667</v>
      </c>
      <c r="Q64" s="142">
        <v>4.7619047619047628</v>
      </c>
      <c r="R64" s="132"/>
      <c r="S64" s="142"/>
      <c r="T64" s="132">
        <v>4</v>
      </c>
      <c r="U64" s="142">
        <v>5</v>
      </c>
      <c r="V64" s="132">
        <v>951.73888188973535</v>
      </c>
      <c r="W64" s="142">
        <v>12.344795316431243</v>
      </c>
    </row>
    <row r="65" spans="1:23" ht="24" customHeight="1" x14ac:dyDescent="0.15">
      <c r="A65" s="66"/>
      <c r="B65" s="188"/>
      <c r="C65" s="7" t="s">
        <v>117</v>
      </c>
      <c r="D65" s="132"/>
      <c r="E65" s="142"/>
      <c r="F65" s="132"/>
      <c r="G65" s="142"/>
      <c r="H65" s="132"/>
      <c r="I65" s="142"/>
      <c r="J65" s="132"/>
      <c r="K65" s="142"/>
      <c r="L65" s="132">
        <v>9.235294117647058</v>
      </c>
      <c r="M65" s="142">
        <v>2.7777777777777772</v>
      </c>
      <c r="N65" s="132"/>
      <c r="O65" s="142"/>
      <c r="P65" s="132">
        <v>3.5833333333333335</v>
      </c>
      <c r="Q65" s="142">
        <v>2.3809523809523814</v>
      </c>
      <c r="R65" s="132"/>
      <c r="S65" s="142"/>
      <c r="T65" s="132"/>
      <c r="U65" s="142"/>
      <c r="V65" s="132">
        <v>12.818627450980392</v>
      </c>
      <c r="W65" s="142">
        <v>0.16626759201613994</v>
      </c>
    </row>
    <row r="66" spans="1:23" ht="24" customHeight="1" x14ac:dyDescent="0.15">
      <c r="A66" s="66"/>
      <c r="B66" s="188"/>
      <c r="C66" s="7" t="s">
        <v>118</v>
      </c>
      <c r="D66" s="132"/>
      <c r="E66" s="142"/>
      <c r="F66" s="132"/>
      <c r="G66" s="142"/>
      <c r="H66" s="132">
        <v>67.232558139534888</v>
      </c>
      <c r="I66" s="142">
        <v>14.285714285714285</v>
      </c>
      <c r="J66" s="132"/>
      <c r="K66" s="142"/>
      <c r="L66" s="132"/>
      <c r="M66" s="142"/>
      <c r="N66" s="132"/>
      <c r="O66" s="142"/>
      <c r="P66" s="132"/>
      <c r="Q66" s="142"/>
      <c r="R66" s="132"/>
      <c r="S66" s="142"/>
      <c r="T66" s="132"/>
      <c r="U66" s="142"/>
      <c r="V66" s="132">
        <v>67.232558139534888</v>
      </c>
      <c r="W66" s="142">
        <v>0.87205869658772517</v>
      </c>
    </row>
    <row r="67" spans="1:23" ht="24" customHeight="1" x14ac:dyDescent="0.15">
      <c r="A67" s="66"/>
      <c r="B67" s="188"/>
      <c r="C67" s="8" t="s">
        <v>119</v>
      </c>
      <c r="D67" s="136"/>
      <c r="E67" s="143"/>
      <c r="F67" s="136">
        <v>163.48275862068965</v>
      </c>
      <c r="G67" s="143">
        <v>20</v>
      </c>
      <c r="H67" s="136"/>
      <c r="I67" s="143"/>
      <c r="J67" s="136"/>
      <c r="K67" s="143"/>
      <c r="L67" s="136">
        <v>9.235294117647058</v>
      </c>
      <c r="M67" s="143">
        <v>2.7777777777777772</v>
      </c>
      <c r="N67" s="136"/>
      <c r="O67" s="143"/>
      <c r="P67" s="136"/>
      <c r="Q67" s="143"/>
      <c r="R67" s="136"/>
      <c r="S67" s="143"/>
      <c r="T67" s="136"/>
      <c r="U67" s="143"/>
      <c r="V67" s="136">
        <v>172.71805273833672</v>
      </c>
      <c r="W67" s="143">
        <v>2.240287802757194</v>
      </c>
    </row>
    <row r="68" spans="1:23" ht="24" customHeight="1" x14ac:dyDescent="0.15">
      <c r="A68" s="67"/>
      <c r="B68" s="58"/>
      <c r="C68" s="9" t="s">
        <v>37</v>
      </c>
      <c r="D68" s="140">
        <v>1900.3636363636363</v>
      </c>
      <c r="E68" s="144">
        <v>100</v>
      </c>
      <c r="F68" s="140">
        <v>817.41379310344826</v>
      </c>
      <c r="G68" s="144">
        <v>100</v>
      </c>
      <c r="H68" s="140">
        <v>470.62790697674421</v>
      </c>
      <c r="I68" s="144">
        <v>100</v>
      </c>
      <c r="J68" s="140">
        <v>3689.9999999999995</v>
      </c>
      <c r="K68" s="144">
        <v>100</v>
      </c>
      <c r="L68" s="140">
        <v>332.47058823529414</v>
      </c>
      <c r="M68" s="144">
        <v>99.999999999999972</v>
      </c>
      <c r="N68" s="140">
        <v>258.26086956521738</v>
      </c>
      <c r="O68" s="144">
        <v>100</v>
      </c>
      <c r="P68" s="140">
        <v>150.5</v>
      </c>
      <c r="Q68" s="144">
        <v>100</v>
      </c>
      <c r="R68" s="140">
        <v>10</v>
      </c>
      <c r="S68" s="144">
        <v>100</v>
      </c>
      <c r="T68" s="140">
        <v>80</v>
      </c>
      <c r="U68" s="144">
        <v>100</v>
      </c>
      <c r="V68" s="140">
        <v>7709.6367942443412</v>
      </c>
      <c r="W68" s="144">
        <v>100</v>
      </c>
    </row>
    <row r="69" spans="1:23" ht="24" customHeight="1" x14ac:dyDescent="0.15">
      <c r="A69" s="5"/>
      <c r="B69" s="202" t="s">
        <v>21</v>
      </c>
      <c r="C69" s="77" t="s">
        <v>105</v>
      </c>
      <c r="D69" s="135">
        <v>7649.2870813397121</v>
      </c>
      <c r="E69" s="141">
        <v>65.426816915933941</v>
      </c>
      <c r="F69" s="135">
        <v>10169.931034482759</v>
      </c>
      <c r="G69" s="141">
        <v>51.235422569588607</v>
      </c>
      <c r="H69" s="135">
        <v>8844.4373385012932</v>
      </c>
      <c r="I69" s="141">
        <v>62.710370670841009</v>
      </c>
      <c r="J69" s="135">
        <v>13751.4</v>
      </c>
      <c r="K69" s="141">
        <v>52.059057353776261</v>
      </c>
      <c r="L69" s="135">
        <v>2482.5339366515836</v>
      </c>
      <c r="M69" s="141">
        <v>43.79072655698765</v>
      </c>
      <c r="N69" s="135">
        <v>1084.3553223388305</v>
      </c>
      <c r="O69" s="141">
        <v>51.182081653983744</v>
      </c>
      <c r="P69" s="135">
        <v>190.10714285714286</v>
      </c>
      <c r="Q69" s="141">
        <v>40.776773402788415</v>
      </c>
      <c r="R69" s="135">
        <v>18.05263157894737</v>
      </c>
      <c r="S69" s="141">
        <v>30.597680642283677</v>
      </c>
      <c r="T69" s="135">
        <v>25.6</v>
      </c>
      <c r="U69" s="141">
        <v>20.64516129032258</v>
      </c>
      <c r="V69" s="135">
        <v>44215.70448775027</v>
      </c>
      <c r="W69" s="141">
        <v>54.928846188714544</v>
      </c>
    </row>
    <row r="70" spans="1:23" ht="24" customHeight="1" x14ac:dyDescent="0.15">
      <c r="A70" s="81"/>
      <c r="B70" s="203"/>
      <c r="C70" s="78" t="s">
        <v>76</v>
      </c>
      <c r="D70" s="132">
        <v>2536.3540669856457</v>
      </c>
      <c r="E70" s="142">
        <v>21.694253518014154</v>
      </c>
      <c r="F70" s="132">
        <v>6797.1428571428569</v>
      </c>
      <c r="G70" s="142">
        <v>34.243544560013554</v>
      </c>
      <c r="H70" s="132">
        <v>2718.0936692506461</v>
      </c>
      <c r="I70" s="142">
        <v>19.272301333943069</v>
      </c>
      <c r="J70" s="132">
        <v>10927.2</v>
      </c>
      <c r="K70" s="142">
        <v>41.367404883588868</v>
      </c>
      <c r="L70" s="132">
        <v>2816.0723981900455</v>
      </c>
      <c r="M70" s="142">
        <v>49.674187544098828</v>
      </c>
      <c r="N70" s="132">
        <v>945.07871064467781</v>
      </c>
      <c r="O70" s="142">
        <v>44.608160020210583</v>
      </c>
      <c r="P70" s="132">
        <v>237.5</v>
      </c>
      <c r="Q70" s="142">
        <v>50.942239926459322</v>
      </c>
      <c r="R70" s="132">
        <v>38.368421052631575</v>
      </c>
      <c r="S70" s="142">
        <v>65.031222123104357</v>
      </c>
      <c r="T70" s="132">
        <v>94.4</v>
      </c>
      <c r="U70" s="142">
        <v>76.129032258064527</v>
      </c>
      <c r="V70" s="132">
        <v>27110.210123266501</v>
      </c>
      <c r="W70" s="142">
        <v>33.678815689054417</v>
      </c>
    </row>
    <row r="71" spans="1:23" ht="24" customHeight="1" x14ac:dyDescent="0.15">
      <c r="A71" s="81"/>
      <c r="B71" s="203"/>
      <c r="C71" s="7" t="s">
        <v>120</v>
      </c>
      <c r="D71" s="132">
        <v>990.40669856459317</v>
      </c>
      <c r="E71" s="142">
        <v>8.471267590070779</v>
      </c>
      <c r="F71" s="132">
        <v>679.71428571428567</v>
      </c>
      <c r="G71" s="142">
        <v>3.4243544560013559</v>
      </c>
      <c r="H71" s="132">
        <v>1337.7810077519382</v>
      </c>
      <c r="I71" s="142">
        <v>9.4853679959194626</v>
      </c>
      <c r="J71" s="132">
        <v>1736.4</v>
      </c>
      <c r="K71" s="142">
        <v>6.5735377626348663</v>
      </c>
      <c r="L71" s="132">
        <v>352.00904977375569</v>
      </c>
      <c r="M71" s="142">
        <v>6.2092734430123535</v>
      </c>
      <c r="N71" s="132">
        <v>89.188905547226398</v>
      </c>
      <c r="O71" s="142">
        <v>4.2097583258056721</v>
      </c>
      <c r="P71" s="132">
        <v>25.738095238095241</v>
      </c>
      <c r="Q71" s="142">
        <v>5.520657780501506</v>
      </c>
      <c r="R71" s="132">
        <v>2.5789473684210527</v>
      </c>
      <c r="S71" s="142">
        <v>4.3710972346119537</v>
      </c>
      <c r="T71" s="132">
        <v>4</v>
      </c>
      <c r="U71" s="142">
        <v>3.225806451612903</v>
      </c>
      <c r="V71" s="132">
        <v>5217.8169899583163</v>
      </c>
      <c r="W71" s="142">
        <v>6.4820558713858167</v>
      </c>
    </row>
    <row r="72" spans="1:23" ht="24" customHeight="1" x14ac:dyDescent="0.15">
      <c r="A72" s="81"/>
      <c r="B72" s="203"/>
      <c r="C72" s="7" t="s">
        <v>121</v>
      </c>
      <c r="D72" s="132"/>
      <c r="E72" s="142"/>
      <c r="F72" s="132"/>
      <c r="G72" s="142"/>
      <c r="H72" s="132"/>
      <c r="I72" s="142"/>
      <c r="J72" s="132"/>
      <c r="K72" s="142"/>
      <c r="L72" s="132">
        <v>9.235294117647058</v>
      </c>
      <c r="M72" s="142">
        <v>0.16290622795059018</v>
      </c>
      <c r="N72" s="132"/>
      <c r="O72" s="142"/>
      <c r="P72" s="132">
        <v>12.86904761904762</v>
      </c>
      <c r="Q72" s="142">
        <v>2.760328890250753</v>
      </c>
      <c r="R72" s="132"/>
      <c r="S72" s="142"/>
      <c r="T72" s="132"/>
      <c r="U72" s="142"/>
      <c r="V72" s="132">
        <v>22.104341736694678</v>
      </c>
      <c r="W72" s="142">
        <v>2.7460062016970998E-2</v>
      </c>
    </row>
    <row r="73" spans="1:23" ht="24" customHeight="1" x14ac:dyDescent="0.15">
      <c r="A73" s="81"/>
      <c r="B73" s="203"/>
      <c r="C73" s="7" t="s">
        <v>122</v>
      </c>
      <c r="D73" s="132">
        <v>515.31578947368416</v>
      </c>
      <c r="E73" s="142">
        <v>4.4076619759811253</v>
      </c>
      <c r="F73" s="132">
        <v>1359.4285714285713</v>
      </c>
      <c r="G73" s="142">
        <v>6.8487089120027118</v>
      </c>
      <c r="H73" s="132">
        <v>824.62144702842374</v>
      </c>
      <c r="I73" s="142">
        <v>5.8468746656348056</v>
      </c>
      <c r="J73" s="132"/>
      <c r="K73" s="142"/>
      <c r="L73" s="132"/>
      <c r="M73" s="142"/>
      <c r="N73" s="132"/>
      <c r="O73" s="142"/>
      <c r="P73" s="132"/>
      <c r="Q73" s="142"/>
      <c r="R73" s="132"/>
      <c r="S73" s="142"/>
      <c r="T73" s="132"/>
      <c r="U73" s="142"/>
      <c r="V73" s="132">
        <v>2699.3658079306792</v>
      </c>
      <c r="W73" s="142">
        <v>3.3534023937575785</v>
      </c>
    </row>
    <row r="74" spans="1:23" ht="24" customHeight="1" x14ac:dyDescent="0.15">
      <c r="A74" s="81"/>
      <c r="B74" s="203"/>
      <c r="C74" s="8" t="s">
        <v>93</v>
      </c>
      <c r="D74" s="136"/>
      <c r="E74" s="143"/>
      <c r="F74" s="136">
        <v>843.19704433497532</v>
      </c>
      <c r="G74" s="143">
        <v>4.2479695023937625</v>
      </c>
      <c r="H74" s="136">
        <v>378.69444444444446</v>
      </c>
      <c r="I74" s="143">
        <v>2.685085333661652</v>
      </c>
      <c r="J74" s="136"/>
      <c r="K74" s="143"/>
      <c r="L74" s="136">
        <v>9.235294117647058</v>
      </c>
      <c r="M74" s="143">
        <v>0.16290622795059018</v>
      </c>
      <c r="N74" s="136"/>
      <c r="O74" s="143"/>
      <c r="P74" s="136"/>
      <c r="Q74" s="143"/>
      <c r="R74" s="136"/>
      <c r="S74" s="143"/>
      <c r="T74" s="136"/>
      <c r="U74" s="143"/>
      <c r="V74" s="136">
        <v>1231.126782897067</v>
      </c>
      <c r="W74" s="143">
        <v>1.5294197950706618</v>
      </c>
    </row>
    <row r="75" spans="1:23" ht="24" customHeight="1" x14ac:dyDescent="0.15">
      <c r="A75" s="82"/>
      <c r="B75" s="35"/>
      <c r="C75" s="9" t="s">
        <v>37</v>
      </c>
      <c r="D75" s="140">
        <v>11691.363636363636</v>
      </c>
      <c r="E75" s="144">
        <v>100</v>
      </c>
      <c r="F75" s="140">
        <v>19849.413793103449</v>
      </c>
      <c r="G75" s="144">
        <v>99.999999999999972</v>
      </c>
      <c r="H75" s="140">
        <v>14103.627906976746</v>
      </c>
      <c r="I75" s="144">
        <v>99.999999999999986</v>
      </c>
      <c r="J75" s="140">
        <v>26415</v>
      </c>
      <c r="K75" s="144">
        <v>100</v>
      </c>
      <c r="L75" s="140">
        <v>5669.0859728506784</v>
      </c>
      <c r="M75" s="144">
        <v>100</v>
      </c>
      <c r="N75" s="140">
        <v>2118.6229385307347</v>
      </c>
      <c r="O75" s="144">
        <v>100</v>
      </c>
      <c r="P75" s="140">
        <v>466.21428571428578</v>
      </c>
      <c r="Q75" s="144">
        <v>99.999999999999986</v>
      </c>
      <c r="R75" s="140">
        <v>59</v>
      </c>
      <c r="S75" s="144">
        <v>99.999999999999986</v>
      </c>
      <c r="T75" s="140">
        <v>124</v>
      </c>
      <c r="U75" s="144">
        <v>100</v>
      </c>
      <c r="V75" s="140">
        <v>80496.328533539534</v>
      </c>
      <c r="W75" s="144">
        <v>99.999999999999986</v>
      </c>
    </row>
    <row r="76" spans="1:23" ht="24" customHeight="1" x14ac:dyDescent="0.15">
      <c r="A76" s="195" t="s">
        <v>56</v>
      </c>
      <c r="B76" s="186" t="s">
        <v>24</v>
      </c>
      <c r="C76" s="77" t="s">
        <v>123</v>
      </c>
      <c r="D76" s="135">
        <v>1970.8</v>
      </c>
      <c r="E76" s="141">
        <v>86.666666666666671</v>
      </c>
      <c r="F76" s="135">
        <v>1062.6097560975611</v>
      </c>
      <c r="G76" s="141">
        <v>47.5</v>
      </c>
      <c r="H76" s="135">
        <v>681.90476190476193</v>
      </c>
      <c r="I76" s="141">
        <v>50</v>
      </c>
      <c r="J76" s="135">
        <v>579.14893617021278</v>
      </c>
      <c r="K76" s="141">
        <v>42.553191489361694</v>
      </c>
      <c r="L76" s="135">
        <v>30.96</v>
      </c>
      <c r="M76" s="141">
        <v>36</v>
      </c>
      <c r="N76" s="135">
        <v>26.25</v>
      </c>
      <c r="O76" s="141">
        <v>62.5</v>
      </c>
      <c r="P76" s="135"/>
      <c r="Q76" s="141"/>
      <c r="R76" s="135"/>
      <c r="S76" s="141"/>
      <c r="T76" s="135"/>
      <c r="U76" s="141"/>
      <c r="V76" s="135">
        <v>4351.6734541725355</v>
      </c>
      <c r="W76" s="141">
        <v>59.054725588130161</v>
      </c>
    </row>
    <row r="77" spans="1:23" ht="24" customHeight="1" x14ac:dyDescent="0.15">
      <c r="A77" s="200"/>
      <c r="B77" s="188"/>
      <c r="C77" s="78" t="s">
        <v>124</v>
      </c>
      <c r="D77" s="132">
        <v>151.6</v>
      </c>
      <c r="E77" s="142">
        <v>6.666666666666667</v>
      </c>
      <c r="F77" s="132">
        <v>782.97560975609758</v>
      </c>
      <c r="G77" s="142">
        <v>34.999999999999993</v>
      </c>
      <c r="H77" s="132">
        <v>477.33333333333331</v>
      </c>
      <c r="I77" s="142">
        <v>35</v>
      </c>
      <c r="J77" s="132">
        <v>608.10638297872345</v>
      </c>
      <c r="K77" s="142">
        <v>44.680851063829785</v>
      </c>
      <c r="L77" s="132">
        <v>37.839999999999996</v>
      </c>
      <c r="M77" s="142">
        <v>43.999999999999993</v>
      </c>
      <c r="N77" s="132">
        <v>13.125</v>
      </c>
      <c r="O77" s="142">
        <v>31.25</v>
      </c>
      <c r="P77" s="132">
        <v>5</v>
      </c>
      <c r="Q77" s="142">
        <v>100</v>
      </c>
      <c r="R77" s="132"/>
      <c r="S77" s="142"/>
      <c r="T77" s="132"/>
      <c r="U77" s="142"/>
      <c r="V77" s="132">
        <v>2075.9803260681547</v>
      </c>
      <c r="W77" s="142">
        <v>28.172253679733743</v>
      </c>
    </row>
    <row r="78" spans="1:23" ht="24" customHeight="1" x14ac:dyDescent="0.15">
      <c r="A78" s="200"/>
      <c r="B78" s="188"/>
      <c r="C78" s="7" t="s">
        <v>125</v>
      </c>
      <c r="D78" s="132">
        <v>151.6</v>
      </c>
      <c r="E78" s="142">
        <v>6.666666666666667</v>
      </c>
      <c r="F78" s="132">
        <v>335.5609756097561</v>
      </c>
      <c r="G78" s="142">
        <v>14.999999999999996</v>
      </c>
      <c r="H78" s="132">
        <v>170.47619047619048</v>
      </c>
      <c r="I78" s="142">
        <v>12.5</v>
      </c>
      <c r="J78" s="132">
        <v>86.872340425531917</v>
      </c>
      <c r="K78" s="142">
        <v>6.3829787234042552</v>
      </c>
      <c r="L78" s="132">
        <v>13.76</v>
      </c>
      <c r="M78" s="142">
        <v>16</v>
      </c>
      <c r="N78" s="132"/>
      <c r="O78" s="142"/>
      <c r="P78" s="132"/>
      <c r="Q78" s="142"/>
      <c r="R78" s="132"/>
      <c r="S78" s="142"/>
      <c r="T78" s="132"/>
      <c r="U78" s="142"/>
      <c r="V78" s="132">
        <v>758.26950651147843</v>
      </c>
      <c r="W78" s="142">
        <v>10.29015575282796</v>
      </c>
    </row>
    <row r="79" spans="1:23" ht="24" customHeight="1" x14ac:dyDescent="0.15">
      <c r="A79" s="200"/>
      <c r="B79" s="188"/>
      <c r="C79" s="7" t="s">
        <v>121</v>
      </c>
      <c r="D79" s="132"/>
      <c r="E79" s="142"/>
      <c r="F79" s="132"/>
      <c r="G79" s="142"/>
      <c r="H79" s="132">
        <v>34.095238095238095</v>
      </c>
      <c r="I79" s="142">
        <v>2.5</v>
      </c>
      <c r="J79" s="132">
        <v>57.914893617021278</v>
      </c>
      <c r="K79" s="142">
        <v>4.2553191489361692</v>
      </c>
      <c r="L79" s="132"/>
      <c r="M79" s="142"/>
      <c r="N79" s="132"/>
      <c r="O79" s="142"/>
      <c r="P79" s="132"/>
      <c r="Q79" s="142"/>
      <c r="R79" s="132"/>
      <c r="S79" s="142"/>
      <c r="T79" s="132"/>
      <c r="U79" s="142"/>
      <c r="V79" s="132">
        <v>92.01013171225938</v>
      </c>
      <c r="W79" s="142">
        <v>1.2486307019165777</v>
      </c>
    </row>
    <row r="80" spans="1:23" ht="24" customHeight="1" x14ac:dyDescent="0.15">
      <c r="A80" s="200"/>
      <c r="B80" s="188"/>
      <c r="C80" s="7" t="s">
        <v>108</v>
      </c>
      <c r="D80" s="132"/>
      <c r="E80" s="142"/>
      <c r="F80" s="132"/>
      <c r="G80" s="142"/>
      <c r="H80" s="132"/>
      <c r="I80" s="142"/>
      <c r="J80" s="132"/>
      <c r="K80" s="142"/>
      <c r="L80" s="132">
        <v>3.44</v>
      </c>
      <c r="M80" s="142">
        <v>4</v>
      </c>
      <c r="N80" s="132"/>
      <c r="O80" s="142"/>
      <c r="P80" s="132"/>
      <c r="Q80" s="142"/>
      <c r="R80" s="132"/>
      <c r="S80" s="142"/>
      <c r="T80" s="132"/>
      <c r="U80" s="142"/>
      <c r="V80" s="132">
        <v>3.44</v>
      </c>
      <c r="W80" s="142">
        <v>4.6682789543498991E-2</v>
      </c>
    </row>
    <row r="81" spans="1:23" ht="24" customHeight="1" x14ac:dyDescent="0.15">
      <c r="A81" s="200"/>
      <c r="B81" s="188"/>
      <c r="C81" s="8" t="s">
        <v>126</v>
      </c>
      <c r="D81" s="136"/>
      <c r="E81" s="143"/>
      <c r="F81" s="136">
        <v>55.926829268292686</v>
      </c>
      <c r="G81" s="143">
        <v>2.5</v>
      </c>
      <c r="H81" s="136"/>
      <c r="I81" s="143"/>
      <c r="J81" s="136">
        <v>28.957446808510639</v>
      </c>
      <c r="K81" s="143">
        <v>2.1276595744680846</v>
      </c>
      <c r="L81" s="136"/>
      <c r="M81" s="143"/>
      <c r="N81" s="136">
        <v>2.625</v>
      </c>
      <c r="O81" s="143">
        <v>6.25</v>
      </c>
      <c r="P81" s="136"/>
      <c r="Q81" s="143"/>
      <c r="R81" s="136"/>
      <c r="S81" s="143"/>
      <c r="T81" s="136"/>
      <c r="U81" s="143"/>
      <c r="V81" s="136">
        <v>87.509276076803332</v>
      </c>
      <c r="W81" s="143">
        <v>1.18755148784807</v>
      </c>
    </row>
    <row r="82" spans="1:23" ht="24" customHeight="1" x14ac:dyDescent="0.15">
      <c r="A82" s="200"/>
      <c r="B82" s="58"/>
      <c r="C82" s="9" t="s">
        <v>37</v>
      </c>
      <c r="D82" s="140">
        <v>2274</v>
      </c>
      <c r="E82" s="144">
        <v>100.00000000000001</v>
      </c>
      <c r="F82" s="140">
        <v>2237.0731707317077</v>
      </c>
      <c r="G82" s="144">
        <v>100</v>
      </c>
      <c r="H82" s="140">
        <v>1363.8095238095239</v>
      </c>
      <c r="I82" s="144">
        <v>100</v>
      </c>
      <c r="J82" s="140">
        <v>1361.0000000000002</v>
      </c>
      <c r="K82" s="144">
        <v>99.999999999999972</v>
      </c>
      <c r="L82" s="140">
        <v>86</v>
      </c>
      <c r="M82" s="144">
        <v>100</v>
      </c>
      <c r="N82" s="140">
        <v>42</v>
      </c>
      <c r="O82" s="144">
        <v>100</v>
      </c>
      <c r="P82" s="140">
        <v>5</v>
      </c>
      <c r="Q82" s="144">
        <v>100</v>
      </c>
      <c r="R82" s="140"/>
      <c r="S82" s="144"/>
      <c r="T82" s="140"/>
      <c r="U82" s="144"/>
      <c r="V82" s="140">
        <v>7368.8826945412302</v>
      </c>
      <c r="W82" s="144">
        <v>100</v>
      </c>
    </row>
    <row r="83" spans="1:23" ht="24" customHeight="1" x14ac:dyDescent="0.15">
      <c r="A83" s="66"/>
      <c r="B83" s="186" t="s">
        <v>127</v>
      </c>
      <c r="C83" s="77" t="s">
        <v>128</v>
      </c>
      <c r="D83" s="135">
        <v>1001.7692307692307</v>
      </c>
      <c r="E83" s="141">
        <v>69.230769230769241</v>
      </c>
      <c r="F83" s="135">
        <v>4768.5</v>
      </c>
      <c r="G83" s="141">
        <v>61.797752808988768</v>
      </c>
      <c r="H83" s="135">
        <v>2115.6279069767443</v>
      </c>
      <c r="I83" s="141">
        <v>48.837209302325583</v>
      </c>
      <c r="J83" s="135">
        <v>1626.5520000000001</v>
      </c>
      <c r="K83" s="141">
        <v>45.967741935483872</v>
      </c>
      <c r="L83" s="135">
        <v>173.53846153846155</v>
      </c>
      <c r="M83" s="141">
        <v>53.333333333333343</v>
      </c>
      <c r="N83" s="135">
        <v>67.290322580645167</v>
      </c>
      <c r="O83" s="141">
        <v>46.666666666666664</v>
      </c>
      <c r="P83" s="135">
        <v>19.555555555555557</v>
      </c>
      <c r="Q83" s="141">
        <v>59.259259259259267</v>
      </c>
      <c r="R83" s="135"/>
      <c r="S83" s="141"/>
      <c r="T83" s="135"/>
      <c r="U83" s="141"/>
      <c r="V83" s="135">
        <v>9772.833477420636</v>
      </c>
      <c r="W83" s="141">
        <v>55.71949840631342</v>
      </c>
    </row>
    <row r="84" spans="1:23" ht="24" customHeight="1" x14ac:dyDescent="0.15">
      <c r="A84" s="66"/>
      <c r="B84" s="188"/>
      <c r="C84" s="78" t="s">
        <v>129</v>
      </c>
      <c r="D84" s="132">
        <v>222.61538461538461</v>
      </c>
      <c r="E84" s="142">
        <v>15.384615384615389</v>
      </c>
      <c r="F84" s="132">
        <v>2340.9</v>
      </c>
      <c r="G84" s="142">
        <v>30.337078651685395</v>
      </c>
      <c r="H84" s="132">
        <v>1712.6511627906978</v>
      </c>
      <c r="I84" s="142">
        <v>39.534883720930239</v>
      </c>
      <c r="J84" s="132">
        <v>1540.944</v>
      </c>
      <c r="K84" s="142">
        <v>43.548387096774185</v>
      </c>
      <c r="L84" s="132">
        <v>108.46153846153847</v>
      </c>
      <c r="M84" s="142">
        <v>33.333333333333336</v>
      </c>
      <c r="N84" s="132">
        <v>62.483870967741936</v>
      </c>
      <c r="O84" s="142">
        <v>43.333333333333329</v>
      </c>
      <c r="P84" s="132">
        <v>13.444444444444446</v>
      </c>
      <c r="Q84" s="142">
        <v>40.740740740740748</v>
      </c>
      <c r="R84" s="132">
        <v>2</v>
      </c>
      <c r="S84" s="142">
        <v>100</v>
      </c>
      <c r="T84" s="132">
        <v>1</v>
      </c>
      <c r="U84" s="142">
        <v>100</v>
      </c>
      <c r="V84" s="132">
        <v>6004.5004012798063</v>
      </c>
      <c r="W84" s="142">
        <v>34.234467548517117</v>
      </c>
    </row>
    <row r="85" spans="1:23" ht="24" customHeight="1" x14ac:dyDescent="0.15">
      <c r="A85" s="66"/>
      <c r="B85" s="188"/>
      <c r="C85" s="7" t="s">
        <v>130</v>
      </c>
      <c r="D85" s="132"/>
      <c r="E85" s="142"/>
      <c r="F85" s="132">
        <v>520.20000000000005</v>
      </c>
      <c r="G85" s="142">
        <v>6.7415730337078665</v>
      </c>
      <c r="H85" s="132">
        <v>151.11627906976744</v>
      </c>
      <c r="I85" s="142">
        <v>3.4883720930232558</v>
      </c>
      <c r="J85" s="132">
        <v>285.36</v>
      </c>
      <c r="K85" s="142">
        <v>8.064516129032258</v>
      </c>
      <c r="L85" s="132">
        <v>21.692307692307693</v>
      </c>
      <c r="M85" s="142">
        <v>6.6666666666666679</v>
      </c>
      <c r="N85" s="132">
        <v>9.612903225806452</v>
      </c>
      <c r="O85" s="142">
        <v>6.6666666666666652</v>
      </c>
      <c r="P85" s="132"/>
      <c r="Q85" s="142"/>
      <c r="R85" s="132"/>
      <c r="S85" s="142"/>
      <c r="T85" s="132"/>
      <c r="U85" s="142"/>
      <c r="V85" s="132">
        <v>987.98148998788167</v>
      </c>
      <c r="W85" s="142">
        <v>5.6329449574716737</v>
      </c>
    </row>
    <row r="86" spans="1:23" ht="24" customHeight="1" x14ac:dyDescent="0.15">
      <c r="A86" s="66"/>
      <c r="B86" s="188"/>
      <c r="C86" s="7" t="s">
        <v>131</v>
      </c>
      <c r="D86" s="132">
        <v>222.61538461538461</v>
      </c>
      <c r="E86" s="142">
        <v>15.384615384615389</v>
      </c>
      <c r="F86" s="132">
        <v>86.7</v>
      </c>
      <c r="G86" s="142">
        <v>1.1235955056179776</v>
      </c>
      <c r="H86" s="132">
        <v>201.48837209302326</v>
      </c>
      <c r="I86" s="142">
        <v>4.6511627906976747</v>
      </c>
      <c r="J86" s="132">
        <v>28.536000000000001</v>
      </c>
      <c r="K86" s="142">
        <v>0.80645161290322576</v>
      </c>
      <c r="L86" s="132">
        <v>14.461538461538462</v>
      </c>
      <c r="M86" s="142">
        <v>4.4444444444444446</v>
      </c>
      <c r="N86" s="132">
        <v>4.806451612903226</v>
      </c>
      <c r="O86" s="142">
        <v>3.3333333333333326</v>
      </c>
      <c r="P86" s="132"/>
      <c r="Q86" s="142"/>
      <c r="R86" s="132"/>
      <c r="S86" s="142"/>
      <c r="T86" s="132"/>
      <c r="U86" s="142"/>
      <c r="V86" s="132">
        <v>558.60774678284952</v>
      </c>
      <c r="W86" s="142">
        <v>3.1848842537360298</v>
      </c>
    </row>
    <row r="87" spans="1:23" ht="24" customHeight="1" x14ac:dyDescent="0.15">
      <c r="A87" s="66"/>
      <c r="B87" s="188"/>
      <c r="C87" s="7" t="s">
        <v>108</v>
      </c>
      <c r="D87" s="132"/>
      <c r="E87" s="142"/>
      <c r="F87" s="132"/>
      <c r="G87" s="142"/>
      <c r="H87" s="132">
        <v>50.372093023255815</v>
      </c>
      <c r="I87" s="142">
        <v>1.1627906976744187</v>
      </c>
      <c r="J87" s="132">
        <v>28.536000000000001</v>
      </c>
      <c r="K87" s="142">
        <v>0.80645161290322576</v>
      </c>
      <c r="L87" s="132">
        <v>7.2307692307692308</v>
      </c>
      <c r="M87" s="142">
        <v>2.2222222222222223</v>
      </c>
      <c r="N87" s="132"/>
      <c r="O87" s="142"/>
      <c r="P87" s="132"/>
      <c r="Q87" s="142"/>
      <c r="R87" s="132"/>
      <c r="S87" s="142"/>
      <c r="T87" s="132"/>
      <c r="U87" s="142"/>
      <c r="V87" s="132">
        <v>86.138862254025042</v>
      </c>
      <c r="W87" s="142">
        <v>0.49111797608891328</v>
      </c>
    </row>
    <row r="88" spans="1:23" ht="24" customHeight="1" x14ac:dyDescent="0.15">
      <c r="A88" s="66"/>
      <c r="B88" s="188"/>
      <c r="C88" s="8" t="s">
        <v>126</v>
      </c>
      <c r="D88" s="136"/>
      <c r="E88" s="143"/>
      <c r="F88" s="136"/>
      <c r="G88" s="143"/>
      <c r="H88" s="136">
        <v>100.74418604651163</v>
      </c>
      <c r="I88" s="143">
        <v>2.3255813953488373</v>
      </c>
      <c r="J88" s="136">
        <v>28.536000000000001</v>
      </c>
      <c r="K88" s="143">
        <v>0.80645161290322576</v>
      </c>
      <c r="L88" s="136"/>
      <c r="M88" s="143"/>
      <c r="N88" s="136"/>
      <c r="O88" s="143"/>
      <c r="P88" s="136"/>
      <c r="Q88" s="143"/>
      <c r="R88" s="136"/>
      <c r="S88" s="143"/>
      <c r="T88" s="136"/>
      <c r="U88" s="143"/>
      <c r="V88" s="136">
        <v>129.28018604651163</v>
      </c>
      <c r="W88" s="143">
        <v>0.73708685787284312</v>
      </c>
    </row>
    <row r="89" spans="1:23" ht="24" customHeight="1" x14ac:dyDescent="0.15">
      <c r="A89" s="68"/>
      <c r="B89" s="58"/>
      <c r="C89" s="9" t="s">
        <v>37</v>
      </c>
      <c r="D89" s="140">
        <v>1446.9999999999998</v>
      </c>
      <c r="E89" s="144">
        <v>100.00000000000001</v>
      </c>
      <c r="F89" s="140">
        <v>7716.2999999999993</v>
      </c>
      <c r="G89" s="144">
        <v>100</v>
      </c>
      <c r="H89" s="140">
        <v>4332</v>
      </c>
      <c r="I89" s="144">
        <v>100</v>
      </c>
      <c r="J89" s="140">
        <v>3538.4640000000004</v>
      </c>
      <c r="K89" s="144">
        <v>100</v>
      </c>
      <c r="L89" s="140">
        <v>325.38461538461536</v>
      </c>
      <c r="M89" s="144">
        <v>100.00000000000003</v>
      </c>
      <c r="N89" s="140">
        <v>144.1935483870968</v>
      </c>
      <c r="O89" s="144">
        <v>100</v>
      </c>
      <c r="P89" s="140">
        <v>33</v>
      </c>
      <c r="Q89" s="144">
        <v>100.00000000000001</v>
      </c>
      <c r="R89" s="140">
        <v>2</v>
      </c>
      <c r="S89" s="144">
        <v>100</v>
      </c>
      <c r="T89" s="140">
        <v>1</v>
      </c>
      <c r="U89" s="144">
        <v>100</v>
      </c>
      <c r="V89" s="140">
        <v>17539.342163771711</v>
      </c>
      <c r="W89" s="144">
        <v>100</v>
      </c>
    </row>
    <row r="90" spans="1:23" ht="24" customHeight="1" x14ac:dyDescent="0.15">
      <c r="A90" s="195" t="s">
        <v>56</v>
      </c>
      <c r="B90" s="186" t="s">
        <v>132</v>
      </c>
      <c r="C90" s="77" t="s">
        <v>133</v>
      </c>
      <c r="D90" s="135">
        <v>162.75</v>
      </c>
      <c r="E90" s="141">
        <v>75</v>
      </c>
      <c r="F90" s="135">
        <v>838.92857142857144</v>
      </c>
      <c r="G90" s="141">
        <v>55.555555555555557</v>
      </c>
      <c r="H90" s="135">
        <v>362.60714285714283</v>
      </c>
      <c r="I90" s="141">
        <v>46.428571428571431</v>
      </c>
      <c r="J90" s="135">
        <v>1052.6315789473683</v>
      </c>
      <c r="K90" s="141">
        <v>56.140350877192979</v>
      </c>
      <c r="L90" s="135">
        <v>70.325581395348834</v>
      </c>
      <c r="M90" s="141">
        <v>42.857142857142861</v>
      </c>
      <c r="N90" s="135">
        <v>39.425000000000004</v>
      </c>
      <c r="O90" s="141">
        <v>47.499999999999986</v>
      </c>
      <c r="P90" s="135">
        <v>4.5</v>
      </c>
      <c r="Q90" s="141">
        <v>50</v>
      </c>
      <c r="R90" s="135"/>
      <c r="S90" s="141"/>
      <c r="T90" s="135"/>
      <c r="U90" s="141"/>
      <c r="V90" s="135">
        <v>2531.1678746284315</v>
      </c>
      <c r="W90" s="141">
        <v>54.466931413050986</v>
      </c>
    </row>
    <row r="91" spans="1:23" ht="24" customHeight="1" x14ac:dyDescent="0.15">
      <c r="A91" s="200"/>
      <c r="B91" s="188"/>
      <c r="C91" s="78" t="s">
        <v>134</v>
      </c>
      <c r="D91" s="132">
        <v>27.125</v>
      </c>
      <c r="E91" s="142">
        <v>12.5</v>
      </c>
      <c r="F91" s="132">
        <v>503.35714285714289</v>
      </c>
      <c r="G91" s="142">
        <v>33.333333333333336</v>
      </c>
      <c r="H91" s="132">
        <v>278.92857142857144</v>
      </c>
      <c r="I91" s="142">
        <v>35.714285714285722</v>
      </c>
      <c r="J91" s="132">
        <v>657.8947368421052</v>
      </c>
      <c r="K91" s="142">
        <v>35.087719298245617</v>
      </c>
      <c r="L91" s="132">
        <v>85.95348837209302</v>
      </c>
      <c r="M91" s="142">
        <v>52.380952380952387</v>
      </c>
      <c r="N91" s="132">
        <v>31.125000000000004</v>
      </c>
      <c r="O91" s="142">
        <v>37.499999999999986</v>
      </c>
      <c r="P91" s="132">
        <v>2.25</v>
      </c>
      <c r="Q91" s="142">
        <v>25</v>
      </c>
      <c r="R91" s="132"/>
      <c r="S91" s="142"/>
      <c r="T91" s="132">
        <v>2</v>
      </c>
      <c r="U91" s="142">
        <v>66.666666666666657</v>
      </c>
      <c r="V91" s="132">
        <v>1588.6339394999127</v>
      </c>
      <c r="W91" s="142">
        <v>34.185016604593564</v>
      </c>
    </row>
    <row r="92" spans="1:23" ht="24" customHeight="1" x14ac:dyDescent="0.15">
      <c r="A92" s="200"/>
      <c r="B92" s="188"/>
      <c r="C92" s="7" t="s">
        <v>90</v>
      </c>
      <c r="D92" s="132">
        <v>27.125</v>
      </c>
      <c r="E92" s="142">
        <v>12.5</v>
      </c>
      <c r="F92" s="132">
        <v>111.85714285714286</v>
      </c>
      <c r="G92" s="142">
        <v>7.4074074074074083</v>
      </c>
      <c r="H92" s="132">
        <v>83.678571428571431</v>
      </c>
      <c r="I92" s="142">
        <v>10.714285714285717</v>
      </c>
      <c r="J92" s="132">
        <v>65.78947368421052</v>
      </c>
      <c r="K92" s="142">
        <v>3.5087719298245612</v>
      </c>
      <c r="L92" s="132">
        <v>3.9069767441860463</v>
      </c>
      <c r="M92" s="142">
        <v>2.3809523809523814</v>
      </c>
      <c r="N92" s="132">
        <v>4.1500000000000004</v>
      </c>
      <c r="O92" s="142">
        <v>4.9999999999999991</v>
      </c>
      <c r="P92" s="132"/>
      <c r="Q92" s="142"/>
      <c r="R92" s="132">
        <v>5</v>
      </c>
      <c r="S92" s="142">
        <v>100</v>
      </c>
      <c r="T92" s="132">
        <v>1</v>
      </c>
      <c r="U92" s="142">
        <v>33.333333333333329</v>
      </c>
      <c r="V92" s="132">
        <v>302.50716471411084</v>
      </c>
      <c r="W92" s="142">
        <v>6.5094998864343276</v>
      </c>
    </row>
    <row r="93" spans="1:23" ht="24" customHeight="1" x14ac:dyDescent="0.15">
      <c r="A93" s="200"/>
      <c r="B93" s="188"/>
      <c r="C93" s="7" t="s">
        <v>135</v>
      </c>
      <c r="D93" s="132"/>
      <c r="E93" s="142"/>
      <c r="F93" s="132">
        <v>55.928571428571431</v>
      </c>
      <c r="G93" s="142">
        <v>3.7037037037037042</v>
      </c>
      <c r="H93" s="132">
        <v>27.892857142857142</v>
      </c>
      <c r="I93" s="142">
        <v>3.5714285714285721</v>
      </c>
      <c r="J93" s="132">
        <v>65.78947368421052</v>
      </c>
      <c r="K93" s="142">
        <v>3.5087719298245612</v>
      </c>
      <c r="L93" s="132"/>
      <c r="M93" s="142"/>
      <c r="N93" s="132">
        <v>2.0750000000000002</v>
      </c>
      <c r="O93" s="142">
        <v>2.4999999999999996</v>
      </c>
      <c r="P93" s="132"/>
      <c r="Q93" s="142"/>
      <c r="R93" s="132"/>
      <c r="S93" s="142"/>
      <c r="T93" s="132"/>
      <c r="U93" s="142"/>
      <c r="V93" s="132">
        <v>151.68590225563906</v>
      </c>
      <c r="W93" s="142">
        <v>3.2640528181867308</v>
      </c>
    </row>
    <row r="94" spans="1:23" ht="24" customHeight="1" x14ac:dyDescent="0.15">
      <c r="A94" s="200"/>
      <c r="B94" s="188"/>
      <c r="C94" s="7" t="s">
        <v>136</v>
      </c>
      <c r="D94" s="132"/>
      <c r="E94" s="142"/>
      <c r="F94" s="132"/>
      <c r="G94" s="142"/>
      <c r="H94" s="132">
        <v>27.892857142857142</v>
      </c>
      <c r="I94" s="142">
        <v>3.5714285714285721</v>
      </c>
      <c r="J94" s="132">
        <v>32.89473684210526</v>
      </c>
      <c r="K94" s="142">
        <v>1.7543859649122806</v>
      </c>
      <c r="L94" s="132">
        <v>3.9069767441860463</v>
      </c>
      <c r="M94" s="142">
        <v>2.3809523809523814</v>
      </c>
      <c r="N94" s="132">
        <v>4.1500000000000004</v>
      </c>
      <c r="O94" s="142">
        <v>4.9999999999999991</v>
      </c>
      <c r="P94" s="132"/>
      <c r="Q94" s="142"/>
      <c r="R94" s="132"/>
      <c r="S94" s="142"/>
      <c r="T94" s="132"/>
      <c r="U94" s="142"/>
      <c r="V94" s="132">
        <v>68.844570729148444</v>
      </c>
      <c r="W94" s="142">
        <v>1.4814317729186253</v>
      </c>
    </row>
    <row r="95" spans="1:23" ht="24" customHeight="1" x14ac:dyDescent="0.15">
      <c r="A95" s="200"/>
      <c r="B95" s="188"/>
      <c r="C95" s="8" t="s">
        <v>137</v>
      </c>
      <c r="D95" s="136"/>
      <c r="E95" s="143"/>
      <c r="F95" s="136"/>
      <c r="G95" s="143"/>
      <c r="H95" s="136"/>
      <c r="I95" s="143"/>
      <c r="J95" s="136"/>
      <c r="K95" s="143"/>
      <c r="L95" s="136"/>
      <c r="M95" s="143"/>
      <c r="N95" s="136">
        <v>2.0750000000000002</v>
      </c>
      <c r="O95" s="143">
        <v>2.4999999999999996</v>
      </c>
      <c r="P95" s="136">
        <v>2.25</v>
      </c>
      <c r="Q95" s="143">
        <v>25</v>
      </c>
      <c r="R95" s="136"/>
      <c r="S95" s="143"/>
      <c r="T95" s="136"/>
      <c r="U95" s="143"/>
      <c r="V95" s="136">
        <v>4.3250000000000002</v>
      </c>
      <c r="W95" s="143">
        <v>9.3067504815746951E-2</v>
      </c>
    </row>
    <row r="96" spans="1:23" ht="24" customHeight="1" x14ac:dyDescent="0.15">
      <c r="A96" s="200"/>
      <c r="B96" s="58"/>
      <c r="C96" s="9" t="s">
        <v>37</v>
      </c>
      <c r="D96" s="140">
        <v>217</v>
      </c>
      <c r="E96" s="144">
        <v>100</v>
      </c>
      <c r="F96" s="140">
        <v>1510.0714285714284</v>
      </c>
      <c r="G96" s="144">
        <v>100</v>
      </c>
      <c r="H96" s="140">
        <v>780.99999999999989</v>
      </c>
      <c r="I96" s="144">
        <v>100.00000000000001</v>
      </c>
      <c r="J96" s="140">
        <v>1874.9999999999998</v>
      </c>
      <c r="K96" s="144">
        <v>100</v>
      </c>
      <c r="L96" s="140">
        <v>164.09302325581393</v>
      </c>
      <c r="M96" s="144">
        <v>100</v>
      </c>
      <c r="N96" s="140">
        <v>83.000000000000028</v>
      </c>
      <c r="O96" s="144">
        <v>99.999999999999972</v>
      </c>
      <c r="P96" s="140">
        <v>9</v>
      </c>
      <c r="Q96" s="144">
        <v>100</v>
      </c>
      <c r="R96" s="140">
        <v>5</v>
      </c>
      <c r="S96" s="144">
        <v>100</v>
      </c>
      <c r="T96" s="140">
        <v>3</v>
      </c>
      <c r="U96" s="144">
        <v>99.999999999999986</v>
      </c>
      <c r="V96" s="140">
        <v>4647.1644518272433</v>
      </c>
      <c r="W96" s="144">
        <v>99.999999999999972</v>
      </c>
    </row>
    <row r="97" spans="1:23" ht="24" customHeight="1" x14ac:dyDescent="0.15">
      <c r="A97" s="66"/>
      <c r="B97" s="186" t="s">
        <v>138</v>
      </c>
      <c r="C97" s="77" t="s">
        <v>139</v>
      </c>
      <c r="D97" s="135">
        <v>1315.1999999999998</v>
      </c>
      <c r="E97" s="141">
        <v>59.999999999999986</v>
      </c>
      <c r="F97" s="135">
        <v>687.12903225806451</v>
      </c>
      <c r="G97" s="141">
        <v>54.838709677419352</v>
      </c>
      <c r="H97" s="135">
        <v>359.79166666666669</v>
      </c>
      <c r="I97" s="141">
        <v>45.833333333333329</v>
      </c>
      <c r="J97" s="135">
        <v>311.17777777777775</v>
      </c>
      <c r="K97" s="141">
        <v>42.222222222222236</v>
      </c>
      <c r="L97" s="135">
        <v>23.5</v>
      </c>
      <c r="M97" s="141">
        <v>50</v>
      </c>
      <c r="N97" s="135"/>
      <c r="O97" s="141"/>
      <c r="P97" s="135"/>
      <c r="Q97" s="141"/>
      <c r="R97" s="135"/>
      <c r="S97" s="141"/>
      <c r="T97" s="135"/>
      <c r="U97" s="141"/>
      <c r="V97" s="135">
        <v>2696.7984767025087</v>
      </c>
      <c r="W97" s="141">
        <v>53.550406606483506</v>
      </c>
    </row>
    <row r="98" spans="1:23" ht="24" customHeight="1" x14ac:dyDescent="0.15">
      <c r="A98" s="66"/>
      <c r="B98" s="188"/>
      <c r="C98" s="78" t="s">
        <v>140</v>
      </c>
      <c r="D98" s="132"/>
      <c r="E98" s="142"/>
      <c r="F98" s="132">
        <v>363.77419354838713</v>
      </c>
      <c r="G98" s="142">
        <v>29.032258064516132</v>
      </c>
      <c r="H98" s="132">
        <v>327.08333333333337</v>
      </c>
      <c r="I98" s="142">
        <v>41.666666666666664</v>
      </c>
      <c r="J98" s="132">
        <v>294.79999999999995</v>
      </c>
      <c r="K98" s="142">
        <v>40.000000000000007</v>
      </c>
      <c r="L98" s="132">
        <v>13.428571428571429</v>
      </c>
      <c r="M98" s="142">
        <v>28.571428571428569</v>
      </c>
      <c r="N98" s="132">
        <v>17.600000000000001</v>
      </c>
      <c r="O98" s="142">
        <v>80</v>
      </c>
      <c r="P98" s="132"/>
      <c r="Q98" s="142"/>
      <c r="R98" s="132"/>
      <c r="S98" s="142"/>
      <c r="T98" s="132"/>
      <c r="U98" s="142"/>
      <c r="V98" s="132">
        <v>1016.686098310292</v>
      </c>
      <c r="W98" s="142">
        <v>20.188365732928755</v>
      </c>
    </row>
    <row r="99" spans="1:23" ht="24" customHeight="1" x14ac:dyDescent="0.15">
      <c r="A99" s="66"/>
      <c r="B99" s="188"/>
      <c r="C99" s="7" t="s">
        <v>141</v>
      </c>
      <c r="D99" s="132">
        <v>438.4</v>
      </c>
      <c r="E99" s="142">
        <v>20</v>
      </c>
      <c r="F99" s="132">
        <v>121.25806451612904</v>
      </c>
      <c r="G99" s="142">
        <v>9.67741935483871</v>
      </c>
      <c r="H99" s="132">
        <v>32.708333333333336</v>
      </c>
      <c r="I99" s="142">
        <v>4.1666666666666661</v>
      </c>
      <c r="J99" s="132">
        <v>81.888888888888886</v>
      </c>
      <c r="K99" s="142">
        <v>11.111111111111114</v>
      </c>
      <c r="L99" s="132">
        <v>3.3571428571428572</v>
      </c>
      <c r="M99" s="142">
        <v>7.1428571428571423</v>
      </c>
      <c r="N99" s="132">
        <v>4.4000000000000004</v>
      </c>
      <c r="O99" s="142">
        <v>20</v>
      </c>
      <c r="P99" s="132"/>
      <c r="Q99" s="142"/>
      <c r="R99" s="132"/>
      <c r="S99" s="142"/>
      <c r="T99" s="132"/>
      <c r="U99" s="142"/>
      <c r="V99" s="132">
        <v>682.01242959549415</v>
      </c>
      <c r="W99" s="142">
        <v>13.5427408577342</v>
      </c>
    </row>
    <row r="100" spans="1:23" ht="24" customHeight="1" x14ac:dyDescent="0.15">
      <c r="A100" s="66"/>
      <c r="B100" s="188"/>
      <c r="C100" s="7" t="s">
        <v>85</v>
      </c>
      <c r="D100" s="132"/>
      <c r="E100" s="142"/>
      <c r="F100" s="132">
        <v>80.838709677419359</v>
      </c>
      <c r="G100" s="142">
        <v>6.4516129032258061</v>
      </c>
      <c r="H100" s="132">
        <v>32.708333333333336</v>
      </c>
      <c r="I100" s="142">
        <v>4.1666666666666661</v>
      </c>
      <c r="J100" s="132">
        <v>16.377777777777776</v>
      </c>
      <c r="K100" s="142">
        <v>2.2222222222222228</v>
      </c>
      <c r="L100" s="132">
        <v>6.7142857142857144</v>
      </c>
      <c r="M100" s="142">
        <v>14.285714285714285</v>
      </c>
      <c r="N100" s="132"/>
      <c r="O100" s="142"/>
      <c r="P100" s="132"/>
      <c r="Q100" s="142"/>
      <c r="R100" s="132"/>
      <c r="S100" s="142"/>
      <c r="T100" s="132"/>
      <c r="U100" s="142"/>
      <c r="V100" s="132">
        <v>136.63910650281619</v>
      </c>
      <c r="W100" s="142">
        <v>2.7132467534316169</v>
      </c>
    </row>
    <row r="101" spans="1:23" ht="24" customHeight="1" x14ac:dyDescent="0.15">
      <c r="A101" s="66"/>
      <c r="B101" s="188"/>
      <c r="C101" s="7" t="s">
        <v>79</v>
      </c>
      <c r="D101" s="132"/>
      <c r="E101" s="142"/>
      <c r="F101" s="132"/>
      <c r="G101" s="142"/>
      <c r="H101" s="132">
        <v>32.708333333333336</v>
      </c>
      <c r="I101" s="142">
        <v>4.1666666666666661</v>
      </c>
      <c r="J101" s="132">
        <v>16.377777777777776</v>
      </c>
      <c r="K101" s="142">
        <v>2.2222222222222228</v>
      </c>
      <c r="L101" s="132"/>
      <c r="M101" s="142"/>
      <c r="N101" s="132"/>
      <c r="O101" s="142"/>
      <c r="P101" s="132"/>
      <c r="Q101" s="142"/>
      <c r="R101" s="132"/>
      <c r="S101" s="142"/>
      <c r="T101" s="132"/>
      <c r="U101" s="142"/>
      <c r="V101" s="132">
        <v>49.086111111111109</v>
      </c>
      <c r="W101" s="142">
        <v>0.97470435089577268</v>
      </c>
    </row>
    <row r="102" spans="1:23" ht="24" customHeight="1" x14ac:dyDescent="0.15">
      <c r="A102" s="66"/>
      <c r="B102" s="188"/>
      <c r="C102" s="8" t="s">
        <v>137</v>
      </c>
      <c r="D102" s="136">
        <v>438.4</v>
      </c>
      <c r="E102" s="143">
        <v>20</v>
      </c>
      <c r="F102" s="136"/>
      <c r="G102" s="143"/>
      <c r="H102" s="136"/>
      <c r="I102" s="143"/>
      <c r="J102" s="136">
        <v>16.377777777777776</v>
      </c>
      <c r="K102" s="143">
        <v>2.2222222222222228</v>
      </c>
      <c r="L102" s="136"/>
      <c r="M102" s="143"/>
      <c r="N102" s="136"/>
      <c r="O102" s="143"/>
      <c r="P102" s="136"/>
      <c r="Q102" s="143"/>
      <c r="R102" s="136"/>
      <c r="S102" s="143"/>
      <c r="T102" s="136"/>
      <c r="U102" s="143"/>
      <c r="V102" s="136">
        <v>454.77777777777777</v>
      </c>
      <c r="W102" s="143">
        <v>9.0305356985261689</v>
      </c>
    </row>
    <row r="103" spans="1:23" ht="24" customHeight="1" x14ac:dyDescent="0.15">
      <c r="A103" s="67"/>
      <c r="B103" s="58"/>
      <c r="C103" s="9" t="s">
        <v>37</v>
      </c>
      <c r="D103" s="140">
        <v>2192</v>
      </c>
      <c r="E103" s="144">
        <v>99.999999999999986</v>
      </c>
      <c r="F103" s="140">
        <v>1253</v>
      </c>
      <c r="G103" s="144">
        <v>100</v>
      </c>
      <c r="H103" s="140">
        <v>785.00000000000011</v>
      </c>
      <c r="I103" s="144">
        <v>100.00000000000001</v>
      </c>
      <c r="J103" s="140">
        <v>736.99999999999977</v>
      </c>
      <c r="K103" s="144">
        <v>100.00000000000004</v>
      </c>
      <c r="L103" s="140">
        <v>47</v>
      </c>
      <c r="M103" s="144">
        <v>100</v>
      </c>
      <c r="N103" s="140">
        <v>22</v>
      </c>
      <c r="O103" s="144">
        <v>100</v>
      </c>
      <c r="P103" s="140"/>
      <c r="Q103" s="144"/>
      <c r="R103" s="140"/>
      <c r="S103" s="144"/>
      <c r="T103" s="140"/>
      <c r="U103" s="144"/>
      <c r="V103" s="140">
        <v>5035.9999999999991</v>
      </c>
      <c r="W103" s="144">
        <v>100.00000000000003</v>
      </c>
    </row>
    <row r="104" spans="1:23" ht="24" customHeight="1" x14ac:dyDescent="0.15">
      <c r="A104" s="66"/>
      <c r="B104" s="186" t="s">
        <v>142</v>
      </c>
      <c r="C104" s="77" t="s">
        <v>99</v>
      </c>
      <c r="D104" s="135">
        <v>368</v>
      </c>
      <c r="E104" s="141">
        <v>100</v>
      </c>
      <c r="F104" s="135">
        <v>425.42857142857144</v>
      </c>
      <c r="G104" s="141">
        <v>28.571428571428569</v>
      </c>
      <c r="H104" s="135">
        <v>448.36363636363637</v>
      </c>
      <c r="I104" s="141">
        <v>54.54545454545454</v>
      </c>
      <c r="J104" s="135">
        <v>216.28125</v>
      </c>
      <c r="K104" s="141">
        <v>29.032258064516132</v>
      </c>
      <c r="L104" s="135">
        <v>42.56</v>
      </c>
      <c r="M104" s="141">
        <v>27.999999999999996</v>
      </c>
      <c r="N104" s="135">
        <v>11.100000000000001</v>
      </c>
      <c r="O104" s="141">
        <v>30.000000000000004</v>
      </c>
      <c r="P104" s="135">
        <v>7</v>
      </c>
      <c r="Q104" s="141">
        <v>100</v>
      </c>
      <c r="R104" s="135"/>
      <c r="S104" s="141"/>
      <c r="T104" s="135"/>
      <c r="U104" s="141"/>
      <c r="V104" s="135">
        <v>1518.7334577922077</v>
      </c>
      <c r="W104" s="141">
        <v>41.954325097204439</v>
      </c>
    </row>
    <row r="105" spans="1:23" ht="24" customHeight="1" x14ac:dyDescent="0.15">
      <c r="A105" s="66"/>
      <c r="B105" s="188"/>
      <c r="C105" s="78" t="s">
        <v>143</v>
      </c>
      <c r="D105" s="132"/>
      <c r="E105" s="142"/>
      <c r="F105" s="132">
        <v>744.5</v>
      </c>
      <c r="G105" s="142">
        <v>49.999999999999993</v>
      </c>
      <c r="H105" s="132">
        <v>298.90909090909093</v>
      </c>
      <c r="I105" s="142">
        <v>36.363636363636367</v>
      </c>
      <c r="J105" s="132">
        <v>384.5</v>
      </c>
      <c r="K105" s="142">
        <v>51.612903225806448</v>
      </c>
      <c r="L105" s="132">
        <v>85.12</v>
      </c>
      <c r="M105" s="142">
        <v>55.999999999999993</v>
      </c>
      <c r="N105" s="132">
        <v>14.8</v>
      </c>
      <c r="O105" s="142">
        <v>40</v>
      </c>
      <c r="P105" s="132"/>
      <c r="Q105" s="142"/>
      <c r="R105" s="132"/>
      <c r="S105" s="142"/>
      <c r="T105" s="132"/>
      <c r="U105" s="142"/>
      <c r="V105" s="132">
        <v>1527.8290909090908</v>
      </c>
      <c r="W105" s="142">
        <v>42.205587849593755</v>
      </c>
    </row>
    <row r="106" spans="1:23" ht="24" customHeight="1" x14ac:dyDescent="0.15">
      <c r="A106" s="66"/>
      <c r="B106" s="188"/>
      <c r="C106" s="7" t="s">
        <v>113</v>
      </c>
      <c r="D106" s="132"/>
      <c r="E106" s="142"/>
      <c r="F106" s="132">
        <v>212.71428571428572</v>
      </c>
      <c r="G106" s="142">
        <v>14.285714285714285</v>
      </c>
      <c r="H106" s="132">
        <v>74.727272727272734</v>
      </c>
      <c r="I106" s="142">
        <v>9.0909090909090917</v>
      </c>
      <c r="J106" s="132">
        <v>96.125</v>
      </c>
      <c r="K106" s="142">
        <v>12.903225806451612</v>
      </c>
      <c r="L106" s="132">
        <v>18.240000000000002</v>
      </c>
      <c r="M106" s="142">
        <v>12</v>
      </c>
      <c r="N106" s="132">
        <v>11.100000000000001</v>
      </c>
      <c r="O106" s="142">
        <v>30.000000000000004</v>
      </c>
      <c r="P106" s="132"/>
      <c r="Q106" s="142"/>
      <c r="R106" s="132"/>
      <c r="S106" s="142"/>
      <c r="T106" s="132"/>
      <c r="U106" s="142"/>
      <c r="V106" s="132">
        <v>412.9065584415585</v>
      </c>
      <c r="W106" s="142">
        <v>11.406356986964559</v>
      </c>
    </row>
    <row r="107" spans="1:23" ht="24" customHeight="1" x14ac:dyDescent="0.15">
      <c r="A107" s="66"/>
      <c r="B107" s="188"/>
      <c r="C107" s="7" t="s">
        <v>135</v>
      </c>
      <c r="D107" s="132"/>
      <c r="E107" s="142"/>
      <c r="F107" s="132">
        <v>106.35714285714286</v>
      </c>
      <c r="G107" s="142">
        <v>7.1428571428571423</v>
      </c>
      <c r="H107" s="132"/>
      <c r="I107" s="142"/>
      <c r="J107" s="132">
        <v>48.0625</v>
      </c>
      <c r="K107" s="142">
        <v>6.4516129032258061</v>
      </c>
      <c r="L107" s="132"/>
      <c r="M107" s="142"/>
      <c r="N107" s="132"/>
      <c r="O107" s="142"/>
      <c r="P107" s="132"/>
      <c r="Q107" s="142"/>
      <c r="R107" s="132"/>
      <c r="S107" s="142"/>
      <c r="T107" s="132"/>
      <c r="U107" s="142"/>
      <c r="V107" s="132">
        <v>154.41964285714286</v>
      </c>
      <c r="W107" s="142">
        <v>4.2657728152250733</v>
      </c>
    </row>
    <row r="108" spans="1:23" ht="24" customHeight="1" x14ac:dyDescent="0.15">
      <c r="A108" s="66"/>
      <c r="B108" s="188"/>
      <c r="C108" s="7" t="s">
        <v>144</v>
      </c>
      <c r="D108" s="132"/>
      <c r="E108" s="142"/>
      <c r="F108" s="132"/>
      <c r="G108" s="142"/>
      <c r="H108" s="132"/>
      <c r="I108" s="142"/>
      <c r="J108" s="132"/>
      <c r="K108" s="142"/>
      <c r="L108" s="132">
        <v>6.08</v>
      </c>
      <c r="M108" s="142">
        <v>3.9999999999999996</v>
      </c>
      <c r="N108" s="132"/>
      <c r="O108" s="142"/>
      <c r="P108" s="132"/>
      <c r="Q108" s="142"/>
      <c r="R108" s="132"/>
      <c r="S108" s="142"/>
      <c r="T108" s="132"/>
      <c r="U108" s="142"/>
      <c r="V108" s="132">
        <v>6.08</v>
      </c>
      <c r="W108" s="142">
        <v>0.16795725101218073</v>
      </c>
    </row>
    <row r="109" spans="1:23" ht="24" customHeight="1" x14ac:dyDescent="0.15">
      <c r="A109" s="66"/>
      <c r="B109" s="188"/>
      <c r="C109" s="8" t="s">
        <v>109</v>
      </c>
      <c r="D109" s="136"/>
      <c r="E109" s="143"/>
      <c r="F109" s="136"/>
      <c r="G109" s="143"/>
      <c r="H109" s="136"/>
      <c r="I109" s="143"/>
      <c r="J109" s="136"/>
      <c r="K109" s="143"/>
      <c r="L109" s="136"/>
      <c r="M109" s="143"/>
      <c r="N109" s="136"/>
      <c r="O109" s="143"/>
      <c r="P109" s="136"/>
      <c r="Q109" s="143"/>
      <c r="R109" s="136"/>
      <c r="S109" s="143"/>
      <c r="T109" s="136"/>
      <c r="U109" s="143"/>
      <c r="V109" s="136"/>
      <c r="W109" s="143"/>
    </row>
    <row r="110" spans="1:23" ht="24" customHeight="1" x14ac:dyDescent="0.15">
      <c r="A110" s="67"/>
      <c r="B110" s="58"/>
      <c r="C110" s="9" t="s">
        <v>37</v>
      </c>
      <c r="D110" s="140">
        <v>368</v>
      </c>
      <c r="E110" s="144">
        <v>100</v>
      </c>
      <c r="F110" s="140">
        <v>1489.0000000000002</v>
      </c>
      <c r="G110" s="144">
        <v>99.999999999999972</v>
      </c>
      <c r="H110" s="140">
        <v>822</v>
      </c>
      <c r="I110" s="144">
        <v>100</v>
      </c>
      <c r="J110" s="140">
        <v>744.96875</v>
      </c>
      <c r="K110" s="144">
        <v>100</v>
      </c>
      <c r="L110" s="140">
        <v>152.00000000000003</v>
      </c>
      <c r="M110" s="144">
        <v>99.999999999999986</v>
      </c>
      <c r="N110" s="140">
        <v>37</v>
      </c>
      <c r="O110" s="144">
        <v>100</v>
      </c>
      <c r="P110" s="140">
        <v>7</v>
      </c>
      <c r="Q110" s="144">
        <v>100</v>
      </c>
      <c r="R110" s="140"/>
      <c r="S110" s="144"/>
      <c r="T110" s="140"/>
      <c r="U110" s="144"/>
      <c r="V110" s="140">
        <v>3619.9687499999995</v>
      </c>
      <c r="W110" s="144">
        <v>100</v>
      </c>
    </row>
    <row r="111" spans="1:23" ht="24" customHeight="1" x14ac:dyDescent="0.15">
      <c r="A111" s="66"/>
      <c r="B111" s="190" t="s">
        <v>25</v>
      </c>
      <c r="C111" s="77" t="s">
        <v>145</v>
      </c>
      <c r="D111" s="135">
        <v>4818.5192307692305</v>
      </c>
      <c r="E111" s="141">
        <v>74.153881667732094</v>
      </c>
      <c r="F111" s="135">
        <v>7782.5959312127688</v>
      </c>
      <c r="G111" s="141">
        <v>54.786007412922174</v>
      </c>
      <c r="H111" s="135">
        <v>3968.2951147689519</v>
      </c>
      <c r="I111" s="141">
        <v>49.089418832556539</v>
      </c>
      <c r="J111" s="135">
        <v>3785.7915428953593</v>
      </c>
      <c r="K111" s="141">
        <v>45.852629792150353</v>
      </c>
      <c r="L111" s="135">
        <v>340.88404293381041</v>
      </c>
      <c r="M111" s="141">
        <v>44.014704353791458</v>
      </c>
      <c r="N111" s="135">
        <v>144.06532258064516</v>
      </c>
      <c r="O111" s="141">
        <v>43.896451739728718</v>
      </c>
      <c r="P111" s="135">
        <v>31.055555555555557</v>
      </c>
      <c r="Q111" s="141">
        <v>57.510288065843632</v>
      </c>
      <c r="R111" s="135"/>
      <c r="S111" s="141"/>
      <c r="T111" s="135"/>
      <c r="U111" s="141"/>
      <c r="V111" s="135">
        <v>20871.206740716319</v>
      </c>
      <c r="W111" s="141">
        <v>54.620426491692584</v>
      </c>
    </row>
    <row r="112" spans="1:23" ht="24" customHeight="1" x14ac:dyDescent="0.15">
      <c r="A112" s="66"/>
      <c r="B112" s="204"/>
      <c r="C112" s="78" t="s">
        <v>143</v>
      </c>
      <c r="D112" s="132">
        <v>401.34038461538461</v>
      </c>
      <c r="E112" s="142">
        <v>6.1763678765063812</v>
      </c>
      <c r="F112" s="132">
        <v>4735.5069461616276</v>
      </c>
      <c r="G112" s="142">
        <v>33.335858748088278</v>
      </c>
      <c r="H112" s="132">
        <v>3094.905491795027</v>
      </c>
      <c r="I112" s="142">
        <v>38.285235230734898</v>
      </c>
      <c r="J112" s="132">
        <v>3486.2451198208291</v>
      </c>
      <c r="K112" s="142">
        <v>42.224592937195887</v>
      </c>
      <c r="L112" s="132">
        <v>330.80359826220285</v>
      </c>
      <c r="M112" s="142">
        <v>42.713124531641469</v>
      </c>
      <c r="N112" s="132">
        <v>139.13387096774196</v>
      </c>
      <c r="O112" s="142">
        <v>42.393847061136235</v>
      </c>
      <c r="P112" s="132">
        <v>20.694444444444446</v>
      </c>
      <c r="Q112" s="142">
        <v>38.323045267489711</v>
      </c>
      <c r="R112" s="132">
        <v>2</v>
      </c>
      <c r="S112" s="142">
        <v>28.571428571428569</v>
      </c>
      <c r="T112" s="132">
        <v>3</v>
      </c>
      <c r="U112" s="142">
        <v>75</v>
      </c>
      <c r="V112" s="132">
        <v>12213.629856067257</v>
      </c>
      <c r="W112" s="142">
        <v>31.963349318400148</v>
      </c>
    </row>
    <row r="113" spans="1:23" ht="24" customHeight="1" x14ac:dyDescent="0.15">
      <c r="A113" s="66"/>
      <c r="B113" s="204"/>
      <c r="C113" s="7" t="s">
        <v>113</v>
      </c>
      <c r="D113" s="132">
        <v>617.125</v>
      </c>
      <c r="E113" s="142">
        <v>9.4971529701446613</v>
      </c>
      <c r="F113" s="132">
        <v>1301.5904686973138</v>
      </c>
      <c r="G113" s="142">
        <v>9.1626169078943498</v>
      </c>
      <c r="H113" s="132">
        <v>512.70664703513535</v>
      </c>
      <c r="I113" s="142">
        <v>6.3423890125694165</v>
      </c>
      <c r="J113" s="132">
        <v>616.03570299863134</v>
      </c>
      <c r="K113" s="142">
        <v>7.4612816654823622</v>
      </c>
      <c r="L113" s="132">
        <v>60.956427293636594</v>
      </c>
      <c r="M113" s="142">
        <v>7.8706503909710861</v>
      </c>
      <c r="N113" s="132">
        <v>29.262903225806454</v>
      </c>
      <c r="O113" s="142">
        <v>8.916355415765679</v>
      </c>
      <c r="P113" s="132"/>
      <c r="Q113" s="142"/>
      <c r="R113" s="132">
        <v>5</v>
      </c>
      <c r="S113" s="142">
        <v>71.428571428571431</v>
      </c>
      <c r="T113" s="132">
        <v>1</v>
      </c>
      <c r="U113" s="142">
        <v>25</v>
      </c>
      <c r="V113" s="132">
        <v>3143.6771492505236</v>
      </c>
      <c r="W113" s="142">
        <v>8.2270751651975971</v>
      </c>
    </row>
    <row r="114" spans="1:23" ht="24" customHeight="1" x14ac:dyDescent="0.15">
      <c r="A114" s="66"/>
      <c r="B114" s="204"/>
      <c r="C114" s="7" t="s">
        <v>135</v>
      </c>
      <c r="D114" s="132">
        <v>222.61538461538461</v>
      </c>
      <c r="E114" s="142">
        <v>3.4259061959892994</v>
      </c>
      <c r="F114" s="132">
        <v>329.82442396313365</v>
      </c>
      <c r="G114" s="142">
        <v>2.3218169741713934</v>
      </c>
      <c r="H114" s="132">
        <v>296.18480066445181</v>
      </c>
      <c r="I114" s="142">
        <v>3.6639260214146367</v>
      </c>
      <c r="J114" s="132">
        <v>216.68064507900957</v>
      </c>
      <c r="K114" s="142">
        <v>2.6243857564153177</v>
      </c>
      <c r="L114" s="132">
        <v>21.175824175824175</v>
      </c>
      <c r="M114" s="142">
        <v>2.7342073055844005</v>
      </c>
      <c r="N114" s="132">
        <v>6.8814516129032262</v>
      </c>
      <c r="O114" s="142">
        <v>2.0967662669549836</v>
      </c>
      <c r="P114" s="132"/>
      <c r="Q114" s="142"/>
      <c r="R114" s="132"/>
      <c r="S114" s="142"/>
      <c r="T114" s="132"/>
      <c r="U114" s="142"/>
      <c r="V114" s="132">
        <v>1093.362530110707</v>
      </c>
      <c r="W114" s="142">
        <v>2.8613548055263642</v>
      </c>
    </row>
    <row r="115" spans="1:23" ht="24" customHeight="1" x14ac:dyDescent="0.15">
      <c r="A115" s="66"/>
      <c r="B115" s="204"/>
      <c r="C115" s="7" t="s">
        <v>146</v>
      </c>
      <c r="D115" s="132"/>
      <c r="E115" s="142"/>
      <c r="F115" s="132"/>
      <c r="G115" s="142"/>
      <c r="H115" s="132">
        <v>110.9732834994463</v>
      </c>
      <c r="I115" s="142">
        <v>1.3727844919229335</v>
      </c>
      <c r="J115" s="132">
        <v>77.808514619883042</v>
      </c>
      <c r="K115" s="142">
        <v>0.9423986965785317</v>
      </c>
      <c r="L115" s="132">
        <v>20.657745974955276</v>
      </c>
      <c r="M115" s="142">
        <v>2.6673134180115623</v>
      </c>
      <c r="N115" s="132">
        <v>4.1500000000000004</v>
      </c>
      <c r="O115" s="142">
        <v>1.2644977393355614</v>
      </c>
      <c r="P115" s="132"/>
      <c r="Q115" s="142"/>
      <c r="R115" s="132"/>
      <c r="S115" s="142"/>
      <c r="T115" s="132"/>
      <c r="U115" s="142"/>
      <c r="V115" s="132">
        <v>213.58954409428461</v>
      </c>
      <c r="W115" s="142">
        <v>0.55896873321832685</v>
      </c>
    </row>
    <row r="116" spans="1:23" ht="24" customHeight="1" x14ac:dyDescent="0.15">
      <c r="A116" s="66"/>
      <c r="B116" s="204"/>
      <c r="C116" s="8" t="s">
        <v>137</v>
      </c>
      <c r="D116" s="136">
        <v>438.4</v>
      </c>
      <c r="E116" s="143">
        <v>6.7466912896275781</v>
      </c>
      <c r="F116" s="136">
        <v>55.926829268292686</v>
      </c>
      <c r="G116" s="143">
        <v>0.39369995692381382</v>
      </c>
      <c r="H116" s="136">
        <v>100.74418604651163</v>
      </c>
      <c r="I116" s="143">
        <v>1.2462464108015694</v>
      </c>
      <c r="J116" s="136">
        <v>73.87122458628842</v>
      </c>
      <c r="K116" s="143">
        <v>0.89471115217753583</v>
      </c>
      <c r="L116" s="136"/>
      <c r="M116" s="143"/>
      <c r="N116" s="136">
        <v>4.7</v>
      </c>
      <c r="O116" s="143">
        <v>1.4320817770788286</v>
      </c>
      <c r="P116" s="136">
        <v>2.25</v>
      </c>
      <c r="Q116" s="143">
        <v>4.1666666666666661</v>
      </c>
      <c r="R116" s="136"/>
      <c r="S116" s="143"/>
      <c r="T116" s="136"/>
      <c r="U116" s="143"/>
      <c r="V116" s="136">
        <v>675.89223990109281</v>
      </c>
      <c r="W116" s="143">
        <v>1.768825485964979</v>
      </c>
    </row>
    <row r="117" spans="1:23" ht="24" customHeight="1" x14ac:dyDescent="0.15">
      <c r="A117" s="67"/>
      <c r="B117" s="58"/>
      <c r="C117" s="9" t="s">
        <v>37</v>
      </c>
      <c r="D117" s="140">
        <v>6497.9999999999991</v>
      </c>
      <c r="E117" s="144">
        <v>100</v>
      </c>
      <c r="F117" s="140">
        <v>14205.444599303135</v>
      </c>
      <c r="G117" s="144">
        <v>100</v>
      </c>
      <c r="H117" s="140">
        <v>8083.8095238095248</v>
      </c>
      <c r="I117" s="144">
        <v>100</v>
      </c>
      <c r="J117" s="140">
        <v>8256.4327500000018</v>
      </c>
      <c r="K117" s="144">
        <v>99.999999999999986</v>
      </c>
      <c r="L117" s="140">
        <v>774.4776386404294</v>
      </c>
      <c r="M117" s="144">
        <v>99.999999999999986</v>
      </c>
      <c r="N117" s="140">
        <v>328.19354838709677</v>
      </c>
      <c r="O117" s="144">
        <v>100.00000000000001</v>
      </c>
      <c r="P117" s="140">
        <v>54</v>
      </c>
      <c r="Q117" s="144">
        <v>100.00000000000001</v>
      </c>
      <c r="R117" s="140">
        <v>7</v>
      </c>
      <c r="S117" s="144">
        <v>100</v>
      </c>
      <c r="T117" s="140">
        <v>4</v>
      </c>
      <c r="U117" s="144">
        <v>100</v>
      </c>
      <c r="V117" s="140">
        <v>38211.358060140185</v>
      </c>
      <c r="W117" s="144">
        <v>99.999999999999986</v>
      </c>
    </row>
    <row r="118" spans="1:23" ht="24" customHeight="1" x14ac:dyDescent="0.15">
      <c r="A118" s="69"/>
      <c r="B118" s="186" t="s">
        <v>147</v>
      </c>
      <c r="C118" s="77" t="s">
        <v>82</v>
      </c>
      <c r="D118" s="135">
        <v>995</v>
      </c>
      <c r="E118" s="141">
        <v>100</v>
      </c>
      <c r="F118" s="135">
        <v>657.59999999999991</v>
      </c>
      <c r="G118" s="141">
        <v>48.000000000000007</v>
      </c>
      <c r="H118" s="135">
        <v>127.90909090909091</v>
      </c>
      <c r="I118" s="141">
        <v>27.27272727272727</v>
      </c>
      <c r="J118" s="135">
        <v>265.5</v>
      </c>
      <c r="K118" s="141">
        <v>50</v>
      </c>
      <c r="L118" s="135">
        <v>13.363636363636363</v>
      </c>
      <c r="M118" s="141">
        <v>63.636363636363633</v>
      </c>
      <c r="N118" s="135">
        <v>16</v>
      </c>
      <c r="O118" s="141">
        <v>100</v>
      </c>
      <c r="P118" s="135"/>
      <c r="Q118" s="141"/>
      <c r="R118" s="135"/>
      <c r="S118" s="141"/>
      <c r="T118" s="135"/>
      <c r="U118" s="141"/>
      <c r="V118" s="135">
        <v>2075.3727272727274</v>
      </c>
      <c r="W118" s="141">
        <v>61.004489337822662</v>
      </c>
    </row>
    <row r="119" spans="1:23" ht="24" customHeight="1" x14ac:dyDescent="0.15">
      <c r="A119" s="59"/>
      <c r="B119" s="188"/>
      <c r="C119" s="78" t="s">
        <v>100</v>
      </c>
      <c r="D119" s="132"/>
      <c r="E119" s="142"/>
      <c r="F119" s="132">
        <v>548</v>
      </c>
      <c r="G119" s="142">
        <v>40.000000000000007</v>
      </c>
      <c r="H119" s="132">
        <v>255.81818181818181</v>
      </c>
      <c r="I119" s="142">
        <v>54.54545454545454</v>
      </c>
      <c r="J119" s="132">
        <v>212.39999999999998</v>
      </c>
      <c r="K119" s="142">
        <v>40</v>
      </c>
      <c r="L119" s="132">
        <v>7.6363636363636367</v>
      </c>
      <c r="M119" s="142">
        <v>36.363636363636367</v>
      </c>
      <c r="N119" s="132"/>
      <c r="O119" s="142"/>
      <c r="P119" s="132"/>
      <c r="Q119" s="142"/>
      <c r="R119" s="132"/>
      <c r="S119" s="142"/>
      <c r="T119" s="132"/>
      <c r="U119" s="142"/>
      <c r="V119" s="132">
        <v>1023.8545454545454</v>
      </c>
      <c r="W119" s="142">
        <v>30.0956656512212</v>
      </c>
    </row>
    <row r="120" spans="1:23" ht="24" customHeight="1" x14ac:dyDescent="0.15">
      <c r="A120" s="59"/>
      <c r="B120" s="188"/>
      <c r="C120" s="7" t="s">
        <v>148</v>
      </c>
      <c r="D120" s="139"/>
      <c r="E120" s="145"/>
      <c r="F120" s="132">
        <v>109.6</v>
      </c>
      <c r="G120" s="142">
        <v>8.0000000000000018</v>
      </c>
      <c r="H120" s="132">
        <v>85.272727272727266</v>
      </c>
      <c r="I120" s="142">
        <v>18.18181818181818</v>
      </c>
      <c r="J120" s="132">
        <v>35.4</v>
      </c>
      <c r="K120" s="142">
        <v>6.666666666666667</v>
      </c>
      <c r="L120" s="132"/>
      <c r="M120" s="142"/>
      <c r="N120" s="132"/>
      <c r="O120" s="142"/>
      <c r="P120" s="132"/>
      <c r="Q120" s="142"/>
      <c r="R120" s="132"/>
      <c r="S120" s="142"/>
      <c r="T120" s="132"/>
      <c r="U120" s="142"/>
      <c r="V120" s="132">
        <v>230.27272727272728</v>
      </c>
      <c r="W120" s="142">
        <v>6.7687456576345468</v>
      </c>
    </row>
    <row r="121" spans="1:23" ht="24" customHeight="1" x14ac:dyDescent="0.15">
      <c r="A121" s="59"/>
      <c r="B121" s="188"/>
      <c r="C121" s="7" t="s">
        <v>121</v>
      </c>
      <c r="D121" s="132"/>
      <c r="E121" s="142"/>
      <c r="F121" s="132">
        <v>54.8</v>
      </c>
      <c r="G121" s="142">
        <v>4.0000000000000009</v>
      </c>
      <c r="H121" s="132"/>
      <c r="I121" s="142"/>
      <c r="J121" s="132"/>
      <c r="K121" s="142"/>
      <c r="L121" s="132"/>
      <c r="M121" s="142"/>
      <c r="N121" s="132"/>
      <c r="O121" s="142"/>
      <c r="P121" s="132"/>
      <c r="Q121" s="142"/>
      <c r="R121" s="132"/>
      <c r="S121" s="142"/>
      <c r="T121" s="132"/>
      <c r="U121" s="142"/>
      <c r="V121" s="132">
        <v>54.8</v>
      </c>
      <c r="W121" s="142">
        <v>1.6108171663727218</v>
      </c>
    </row>
    <row r="122" spans="1:23" ht="24" customHeight="1" x14ac:dyDescent="0.15">
      <c r="A122" s="59"/>
      <c r="B122" s="188"/>
      <c r="C122" s="7" t="s">
        <v>136</v>
      </c>
      <c r="D122" s="132"/>
      <c r="E122" s="142"/>
      <c r="F122" s="132"/>
      <c r="G122" s="142"/>
      <c r="H122" s="132"/>
      <c r="I122" s="142"/>
      <c r="J122" s="132">
        <v>17.7</v>
      </c>
      <c r="K122" s="142">
        <v>3.3333333333333335</v>
      </c>
      <c r="L122" s="132"/>
      <c r="M122" s="142"/>
      <c r="N122" s="132"/>
      <c r="O122" s="142"/>
      <c r="P122" s="132"/>
      <c r="Q122" s="142"/>
      <c r="R122" s="132"/>
      <c r="S122" s="142"/>
      <c r="T122" s="132"/>
      <c r="U122" s="142"/>
      <c r="V122" s="132">
        <v>17.7</v>
      </c>
      <c r="W122" s="142">
        <v>0.52028218694885353</v>
      </c>
    </row>
    <row r="123" spans="1:23" ht="24" customHeight="1" x14ac:dyDescent="0.15">
      <c r="A123" s="59"/>
      <c r="B123" s="188"/>
      <c r="C123" s="8" t="s">
        <v>149</v>
      </c>
      <c r="D123" s="136"/>
      <c r="E123" s="143"/>
      <c r="F123" s="136"/>
      <c r="G123" s="143"/>
      <c r="H123" s="136"/>
      <c r="I123" s="143"/>
      <c r="J123" s="136"/>
      <c r="K123" s="143"/>
      <c r="L123" s="136"/>
      <c r="M123" s="143"/>
      <c r="N123" s="136"/>
      <c r="O123" s="143"/>
      <c r="P123" s="136"/>
      <c r="Q123" s="143"/>
      <c r="R123" s="136"/>
      <c r="S123" s="143"/>
      <c r="T123" s="136"/>
      <c r="U123" s="143"/>
      <c r="V123" s="136"/>
      <c r="W123" s="143"/>
    </row>
    <row r="124" spans="1:23" ht="24" customHeight="1" x14ac:dyDescent="0.15">
      <c r="A124" s="59"/>
      <c r="B124" s="58"/>
      <c r="C124" s="9" t="s">
        <v>37</v>
      </c>
      <c r="D124" s="165">
        <v>995</v>
      </c>
      <c r="E124" s="146">
        <v>100</v>
      </c>
      <c r="F124" s="140">
        <v>1369.9999999999998</v>
      </c>
      <c r="G124" s="144">
        <v>100.00000000000001</v>
      </c>
      <c r="H124" s="140">
        <v>469</v>
      </c>
      <c r="I124" s="144">
        <v>100</v>
      </c>
      <c r="J124" s="140">
        <v>531</v>
      </c>
      <c r="K124" s="144">
        <v>100</v>
      </c>
      <c r="L124" s="140">
        <v>21</v>
      </c>
      <c r="M124" s="144">
        <v>100</v>
      </c>
      <c r="N124" s="140">
        <v>16</v>
      </c>
      <c r="O124" s="144">
        <v>100</v>
      </c>
      <c r="P124" s="140"/>
      <c r="Q124" s="144"/>
      <c r="R124" s="140"/>
      <c r="S124" s="144"/>
      <c r="T124" s="140"/>
      <c r="U124" s="144"/>
      <c r="V124" s="140">
        <v>3402.0000000000005</v>
      </c>
      <c r="W124" s="144">
        <v>99.999999999999986</v>
      </c>
    </row>
    <row r="125" spans="1:23" ht="24" customHeight="1" x14ac:dyDescent="0.15">
      <c r="A125" s="66"/>
      <c r="B125" s="186" t="s">
        <v>150</v>
      </c>
      <c r="C125" s="77" t="s">
        <v>133</v>
      </c>
      <c r="D125" s="135"/>
      <c r="E125" s="141"/>
      <c r="F125" s="135">
        <v>271.5</v>
      </c>
      <c r="G125" s="141">
        <v>50</v>
      </c>
      <c r="H125" s="135">
        <v>160.83333333333331</v>
      </c>
      <c r="I125" s="141">
        <v>83.333333333333343</v>
      </c>
      <c r="J125" s="135">
        <v>194.35294117647058</v>
      </c>
      <c r="K125" s="141">
        <v>47.058823529411768</v>
      </c>
      <c r="L125" s="135">
        <v>26.4</v>
      </c>
      <c r="M125" s="141">
        <v>80</v>
      </c>
      <c r="N125" s="135">
        <v>8</v>
      </c>
      <c r="O125" s="141">
        <v>50</v>
      </c>
      <c r="P125" s="135"/>
      <c r="Q125" s="141"/>
      <c r="R125" s="135"/>
      <c r="S125" s="141"/>
      <c r="T125" s="135"/>
      <c r="U125" s="141"/>
      <c r="V125" s="135">
        <v>661.08627450980384</v>
      </c>
      <c r="W125" s="141">
        <v>55.182493698648074</v>
      </c>
    </row>
    <row r="126" spans="1:23" ht="24" customHeight="1" x14ac:dyDescent="0.15">
      <c r="A126" s="66"/>
      <c r="B126" s="188"/>
      <c r="C126" s="78" t="s">
        <v>151</v>
      </c>
      <c r="D126" s="132"/>
      <c r="E126" s="142"/>
      <c r="F126" s="132">
        <v>181</v>
      </c>
      <c r="G126" s="142">
        <v>33.333333333333329</v>
      </c>
      <c r="H126" s="132">
        <v>32.166666666666664</v>
      </c>
      <c r="I126" s="142">
        <v>16.666666666666668</v>
      </c>
      <c r="J126" s="132">
        <v>170.05882352941177</v>
      </c>
      <c r="K126" s="142">
        <v>41.176470588235304</v>
      </c>
      <c r="L126" s="132">
        <v>6.6</v>
      </c>
      <c r="M126" s="142">
        <v>20</v>
      </c>
      <c r="N126" s="132">
        <v>8</v>
      </c>
      <c r="O126" s="142">
        <v>50</v>
      </c>
      <c r="P126" s="132"/>
      <c r="Q126" s="142"/>
      <c r="R126" s="132"/>
      <c r="S126" s="142"/>
      <c r="T126" s="132"/>
      <c r="U126" s="142"/>
      <c r="V126" s="132">
        <v>397.82549019607848</v>
      </c>
      <c r="W126" s="142">
        <v>33.207469966283682</v>
      </c>
    </row>
    <row r="127" spans="1:23" ht="24" customHeight="1" x14ac:dyDescent="0.15">
      <c r="A127" s="66"/>
      <c r="B127" s="188"/>
      <c r="C127" s="7" t="s">
        <v>148</v>
      </c>
      <c r="D127" s="132"/>
      <c r="E127" s="142"/>
      <c r="F127" s="132">
        <v>90.5</v>
      </c>
      <c r="G127" s="142">
        <v>16.666666666666664</v>
      </c>
      <c r="H127" s="132"/>
      <c r="I127" s="142"/>
      <c r="J127" s="132">
        <v>48.588235294117645</v>
      </c>
      <c r="K127" s="142">
        <v>11.764705882352942</v>
      </c>
      <c r="L127" s="132"/>
      <c r="M127" s="142"/>
      <c r="N127" s="132"/>
      <c r="O127" s="142"/>
      <c r="P127" s="132"/>
      <c r="Q127" s="142"/>
      <c r="R127" s="132"/>
      <c r="S127" s="142"/>
      <c r="T127" s="132"/>
      <c r="U127" s="142"/>
      <c r="V127" s="132">
        <v>139.08823529411765</v>
      </c>
      <c r="W127" s="142">
        <v>11.610036335068251</v>
      </c>
    </row>
    <row r="128" spans="1:23" ht="24" customHeight="1" x14ac:dyDescent="0.15">
      <c r="A128" s="66"/>
      <c r="B128" s="188"/>
      <c r="C128" s="7" t="s">
        <v>102</v>
      </c>
      <c r="D128" s="132"/>
      <c r="E128" s="142"/>
      <c r="F128" s="132"/>
      <c r="G128" s="142"/>
      <c r="H128" s="132"/>
      <c r="I128" s="142"/>
      <c r="J128" s="132"/>
      <c r="K128" s="142"/>
      <c r="L128" s="132"/>
      <c r="M128" s="142"/>
      <c r="N128" s="132"/>
      <c r="O128" s="142"/>
      <c r="P128" s="132"/>
      <c r="Q128" s="142"/>
      <c r="R128" s="132"/>
      <c r="S128" s="142"/>
      <c r="T128" s="132"/>
      <c r="U128" s="142"/>
      <c r="V128" s="132"/>
      <c r="W128" s="142"/>
    </row>
    <row r="129" spans="1:23" ht="24" customHeight="1" x14ac:dyDescent="0.15">
      <c r="A129" s="66"/>
      <c r="B129" s="188"/>
      <c r="C129" s="7" t="s">
        <v>136</v>
      </c>
      <c r="D129" s="132"/>
      <c r="E129" s="142"/>
      <c r="F129" s="132"/>
      <c r="G129" s="142"/>
      <c r="H129" s="132"/>
      <c r="I129" s="142"/>
      <c r="J129" s="132"/>
      <c r="K129" s="142"/>
      <c r="L129" s="132"/>
      <c r="M129" s="142"/>
      <c r="N129" s="132"/>
      <c r="O129" s="142"/>
      <c r="P129" s="132"/>
      <c r="Q129" s="142"/>
      <c r="R129" s="132"/>
      <c r="S129" s="142"/>
      <c r="T129" s="132"/>
      <c r="U129" s="142"/>
      <c r="V129" s="132"/>
      <c r="W129" s="142"/>
    </row>
    <row r="130" spans="1:23" ht="24" customHeight="1" x14ac:dyDescent="0.15">
      <c r="A130" s="66"/>
      <c r="B130" s="188"/>
      <c r="C130" s="8" t="s">
        <v>152</v>
      </c>
      <c r="D130" s="136"/>
      <c r="E130" s="143"/>
      <c r="F130" s="136"/>
      <c r="G130" s="143"/>
      <c r="H130" s="136"/>
      <c r="I130" s="143"/>
      <c r="J130" s="136"/>
      <c r="K130" s="143"/>
      <c r="L130" s="136"/>
      <c r="M130" s="143"/>
      <c r="N130" s="136"/>
      <c r="O130" s="143"/>
      <c r="P130" s="136"/>
      <c r="Q130" s="143"/>
      <c r="R130" s="136"/>
      <c r="S130" s="143"/>
      <c r="T130" s="136"/>
      <c r="U130" s="143"/>
      <c r="V130" s="136"/>
      <c r="W130" s="143"/>
    </row>
    <row r="131" spans="1:23" ht="24" customHeight="1" x14ac:dyDescent="0.15">
      <c r="A131" s="67"/>
      <c r="B131" s="58"/>
      <c r="C131" s="9" t="s">
        <v>37</v>
      </c>
      <c r="D131" s="140"/>
      <c r="E131" s="144"/>
      <c r="F131" s="140">
        <v>543</v>
      </c>
      <c r="G131" s="144">
        <v>100</v>
      </c>
      <c r="H131" s="140">
        <v>192.99999999999997</v>
      </c>
      <c r="I131" s="144">
        <v>100.00000000000001</v>
      </c>
      <c r="J131" s="140">
        <v>412.99999999999994</v>
      </c>
      <c r="K131" s="144">
        <v>100.00000000000001</v>
      </c>
      <c r="L131" s="140">
        <v>33</v>
      </c>
      <c r="M131" s="144">
        <v>100</v>
      </c>
      <c r="N131" s="140">
        <v>16</v>
      </c>
      <c r="O131" s="144">
        <v>100</v>
      </c>
      <c r="P131" s="140"/>
      <c r="Q131" s="144"/>
      <c r="R131" s="140"/>
      <c r="S131" s="144"/>
      <c r="T131" s="140"/>
      <c r="U131" s="144"/>
      <c r="V131" s="140">
        <v>1198</v>
      </c>
      <c r="W131" s="144">
        <v>100</v>
      </c>
    </row>
    <row r="132" spans="1:23" ht="24" customHeight="1" x14ac:dyDescent="0.15">
      <c r="A132" s="66"/>
      <c r="B132" s="186" t="s">
        <v>153</v>
      </c>
      <c r="C132" s="77" t="s">
        <v>123</v>
      </c>
      <c r="D132" s="135">
        <v>682.66666666666663</v>
      </c>
      <c r="E132" s="141">
        <v>88.888888888888886</v>
      </c>
      <c r="F132" s="135">
        <v>753.3125</v>
      </c>
      <c r="G132" s="141">
        <v>54.838709677419352</v>
      </c>
      <c r="H132" s="135">
        <v>462.26086956521738</v>
      </c>
      <c r="I132" s="141">
        <v>52.173913043478258</v>
      </c>
      <c r="J132" s="135">
        <v>279.6521739130435</v>
      </c>
      <c r="K132" s="141">
        <v>35.294117647058812</v>
      </c>
      <c r="L132" s="135">
        <v>35.200000000000003</v>
      </c>
      <c r="M132" s="141">
        <v>40</v>
      </c>
      <c r="N132" s="135">
        <v>2.4285714285714284</v>
      </c>
      <c r="O132" s="141">
        <v>14.285714285714285</v>
      </c>
      <c r="P132" s="135"/>
      <c r="Q132" s="141"/>
      <c r="R132" s="135"/>
      <c r="S132" s="141"/>
      <c r="T132" s="135"/>
      <c r="U132" s="141"/>
      <c r="V132" s="135">
        <v>2215.5207815734989</v>
      </c>
      <c r="W132" s="141">
        <v>56.445881310888744</v>
      </c>
    </row>
    <row r="133" spans="1:23" ht="24" customHeight="1" x14ac:dyDescent="0.15">
      <c r="A133" s="66"/>
      <c r="B133" s="188"/>
      <c r="C133" s="78" t="s">
        <v>134</v>
      </c>
      <c r="D133" s="132">
        <v>85.333333333333329</v>
      </c>
      <c r="E133" s="142">
        <v>11.111111111111111</v>
      </c>
      <c r="F133" s="132">
        <v>487.4375</v>
      </c>
      <c r="G133" s="142">
        <v>35.483870967741936</v>
      </c>
      <c r="H133" s="132">
        <v>423.73913043478262</v>
      </c>
      <c r="I133" s="142">
        <v>47.826086956521742</v>
      </c>
      <c r="J133" s="132">
        <v>442.78260869565219</v>
      </c>
      <c r="K133" s="142">
        <v>55.882352941176464</v>
      </c>
      <c r="L133" s="132">
        <v>38.72</v>
      </c>
      <c r="M133" s="142">
        <v>44</v>
      </c>
      <c r="N133" s="132">
        <v>9.7142857142857135</v>
      </c>
      <c r="O133" s="142">
        <v>57.142857142857139</v>
      </c>
      <c r="P133" s="132"/>
      <c r="Q133" s="142"/>
      <c r="R133" s="132"/>
      <c r="S133" s="142"/>
      <c r="T133" s="132"/>
      <c r="U133" s="142"/>
      <c r="V133" s="132">
        <v>1487.726858178054</v>
      </c>
      <c r="W133" s="142">
        <v>37.903527855919592</v>
      </c>
    </row>
    <row r="134" spans="1:23" ht="24" customHeight="1" x14ac:dyDescent="0.15">
      <c r="A134" s="66"/>
      <c r="B134" s="188"/>
      <c r="C134" s="7" t="s">
        <v>148</v>
      </c>
      <c r="D134" s="132"/>
      <c r="E134" s="142"/>
      <c r="F134" s="132">
        <v>88.625</v>
      </c>
      <c r="G134" s="142">
        <v>6.4516129032258061</v>
      </c>
      <c r="H134" s="132"/>
      <c r="I134" s="142"/>
      <c r="J134" s="132">
        <v>34.956521739130437</v>
      </c>
      <c r="K134" s="142">
        <v>4.4117647058823515</v>
      </c>
      <c r="L134" s="132">
        <v>3.52</v>
      </c>
      <c r="M134" s="142">
        <v>4</v>
      </c>
      <c r="N134" s="132">
        <v>2.4285714285714284</v>
      </c>
      <c r="O134" s="142">
        <v>14.285714285714285</v>
      </c>
      <c r="P134" s="132"/>
      <c r="Q134" s="142"/>
      <c r="R134" s="132"/>
      <c r="S134" s="142"/>
      <c r="T134" s="132"/>
      <c r="U134" s="142"/>
      <c r="V134" s="132">
        <v>129.53009316770186</v>
      </c>
      <c r="W134" s="142">
        <v>3.3001000604199962</v>
      </c>
    </row>
    <row r="135" spans="1:23" ht="24" customHeight="1" x14ac:dyDescent="0.15">
      <c r="A135" s="66"/>
      <c r="B135" s="188"/>
      <c r="C135" s="7" t="s">
        <v>135</v>
      </c>
      <c r="D135" s="132"/>
      <c r="E135" s="142"/>
      <c r="F135" s="132"/>
      <c r="G135" s="142"/>
      <c r="H135" s="132"/>
      <c r="I135" s="142"/>
      <c r="J135" s="132">
        <v>23.304347826086957</v>
      </c>
      <c r="K135" s="142">
        <v>2.9411764705882346</v>
      </c>
      <c r="L135" s="132">
        <v>7.04</v>
      </c>
      <c r="M135" s="142">
        <v>8</v>
      </c>
      <c r="N135" s="132">
        <v>2.4285714285714284</v>
      </c>
      <c r="O135" s="142">
        <v>14.285714285714285</v>
      </c>
      <c r="P135" s="132"/>
      <c r="Q135" s="142"/>
      <c r="R135" s="132"/>
      <c r="S135" s="142"/>
      <c r="T135" s="132"/>
      <c r="U135" s="142"/>
      <c r="V135" s="132">
        <v>32.772919254658383</v>
      </c>
      <c r="W135" s="142">
        <v>0.83497131954048343</v>
      </c>
    </row>
    <row r="136" spans="1:23" ht="24" customHeight="1" x14ac:dyDescent="0.15">
      <c r="A136" s="66"/>
      <c r="B136" s="188"/>
      <c r="C136" s="7" t="s">
        <v>154</v>
      </c>
      <c r="D136" s="132"/>
      <c r="E136" s="142"/>
      <c r="F136" s="132"/>
      <c r="G136" s="142"/>
      <c r="H136" s="132"/>
      <c r="I136" s="142"/>
      <c r="J136" s="132">
        <v>11.652173913043478</v>
      </c>
      <c r="K136" s="142">
        <v>1.4705882352941173</v>
      </c>
      <c r="L136" s="132"/>
      <c r="M136" s="142"/>
      <c r="N136" s="132"/>
      <c r="O136" s="142"/>
      <c r="P136" s="132"/>
      <c r="Q136" s="142"/>
      <c r="R136" s="132"/>
      <c r="S136" s="142"/>
      <c r="T136" s="132"/>
      <c r="U136" s="142"/>
      <c r="V136" s="132">
        <v>11.652173913043478</v>
      </c>
      <c r="W136" s="142">
        <v>0.29686800104956124</v>
      </c>
    </row>
    <row r="137" spans="1:23" ht="24" customHeight="1" x14ac:dyDescent="0.15">
      <c r="A137" s="66"/>
      <c r="B137" s="188"/>
      <c r="C137" s="8" t="s">
        <v>137</v>
      </c>
      <c r="D137" s="136"/>
      <c r="E137" s="143"/>
      <c r="F137" s="136">
        <v>44.3125</v>
      </c>
      <c r="G137" s="143">
        <v>3.225806451612903</v>
      </c>
      <c r="H137" s="136"/>
      <c r="I137" s="143"/>
      <c r="J137" s="136"/>
      <c r="K137" s="143"/>
      <c r="L137" s="136">
        <v>3.52</v>
      </c>
      <c r="M137" s="143">
        <v>4</v>
      </c>
      <c r="N137" s="136"/>
      <c r="O137" s="143"/>
      <c r="P137" s="136"/>
      <c r="Q137" s="143"/>
      <c r="R137" s="136"/>
      <c r="S137" s="143"/>
      <c r="T137" s="136"/>
      <c r="U137" s="143"/>
      <c r="V137" s="136">
        <v>47.832500000000003</v>
      </c>
      <c r="W137" s="143">
        <v>1.2186514521816127</v>
      </c>
    </row>
    <row r="138" spans="1:23" ht="24" customHeight="1" x14ac:dyDescent="0.15">
      <c r="A138" s="68"/>
      <c r="B138" s="58"/>
      <c r="C138" s="9" t="s">
        <v>37</v>
      </c>
      <c r="D138" s="140">
        <v>768</v>
      </c>
      <c r="E138" s="144">
        <v>100</v>
      </c>
      <c r="F138" s="140">
        <v>1373.6875</v>
      </c>
      <c r="G138" s="144">
        <v>99.999999999999986</v>
      </c>
      <c r="H138" s="140">
        <v>886</v>
      </c>
      <c r="I138" s="144">
        <v>100</v>
      </c>
      <c r="J138" s="140">
        <v>792.34782608695673</v>
      </c>
      <c r="K138" s="144">
        <v>99.999999999999972</v>
      </c>
      <c r="L138" s="140">
        <v>88</v>
      </c>
      <c r="M138" s="144">
        <v>100</v>
      </c>
      <c r="N138" s="140">
        <v>17</v>
      </c>
      <c r="O138" s="144">
        <v>99.999999999999972</v>
      </c>
      <c r="P138" s="140"/>
      <c r="Q138" s="144"/>
      <c r="R138" s="140"/>
      <c r="S138" s="144"/>
      <c r="T138" s="140"/>
      <c r="U138" s="144"/>
      <c r="V138" s="140">
        <v>3925.035326086957</v>
      </c>
      <c r="W138" s="144">
        <v>99.999999999999986</v>
      </c>
    </row>
    <row r="139" spans="1:23" ht="24" customHeight="1" x14ac:dyDescent="0.15">
      <c r="A139" s="196" t="s">
        <v>57</v>
      </c>
      <c r="B139" s="186" t="s">
        <v>155</v>
      </c>
      <c r="C139" s="77" t="s">
        <v>133</v>
      </c>
      <c r="D139" s="135">
        <v>38</v>
      </c>
      <c r="E139" s="141">
        <v>100</v>
      </c>
      <c r="F139" s="135">
        <v>580.36363636363637</v>
      </c>
      <c r="G139" s="141">
        <v>72.727272727272734</v>
      </c>
      <c r="H139" s="135">
        <v>155.55555555555554</v>
      </c>
      <c r="I139" s="141">
        <v>55.555555555555557</v>
      </c>
      <c r="J139" s="135">
        <v>253.45454545454544</v>
      </c>
      <c r="K139" s="141">
        <v>38.63636363636364</v>
      </c>
      <c r="L139" s="135">
        <v>15.105263157894736</v>
      </c>
      <c r="M139" s="141">
        <v>38.888888888888886</v>
      </c>
      <c r="N139" s="135">
        <v>18.75</v>
      </c>
      <c r="O139" s="141">
        <v>75</v>
      </c>
      <c r="P139" s="135"/>
      <c r="Q139" s="141"/>
      <c r="R139" s="135"/>
      <c r="S139" s="141"/>
      <c r="T139" s="135"/>
      <c r="U139" s="141"/>
      <c r="V139" s="135">
        <v>1061.2290005316322</v>
      </c>
      <c r="W139" s="141">
        <v>57.743208597328135</v>
      </c>
    </row>
    <row r="140" spans="1:23" ht="24" customHeight="1" x14ac:dyDescent="0.15">
      <c r="A140" s="191"/>
      <c r="B140" s="188"/>
      <c r="C140" s="78" t="s">
        <v>83</v>
      </c>
      <c r="D140" s="132"/>
      <c r="E140" s="142"/>
      <c r="F140" s="132">
        <v>181.36363636363637</v>
      </c>
      <c r="G140" s="142">
        <v>22.72727272727273</v>
      </c>
      <c r="H140" s="132">
        <v>93.333333333333329</v>
      </c>
      <c r="I140" s="142">
        <v>33.333333333333336</v>
      </c>
      <c r="J140" s="132">
        <v>342.90909090909088</v>
      </c>
      <c r="K140" s="142">
        <v>52.27272727272728</v>
      </c>
      <c r="L140" s="132">
        <v>21.578947368421055</v>
      </c>
      <c r="M140" s="142">
        <v>55.555555555555557</v>
      </c>
      <c r="N140" s="132">
        <v>6.25</v>
      </c>
      <c r="O140" s="142">
        <v>25</v>
      </c>
      <c r="P140" s="132">
        <v>2</v>
      </c>
      <c r="Q140" s="142">
        <v>100</v>
      </c>
      <c r="R140" s="132"/>
      <c r="S140" s="142"/>
      <c r="T140" s="132"/>
      <c r="U140" s="142"/>
      <c r="V140" s="132">
        <v>647.43500797448155</v>
      </c>
      <c r="W140" s="142">
        <v>35.227999517498063</v>
      </c>
    </row>
    <row r="141" spans="1:23" ht="24" customHeight="1" x14ac:dyDescent="0.15">
      <c r="A141" s="191"/>
      <c r="B141" s="188"/>
      <c r="C141" s="7" t="s">
        <v>141</v>
      </c>
      <c r="D141" s="132"/>
      <c r="E141" s="142"/>
      <c r="F141" s="132">
        <v>36.272727272727273</v>
      </c>
      <c r="G141" s="142">
        <v>4.5454545454545459</v>
      </c>
      <c r="H141" s="132">
        <v>31.111111111111111</v>
      </c>
      <c r="I141" s="142">
        <v>11.111111111111112</v>
      </c>
      <c r="J141" s="132">
        <v>59.636363636363633</v>
      </c>
      <c r="K141" s="142">
        <v>9.0909090909090917</v>
      </c>
      <c r="L141" s="132">
        <v>2.1578947368421053</v>
      </c>
      <c r="M141" s="142">
        <v>5.5555555555555554</v>
      </c>
      <c r="N141" s="132"/>
      <c r="O141" s="142"/>
      <c r="P141" s="132"/>
      <c r="Q141" s="142"/>
      <c r="R141" s="132"/>
      <c r="S141" s="142"/>
      <c r="T141" s="132"/>
      <c r="U141" s="142"/>
      <c r="V141" s="132">
        <v>129.17809675704413</v>
      </c>
      <c r="W141" s="142">
        <v>7.0287918851737974</v>
      </c>
    </row>
    <row r="142" spans="1:23" ht="24" customHeight="1" x14ac:dyDescent="0.15">
      <c r="A142" s="191"/>
      <c r="B142" s="188"/>
      <c r="C142" s="7" t="s">
        <v>78</v>
      </c>
      <c r="D142" s="132"/>
      <c r="E142" s="142"/>
      <c r="F142" s="132"/>
      <c r="G142" s="142"/>
      <c r="H142" s="132"/>
      <c r="I142" s="142"/>
      <c r="J142" s="132"/>
      <c r="K142" s="142"/>
      <c r="L142" s="132"/>
      <c r="M142" s="142"/>
      <c r="N142" s="132"/>
      <c r="O142" s="142"/>
      <c r="P142" s="132"/>
      <c r="Q142" s="142"/>
      <c r="R142" s="132"/>
      <c r="S142" s="142"/>
      <c r="T142" s="132"/>
      <c r="U142" s="142"/>
      <c r="V142" s="132"/>
      <c r="W142" s="142"/>
    </row>
    <row r="143" spans="1:23" ht="24" customHeight="1" x14ac:dyDescent="0.15">
      <c r="A143" s="191"/>
      <c r="B143" s="188"/>
      <c r="C143" s="7" t="s">
        <v>136</v>
      </c>
      <c r="D143" s="132"/>
      <c r="E143" s="142"/>
      <c r="F143" s="132"/>
      <c r="G143" s="142"/>
      <c r="H143" s="132"/>
      <c r="I143" s="142"/>
      <c r="J143" s="132"/>
      <c r="K143" s="142"/>
      <c r="L143" s="132"/>
      <c r="M143" s="142"/>
      <c r="N143" s="132"/>
      <c r="O143" s="142"/>
      <c r="P143" s="132"/>
      <c r="Q143" s="142"/>
      <c r="R143" s="132"/>
      <c r="S143" s="142"/>
      <c r="T143" s="132"/>
      <c r="U143" s="142"/>
      <c r="V143" s="132"/>
      <c r="W143" s="142"/>
    </row>
    <row r="144" spans="1:23" ht="24" customHeight="1" x14ac:dyDescent="0.15">
      <c r="A144" s="191"/>
      <c r="B144" s="188"/>
      <c r="C144" s="8" t="s">
        <v>119</v>
      </c>
      <c r="D144" s="136"/>
      <c r="E144" s="143"/>
      <c r="F144" s="136"/>
      <c r="G144" s="143"/>
      <c r="H144" s="136"/>
      <c r="I144" s="143"/>
      <c r="J144" s="136"/>
      <c r="K144" s="143"/>
      <c r="L144" s="136"/>
      <c r="M144" s="143"/>
      <c r="N144" s="136"/>
      <c r="O144" s="143"/>
      <c r="P144" s="136"/>
      <c r="Q144" s="143"/>
      <c r="R144" s="136"/>
      <c r="S144" s="143"/>
      <c r="T144" s="136"/>
      <c r="U144" s="143"/>
      <c r="V144" s="136"/>
      <c r="W144" s="143"/>
    </row>
    <row r="145" spans="1:23" ht="24" customHeight="1" x14ac:dyDescent="0.15">
      <c r="A145" s="191"/>
      <c r="B145" s="58"/>
      <c r="C145" s="9" t="s">
        <v>37</v>
      </c>
      <c r="D145" s="140">
        <v>38</v>
      </c>
      <c r="E145" s="144">
        <v>100</v>
      </c>
      <c r="F145" s="140">
        <v>798</v>
      </c>
      <c r="G145" s="144">
        <v>100.00000000000001</v>
      </c>
      <c r="H145" s="140">
        <v>279.99999999999994</v>
      </c>
      <c r="I145" s="144">
        <v>100</v>
      </c>
      <c r="J145" s="140">
        <v>655.99999999999989</v>
      </c>
      <c r="K145" s="144">
        <v>100.00000000000001</v>
      </c>
      <c r="L145" s="140">
        <v>38.842105263157897</v>
      </c>
      <c r="M145" s="144">
        <v>100</v>
      </c>
      <c r="N145" s="140">
        <v>25</v>
      </c>
      <c r="O145" s="144">
        <v>100</v>
      </c>
      <c r="P145" s="140">
        <v>2</v>
      </c>
      <c r="Q145" s="144">
        <v>100</v>
      </c>
      <c r="R145" s="140"/>
      <c r="S145" s="144"/>
      <c r="T145" s="140"/>
      <c r="U145" s="144"/>
      <c r="V145" s="140">
        <v>1837.8421052631579</v>
      </c>
      <c r="W145" s="144">
        <v>100</v>
      </c>
    </row>
    <row r="146" spans="1:23" ht="24" customHeight="1" x14ac:dyDescent="0.15">
      <c r="A146" s="59"/>
      <c r="B146" s="186" t="s">
        <v>156</v>
      </c>
      <c r="C146" s="77" t="s">
        <v>82</v>
      </c>
      <c r="D146" s="135">
        <v>416.20754716981133</v>
      </c>
      <c r="E146" s="141">
        <v>82.692307692307693</v>
      </c>
      <c r="F146" s="135">
        <v>449.87301587301585</v>
      </c>
      <c r="G146" s="141">
        <v>58.730158730158735</v>
      </c>
      <c r="H146" s="135">
        <v>284.32653061224488</v>
      </c>
      <c r="I146" s="141">
        <v>55.102040816326522</v>
      </c>
      <c r="J146" s="135">
        <v>274</v>
      </c>
      <c r="K146" s="141">
        <v>51.020408163265309</v>
      </c>
      <c r="L146" s="135">
        <v>6.6923076923076925</v>
      </c>
      <c r="M146" s="141">
        <v>23.076923076923077</v>
      </c>
      <c r="N146" s="135"/>
      <c r="O146" s="141"/>
      <c r="P146" s="135">
        <v>1.3333333333333333</v>
      </c>
      <c r="Q146" s="141">
        <v>33.333333333333329</v>
      </c>
      <c r="R146" s="135"/>
      <c r="S146" s="141"/>
      <c r="T146" s="135"/>
      <c r="U146" s="141"/>
      <c r="V146" s="135">
        <v>1432.4327346807129</v>
      </c>
      <c r="W146" s="141">
        <v>60.558742755166151</v>
      </c>
    </row>
    <row r="147" spans="1:23" ht="24" customHeight="1" x14ac:dyDescent="0.15">
      <c r="A147" s="66"/>
      <c r="B147" s="188"/>
      <c r="C147" s="78" t="s">
        <v>95</v>
      </c>
      <c r="D147" s="132">
        <v>77.433962264150949</v>
      </c>
      <c r="E147" s="142">
        <v>15.384615384615385</v>
      </c>
      <c r="F147" s="132">
        <v>279.65079365079362</v>
      </c>
      <c r="G147" s="142">
        <v>36.507936507936513</v>
      </c>
      <c r="H147" s="132">
        <v>157.9591836734694</v>
      </c>
      <c r="I147" s="142">
        <v>30.612244897959183</v>
      </c>
      <c r="J147" s="132">
        <v>263.04000000000002</v>
      </c>
      <c r="K147" s="142">
        <v>48.979591836734699</v>
      </c>
      <c r="L147" s="132">
        <v>17.846153846153847</v>
      </c>
      <c r="M147" s="142">
        <v>61.53846153846154</v>
      </c>
      <c r="N147" s="132">
        <v>10</v>
      </c>
      <c r="O147" s="142">
        <v>100</v>
      </c>
      <c r="P147" s="132">
        <v>1.3333333333333333</v>
      </c>
      <c r="Q147" s="142">
        <v>33.333333333333329</v>
      </c>
      <c r="R147" s="132"/>
      <c r="S147" s="142"/>
      <c r="T147" s="132"/>
      <c r="U147" s="142"/>
      <c r="V147" s="132">
        <v>807.26342676790125</v>
      </c>
      <c r="W147" s="142">
        <v>34.128554181769694</v>
      </c>
    </row>
    <row r="148" spans="1:23" ht="24" customHeight="1" x14ac:dyDescent="0.15">
      <c r="A148" s="66"/>
      <c r="B148" s="188"/>
      <c r="C148" s="7" t="s">
        <v>130</v>
      </c>
      <c r="D148" s="132">
        <v>9.6792452830188687</v>
      </c>
      <c r="E148" s="142">
        <v>1.9230769230769231</v>
      </c>
      <c r="F148" s="132">
        <v>12.158730158730158</v>
      </c>
      <c r="G148" s="142">
        <v>1.5873015873015877</v>
      </c>
      <c r="H148" s="132">
        <v>63.183673469387756</v>
      </c>
      <c r="I148" s="142">
        <v>12.244897959183673</v>
      </c>
      <c r="J148" s="132"/>
      <c r="K148" s="142"/>
      <c r="L148" s="132">
        <v>2.2307692307692308</v>
      </c>
      <c r="M148" s="142">
        <v>7.6923076923076925</v>
      </c>
      <c r="N148" s="132"/>
      <c r="O148" s="142"/>
      <c r="P148" s="132">
        <v>1.3333333333333333</v>
      </c>
      <c r="Q148" s="142">
        <v>33.333333333333329</v>
      </c>
      <c r="R148" s="132"/>
      <c r="S148" s="142"/>
      <c r="T148" s="132"/>
      <c r="U148" s="142"/>
      <c r="V148" s="132">
        <v>88.585751475239334</v>
      </c>
      <c r="W148" s="142">
        <v>3.7451264589801982</v>
      </c>
    </row>
    <row r="149" spans="1:23" ht="24" customHeight="1" x14ac:dyDescent="0.15">
      <c r="A149" s="66"/>
      <c r="B149" s="188"/>
      <c r="C149" s="7" t="s">
        <v>157</v>
      </c>
      <c r="D149" s="132"/>
      <c r="E149" s="142"/>
      <c r="F149" s="132">
        <v>24.317460317460316</v>
      </c>
      <c r="G149" s="142">
        <v>3.1746031746031753</v>
      </c>
      <c r="H149" s="132">
        <v>10.530612244897959</v>
      </c>
      <c r="I149" s="142">
        <v>2.0408163265306123</v>
      </c>
      <c r="J149" s="132"/>
      <c r="K149" s="142"/>
      <c r="L149" s="132"/>
      <c r="M149" s="142"/>
      <c r="N149" s="132"/>
      <c r="O149" s="142"/>
      <c r="P149" s="132"/>
      <c r="Q149" s="142"/>
      <c r="R149" s="132"/>
      <c r="S149" s="142"/>
      <c r="T149" s="132"/>
      <c r="U149" s="142"/>
      <c r="V149" s="132">
        <v>34.848072562358276</v>
      </c>
      <c r="W149" s="142">
        <v>1.4732667096494507</v>
      </c>
    </row>
    <row r="150" spans="1:23" ht="24" customHeight="1" x14ac:dyDescent="0.15">
      <c r="A150" s="66"/>
      <c r="B150" s="188"/>
      <c r="C150" s="7" t="s">
        <v>144</v>
      </c>
      <c r="D150" s="132"/>
      <c r="E150" s="142"/>
      <c r="F150" s="132"/>
      <c r="G150" s="142"/>
      <c r="H150" s="132"/>
      <c r="I150" s="142"/>
      <c r="J150" s="132"/>
      <c r="K150" s="142"/>
      <c r="L150" s="132"/>
      <c r="M150" s="142"/>
      <c r="N150" s="132"/>
      <c r="O150" s="142"/>
      <c r="P150" s="132"/>
      <c r="Q150" s="142"/>
      <c r="R150" s="132"/>
      <c r="S150" s="142"/>
      <c r="T150" s="132"/>
      <c r="U150" s="142"/>
      <c r="V150" s="132"/>
      <c r="W150" s="142"/>
    </row>
    <row r="151" spans="1:23" ht="24" customHeight="1" x14ac:dyDescent="0.15">
      <c r="A151" s="66"/>
      <c r="B151" s="188"/>
      <c r="C151" s="8" t="s">
        <v>158</v>
      </c>
      <c r="D151" s="136"/>
      <c r="E151" s="143"/>
      <c r="F151" s="136"/>
      <c r="G151" s="143"/>
      <c r="H151" s="136"/>
      <c r="I151" s="143"/>
      <c r="J151" s="136"/>
      <c r="K151" s="143"/>
      <c r="L151" s="136">
        <v>2.2307692307692308</v>
      </c>
      <c r="M151" s="143">
        <v>7.6923076923076925</v>
      </c>
      <c r="N151" s="136"/>
      <c r="O151" s="143"/>
      <c r="P151" s="136"/>
      <c r="Q151" s="143"/>
      <c r="R151" s="136"/>
      <c r="S151" s="143"/>
      <c r="T151" s="136"/>
      <c r="U151" s="143"/>
      <c r="V151" s="136">
        <v>2.2307692307692308</v>
      </c>
      <c r="W151" s="143">
        <v>9.4309894434523422E-2</v>
      </c>
    </row>
    <row r="152" spans="1:23" ht="24" customHeight="1" x14ac:dyDescent="0.15">
      <c r="A152" s="67"/>
      <c r="B152" s="58"/>
      <c r="C152" s="9" t="s">
        <v>37</v>
      </c>
      <c r="D152" s="140">
        <v>503.32075471698113</v>
      </c>
      <c r="E152" s="144">
        <v>100</v>
      </c>
      <c r="F152" s="140">
        <v>765.99999999999989</v>
      </c>
      <c r="G152" s="144">
        <v>100</v>
      </c>
      <c r="H152" s="140">
        <v>516</v>
      </c>
      <c r="I152" s="144">
        <v>100</v>
      </c>
      <c r="J152" s="140">
        <v>537.04</v>
      </c>
      <c r="K152" s="144">
        <v>100</v>
      </c>
      <c r="L152" s="140">
        <v>29</v>
      </c>
      <c r="M152" s="144">
        <v>100</v>
      </c>
      <c r="N152" s="140">
        <v>10</v>
      </c>
      <c r="O152" s="144">
        <v>100</v>
      </c>
      <c r="P152" s="140">
        <v>4</v>
      </c>
      <c r="Q152" s="144">
        <v>99.999999999999986</v>
      </c>
      <c r="R152" s="140"/>
      <c r="S152" s="144"/>
      <c r="T152" s="140"/>
      <c r="U152" s="144"/>
      <c r="V152" s="140">
        <v>2365.3607547169804</v>
      </c>
      <c r="W152" s="144">
        <v>100</v>
      </c>
    </row>
    <row r="153" spans="1:23" ht="24" customHeight="1" x14ac:dyDescent="0.15">
      <c r="A153" s="66"/>
      <c r="B153" s="186" t="s">
        <v>159</v>
      </c>
      <c r="C153" s="77" t="s">
        <v>160</v>
      </c>
      <c r="D153" s="135"/>
      <c r="E153" s="141"/>
      <c r="F153" s="135">
        <v>138.60000000000002</v>
      </c>
      <c r="G153" s="141">
        <v>60</v>
      </c>
      <c r="H153" s="135"/>
      <c r="I153" s="141"/>
      <c r="J153" s="135">
        <v>331.8</v>
      </c>
      <c r="K153" s="141">
        <v>60</v>
      </c>
      <c r="L153" s="135">
        <v>9.75</v>
      </c>
      <c r="M153" s="141">
        <v>75</v>
      </c>
      <c r="N153" s="135">
        <v>2.5</v>
      </c>
      <c r="O153" s="141">
        <v>25</v>
      </c>
      <c r="P153" s="135"/>
      <c r="Q153" s="141"/>
      <c r="R153" s="135"/>
      <c r="S153" s="141"/>
      <c r="T153" s="135"/>
      <c r="U153" s="141"/>
      <c r="V153" s="135">
        <v>482.65000000000003</v>
      </c>
      <c r="W153" s="141">
        <v>43.639240506329116</v>
      </c>
    </row>
    <row r="154" spans="1:23" ht="24" customHeight="1" x14ac:dyDescent="0.15">
      <c r="A154" s="66"/>
      <c r="B154" s="188"/>
      <c r="C154" s="78" t="s">
        <v>134</v>
      </c>
      <c r="D154" s="132"/>
      <c r="E154" s="142"/>
      <c r="F154" s="132">
        <v>92.4</v>
      </c>
      <c r="G154" s="142">
        <v>40</v>
      </c>
      <c r="H154" s="132">
        <v>299</v>
      </c>
      <c r="I154" s="142">
        <v>100</v>
      </c>
      <c r="J154" s="132">
        <v>184.33333333333334</v>
      </c>
      <c r="K154" s="142">
        <v>33.333333333333336</v>
      </c>
      <c r="L154" s="132">
        <v>3.25</v>
      </c>
      <c r="M154" s="142">
        <v>25</v>
      </c>
      <c r="N154" s="132">
        <v>5</v>
      </c>
      <c r="O154" s="142">
        <v>50</v>
      </c>
      <c r="P154" s="132"/>
      <c r="Q154" s="142"/>
      <c r="R154" s="132"/>
      <c r="S154" s="142"/>
      <c r="T154" s="132"/>
      <c r="U154" s="142"/>
      <c r="V154" s="132">
        <v>583.98333333333335</v>
      </c>
      <c r="W154" s="142">
        <v>52.801386377335746</v>
      </c>
    </row>
    <row r="155" spans="1:23" ht="24" customHeight="1" x14ac:dyDescent="0.15">
      <c r="A155" s="66"/>
      <c r="B155" s="188"/>
      <c r="C155" s="7" t="s">
        <v>161</v>
      </c>
      <c r="D155" s="132"/>
      <c r="E155" s="142"/>
      <c r="F155" s="132"/>
      <c r="G155" s="142"/>
      <c r="H155" s="132"/>
      <c r="I155" s="142"/>
      <c r="J155" s="132">
        <v>36.866666666666667</v>
      </c>
      <c r="K155" s="142">
        <v>6.666666666666667</v>
      </c>
      <c r="L155" s="132"/>
      <c r="M155" s="142"/>
      <c r="N155" s="132"/>
      <c r="O155" s="142"/>
      <c r="P155" s="132"/>
      <c r="Q155" s="142"/>
      <c r="R155" s="132"/>
      <c r="S155" s="142"/>
      <c r="T155" s="132"/>
      <c r="U155" s="142"/>
      <c r="V155" s="132">
        <v>36.866666666666667</v>
      </c>
      <c r="W155" s="142">
        <v>3.3333333333333335</v>
      </c>
    </row>
    <row r="156" spans="1:23" ht="24" customHeight="1" x14ac:dyDescent="0.15">
      <c r="A156" s="66"/>
      <c r="B156" s="188"/>
      <c r="C156" s="7" t="s">
        <v>135</v>
      </c>
      <c r="D156" s="132"/>
      <c r="E156" s="142"/>
      <c r="F156" s="132"/>
      <c r="G156" s="142"/>
      <c r="H156" s="132"/>
      <c r="I156" s="142"/>
      <c r="J156" s="132"/>
      <c r="K156" s="142"/>
      <c r="L156" s="132"/>
      <c r="M156" s="142"/>
      <c r="N156" s="132"/>
      <c r="O156" s="142"/>
      <c r="P156" s="132"/>
      <c r="Q156" s="142"/>
      <c r="R156" s="132"/>
      <c r="S156" s="142"/>
      <c r="T156" s="132"/>
      <c r="U156" s="142"/>
      <c r="V156" s="132"/>
      <c r="W156" s="142"/>
    </row>
    <row r="157" spans="1:23" ht="24" customHeight="1" x14ac:dyDescent="0.15">
      <c r="A157" s="66"/>
      <c r="B157" s="188"/>
      <c r="C157" s="7" t="s">
        <v>162</v>
      </c>
      <c r="D157" s="132"/>
      <c r="E157" s="142"/>
      <c r="F157" s="132"/>
      <c r="G157" s="142"/>
      <c r="H157" s="132"/>
      <c r="I157" s="142"/>
      <c r="J157" s="132"/>
      <c r="K157" s="142"/>
      <c r="L157" s="132"/>
      <c r="M157" s="142"/>
      <c r="N157" s="132">
        <v>2.5</v>
      </c>
      <c r="O157" s="142">
        <v>25</v>
      </c>
      <c r="P157" s="132"/>
      <c r="Q157" s="142"/>
      <c r="R157" s="132"/>
      <c r="S157" s="142"/>
      <c r="T157" s="132"/>
      <c r="U157" s="142"/>
      <c r="V157" s="132">
        <v>2.5</v>
      </c>
      <c r="W157" s="142">
        <v>0.22603978300180833</v>
      </c>
    </row>
    <row r="158" spans="1:23" ht="24" customHeight="1" x14ac:dyDescent="0.15">
      <c r="A158" s="66"/>
      <c r="B158" s="188"/>
      <c r="C158" s="8" t="s">
        <v>137</v>
      </c>
      <c r="D158" s="136"/>
      <c r="E158" s="143"/>
      <c r="F158" s="136"/>
      <c r="G158" s="143"/>
      <c r="H158" s="136"/>
      <c r="I158" s="143"/>
      <c r="J158" s="136"/>
      <c r="K158" s="143"/>
      <c r="L158" s="136"/>
      <c r="M158" s="143"/>
      <c r="N158" s="136"/>
      <c r="O158" s="143"/>
      <c r="P158" s="136"/>
      <c r="Q158" s="143"/>
      <c r="R158" s="136"/>
      <c r="S158" s="143"/>
      <c r="T158" s="136"/>
      <c r="U158" s="143"/>
      <c r="V158" s="136"/>
      <c r="W158" s="143"/>
    </row>
    <row r="159" spans="1:23" ht="24" customHeight="1" x14ac:dyDescent="0.15">
      <c r="A159" s="66"/>
      <c r="B159" s="58"/>
      <c r="C159" s="9" t="s">
        <v>37</v>
      </c>
      <c r="D159" s="140"/>
      <c r="E159" s="144"/>
      <c r="F159" s="140">
        <v>231.00000000000003</v>
      </c>
      <c r="G159" s="144">
        <v>100</v>
      </c>
      <c r="H159" s="140">
        <v>299</v>
      </c>
      <c r="I159" s="144">
        <v>100</v>
      </c>
      <c r="J159" s="140">
        <v>553</v>
      </c>
      <c r="K159" s="144">
        <v>100.00000000000001</v>
      </c>
      <c r="L159" s="140">
        <v>13</v>
      </c>
      <c r="M159" s="144">
        <v>100</v>
      </c>
      <c r="N159" s="140">
        <v>10</v>
      </c>
      <c r="O159" s="144">
        <v>100</v>
      </c>
      <c r="P159" s="140"/>
      <c r="Q159" s="144"/>
      <c r="R159" s="140"/>
      <c r="S159" s="144"/>
      <c r="T159" s="140"/>
      <c r="U159" s="144"/>
      <c r="V159" s="140">
        <v>1106</v>
      </c>
      <c r="W159" s="144">
        <v>100</v>
      </c>
    </row>
    <row r="160" spans="1:23" ht="24" customHeight="1" x14ac:dyDescent="0.15">
      <c r="A160" s="66"/>
      <c r="B160" s="186" t="s">
        <v>163</v>
      </c>
      <c r="C160" s="77" t="s">
        <v>164</v>
      </c>
      <c r="D160" s="135">
        <v>3927</v>
      </c>
      <c r="E160" s="141">
        <v>70</v>
      </c>
      <c r="F160" s="135">
        <v>3051.5625</v>
      </c>
      <c r="G160" s="141">
        <v>58.064516129032263</v>
      </c>
      <c r="H160" s="135">
        <v>2127.7777777777778</v>
      </c>
      <c r="I160" s="141">
        <v>55.555555555555557</v>
      </c>
      <c r="J160" s="135">
        <v>1173.8125</v>
      </c>
      <c r="K160" s="141">
        <v>44.444444444444443</v>
      </c>
      <c r="L160" s="135">
        <v>107.8360655737705</v>
      </c>
      <c r="M160" s="141">
        <v>44.827586206896555</v>
      </c>
      <c r="N160" s="135">
        <v>49</v>
      </c>
      <c r="O160" s="141">
        <v>38.888888888888893</v>
      </c>
      <c r="P160" s="135">
        <v>10</v>
      </c>
      <c r="Q160" s="141">
        <v>55.555555555555557</v>
      </c>
      <c r="R160" s="135"/>
      <c r="S160" s="141"/>
      <c r="T160" s="135"/>
      <c r="U160" s="141"/>
      <c r="V160" s="135">
        <v>10446.988843351548</v>
      </c>
      <c r="W160" s="141">
        <v>58.945592683875589</v>
      </c>
    </row>
    <row r="161" spans="1:23" ht="24" customHeight="1" x14ac:dyDescent="0.15">
      <c r="A161" s="66"/>
      <c r="B161" s="188"/>
      <c r="C161" s="78" t="s">
        <v>143</v>
      </c>
      <c r="D161" s="132">
        <v>561</v>
      </c>
      <c r="E161" s="142">
        <v>10</v>
      </c>
      <c r="F161" s="132">
        <v>1695.3125</v>
      </c>
      <c r="G161" s="142">
        <v>32.258064516129032</v>
      </c>
      <c r="H161" s="132">
        <v>1276.6666666666665</v>
      </c>
      <c r="I161" s="142">
        <v>33.333333333333329</v>
      </c>
      <c r="J161" s="132">
        <v>1215.734375</v>
      </c>
      <c r="K161" s="142">
        <v>46.031746031746032</v>
      </c>
      <c r="L161" s="132">
        <v>107.8360655737705</v>
      </c>
      <c r="M161" s="142">
        <v>44.827586206896555</v>
      </c>
      <c r="N161" s="132">
        <v>73.5</v>
      </c>
      <c r="O161" s="142">
        <v>58.333333333333336</v>
      </c>
      <c r="P161" s="132">
        <v>8</v>
      </c>
      <c r="Q161" s="142">
        <v>44.444444444444443</v>
      </c>
      <c r="R161" s="132">
        <v>2</v>
      </c>
      <c r="S161" s="142">
        <v>100</v>
      </c>
      <c r="T161" s="132"/>
      <c r="U161" s="142"/>
      <c r="V161" s="132">
        <v>4940.0496072404367</v>
      </c>
      <c r="W161" s="142">
        <v>27.873500809934342</v>
      </c>
    </row>
    <row r="162" spans="1:23" ht="24" customHeight="1" x14ac:dyDescent="0.15">
      <c r="A162" s="66"/>
      <c r="B162" s="188"/>
      <c r="C162" s="7" t="s">
        <v>113</v>
      </c>
      <c r="D162" s="132">
        <v>561</v>
      </c>
      <c r="E162" s="142">
        <v>10</v>
      </c>
      <c r="F162" s="132">
        <v>508.59375</v>
      </c>
      <c r="G162" s="142">
        <v>9.67741935483871</v>
      </c>
      <c r="H162" s="132">
        <v>212.77777777777777</v>
      </c>
      <c r="I162" s="142">
        <v>5.5555555555555562</v>
      </c>
      <c r="J162" s="132">
        <v>167.6875</v>
      </c>
      <c r="K162" s="142">
        <v>6.3492063492063489</v>
      </c>
      <c r="L162" s="132">
        <v>20.737704918032787</v>
      </c>
      <c r="M162" s="142">
        <v>8.6206896551724128</v>
      </c>
      <c r="N162" s="132">
        <v>3.5</v>
      </c>
      <c r="O162" s="142">
        <v>2.7777777777777777</v>
      </c>
      <c r="P162" s="132"/>
      <c r="Q162" s="142"/>
      <c r="R162" s="132"/>
      <c r="S162" s="142"/>
      <c r="T162" s="132"/>
      <c r="U162" s="142"/>
      <c r="V162" s="132">
        <v>1474.2967326958105</v>
      </c>
      <c r="W162" s="142">
        <v>8.3185017236771568</v>
      </c>
    </row>
    <row r="163" spans="1:23" ht="24" customHeight="1" x14ac:dyDescent="0.15">
      <c r="A163" s="66"/>
      <c r="B163" s="188"/>
      <c r="C163" s="7" t="s">
        <v>165</v>
      </c>
      <c r="D163" s="132">
        <v>561</v>
      </c>
      <c r="E163" s="142">
        <v>10</v>
      </c>
      <c r="F163" s="132"/>
      <c r="G163" s="142"/>
      <c r="H163" s="132">
        <v>106.38888888888889</v>
      </c>
      <c r="I163" s="142">
        <v>2.7777777777777781</v>
      </c>
      <c r="J163" s="132">
        <v>41.921875</v>
      </c>
      <c r="K163" s="142">
        <v>1.5873015873015872</v>
      </c>
      <c r="L163" s="132">
        <v>4.1475409836065573</v>
      </c>
      <c r="M163" s="142">
        <v>1.7241379310344827</v>
      </c>
      <c r="N163" s="132"/>
      <c r="O163" s="142"/>
      <c r="P163" s="132"/>
      <c r="Q163" s="142"/>
      <c r="R163" s="132"/>
      <c r="S163" s="142"/>
      <c r="T163" s="132"/>
      <c r="U163" s="142"/>
      <c r="V163" s="132">
        <v>713.45830487249543</v>
      </c>
      <c r="W163" s="142">
        <v>4.0255831863653562</v>
      </c>
    </row>
    <row r="164" spans="1:23" ht="24" customHeight="1" x14ac:dyDescent="0.15">
      <c r="A164" s="66"/>
      <c r="B164" s="188"/>
      <c r="C164" s="7" t="s">
        <v>166</v>
      </c>
      <c r="D164" s="132"/>
      <c r="E164" s="142"/>
      <c r="F164" s="132"/>
      <c r="G164" s="142"/>
      <c r="H164" s="132"/>
      <c r="I164" s="142"/>
      <c r="J164" s="132"/>
      <c r="K164" s="142"/>
      <c r="L164" s="132"/>
      <c r="M164" s="142"/>
      <c r="N164" s="132"/>
      <c r="O164" s="142"/>
      <c r="P164" s="132"/>
      <c r="Q164" s="142"/>
      <c r="R164" s="132"/>
      <c r="S164" s="142"/>
      <c r="T164" s="132"/>
      <c r="U164" s="142"/>
      <c r="V164" s="132"/>
      <c r="W164" s="142"/>
    </row>
    <row r="165" spans="1:23" ht="24" customHeight="1" x14ac:dyDescent="0.15">
      <c r="A165" s="66"/>
      <c r="B165" s="188"/>
      <c r="C165" s="8" t="s">
        <v>167</v>
      </c>
      <c r="D165" s="136"/>
      <c r="E165" s="143"/>
      <c r="F165" s="136"/>
      <c r="G165" s="143"/>
      <c r="H165" s="136">
        <v>106.38888888888889</v>
      </c>
      <c r="I165" s="143">
        <v>2.7777777777777781</v>
      </c>
      <c r="J165" s="136">
        <v>41.921875</v>
      </c>
      <c r="K165" s="143">
        <v>1.5873015873015872</v>
      </c>
      <c r="L165" s="136"/>
      <c r="M165" s="143"/>
      <c r="N165" s="136"/>
      <c r="O165" s="143"/>
      <c r="P165" s="136"/>
      <c r="Q165" s="143"/>
      <c r="R165" s="136"/>
      <c r="S165" s="143"/>
      <c r="T165" s="136"/>
      <c r="U165" s="143"/>
      <c r="V165" s="136">
        <v>148.31076388888889</v>
      </c>
      <c r="W165" s="143">
        <v>0.83682159614753093</v>
      </c>
    </row>
    <row r="166" spans="1:23" ht="24" customHeight="1" x14ac:dyDescent="0.15">
      <c r="A166" s="67"/>
      <c r="B166" s="58"/>
      <c r="C166" s="9" t="s">
        <v>37</v>
      </c>
      <c r="D166" s="140">
        <v>5610</v>
      </c>
      <c r="E166" s="144">
        <v>100</v>
      </c>
      <c r="F166" s="140">
        <v>5255.46875</v>
      </c>
      <c r="G166" s="144">
        <v>100</v>
      </c>
      <c r="H166" s="140">
        <v>3829.9999999999995</v>
      </c>
      <c r="I166" s="144">
        <v>99.999999999999986</v>
      </c>
      <c r="J166" s="140">
        <v>2641.078125</v>
      </c>
      <c r="K166" s="144">
        <v>100</v>
      </c>
      <c r="L166" s="140">
        <v>240.55737704918033</v>
      </c>
      <c r="M166" s="144">
        <v>100</v>
      </c>
      <c r="N166" s="140">
        <v>126</v>
      </c>
      <c r="O166" s="144">
        <v>100</v>
      </c>
      <c r="P166" s="140">
        <v>18</v>
      </c>
      <c r="Q166" s="144">
        <v>100</v>
      </c>
      <c r="R166" s="140">
        <v>2</v>
      </c>
      <c r="S166" s="144">
        <v>100</v>
      </c>
      <c r="T166" s="140"/>
      <c r="U166" s="144"/>
      <c r="V166" s="140">
        <v>17723.104252049183</v>
      </c>
      <c r="W166" s="144">
        <v>99.999999999999972</v>
      </c>
    </row>
    <row r="167" spans="1:23" ht="24" customHeight="1" x14ac:dyDescent="0.15">
      <c r="A167" s="66"/>
      <c r="B167" s="186" t="s">
        <v>168</v>
      </c>
      <c r="C167" s="77" t="s">
        <v>169</v>
      </c>
      <c r="D167" s="135">
        <v>197.5</v>
      </c>
      <c r="E167" s="141">
        <v>50</v>
      </c>
      <c r="F167" s="135">
        <v>1061.6774193548388</v>
      </c>
      <c r="G167" s="141">
        <v>35.483870967741936</v>
      </c>
      <c r="H167" s="135">
        <v>663.47826086956513</v>
      </c>
      <c r="I167" s="141">
        <v>45.454545454545453</v>
      </c>
      <c r="J167" s="135">
        <v>636.85714285714289</v>
      </c>
      <c r="K167" s="141">
        <v>42.857142857142861</v>
      </c>
      <c r="L167" s="135">
        <v>32.785714285714285</v>
      </c>
      <c r="M167" s="141">
        <v>32.142857142857139</v>
      </c>
      <c r="N167" s="135">
        <v>12.727272727272727</v>
      </c>
      <c r="O167" s="141">
        <v>18.18181818181818</v>
      </c>
      <c r="P167" s="135">
        <v>6</v>
      </c>
      <c r="Q167" s="141">
        <v>40</v>
      </c>
      <c r="R167" s="135"/>
      <c r="S167" s="141"/>
      <c r="T167" s="135"/>
      <c r="U167" s="141"/>
      <c r="V167" s="135">
        <v>2611.0258100945339</v>
      </c>
      <c r="W167" s="141">
        <v>40.048544622395355</v>
      </c>
    </row>
    <row r="168" spans="1:23" ht="24" customHeight="1" x14ac:dyDescent="0.15">
      <c r="A168" s="66"/>
      <c r="B168" s="188"/>
      <c r="C168" s="78" t="s">
        <v>143</v>
      </c>
      <c r="D168" s="132">
        <v>197.5</v>
      </c>
      <c r="E168" s="142">
        <v>50</v>
      </c>
      <c r="F168" s="132">
        <v>1254.7096774193549</v>
      </c>
      <c r="G168" s="142">
        <v>41.935483870967744</v>
      </c>
      <c r="H168" s="132">
        <v>729.82608695652164</v>
      </c>
      <c r="I168" s="142">
        <v>50</v>
      </c>
      <c r="J168" s="132">
        <v>769.53571428571422</v>
      </c>
      <c r="K168" s="142">
        <v>51.785714285714278</v>
      </c>
      <c r="L168" s="132">
        <v>58.285714285714285</v>
      </c>
      <c r="M168" s="142">
        <v>57.142857142857139</v>
      </c>
      <c r="N168" s="132">
        <v>54.090909090909086</v>
      </c>
      <c r="O168" s="142">
        <v>77.272727272727266</v>
      </c>
      <c r="P168" s="132">
        <v>6</v>
      </c>
      <c r="Q168" s="142">
        <v>40</v>
      </c>
      <c r="R168" s="132"/>
      <c r="S168" s="142"/>
      <c r="T168" s="132"/>
      <c r="U168" s="142"/>
      <c r="V168" s="132">
        <v>3069.9481020382141</v>
      </c>
      <c r="W168" s="142">
        <v>47.087605598377436</v>
      </c>
    </row>
    <row r="169" spans="1:23" ht="24" customHeight="1" x14ac:dyDescent="0.15">
      <c r="A169" s="66"/>
      <c r="B169" s="188"/>
      <c r="C169" s="7" t="s">
        <v>125</v>
      </c>
      <c r="D169" s="132"/>
      <c r="E169" s="142"/>
      <c r="F169" s="132">
        <v>482.58064516129031</v>
      </c>
      <c r="G169" s="142">
        <v>16.129032258064516</v>
      </c>
      <c r="H169" s="132">
        <v>66.347826086956516</v>
      </c>
      <c r="I169" s="142">
        <v>4.5454545454545459</v>
      </c>
      <c r="J169" s="132">
        <v>53.071428571428569</v>
      </c>
      <c r="K169" s="142">
        <v>3.5714285714285712</v>
      </c>
      <c r="L169" s="132">
        <v>7.2857142857142856</v>
      </c>
      <c r="M169" s="142">
        <v>7.1428571428571423</v>
      </c>
      <c r="N169" s="132">
        <v>3.1818181818181817</v>
      </c>
      <c r="O169" s="142">
        <v>4.545454545454545</v>
      </c>
      <c r="P169" s="132">
        <v>3</v>
      </c>
      <c r="Q169" s="142">
        <v>20</v>
      </c>
      <c r="R169" s="132"/>
      <c r="S169" s="142"/>
      <c r="T169" s="132"/>
      <c r="U169" s="142"/>
      <c r="V169" s="132">
        <v>615.46743228720788</v>
      </c>
      <c r="W169" s="142">
        <v>9.4401881552802109</v>
      </c>
    </row>
    <row r="170" spans="1:23" ht="24" customHeight="1" x14ac:dyDescent="0.15">
      <c r="A170" s="66"/>
      <c r="B170" s="188"/>
      <c r="C170" s="7" t="s">
        <v>135</v>
      </c>
      <c r="D170" s="132"/>
      <c r="E170" s="142"/>
      <c r="F170" s="132">
        <v>193.03225806451613</v>
      </c>
      <c r="G170" s="142">
        <v>6.4516129032258061</v>
      </c>
      <c r="H170" s="132"/>
      <c r="I170" s="142"/>
      <c r="J170" s="132">
        <v>26.535714285714285</v>
      </c>
      <c r="K170" s="142">
        <v>1.7857142857142856</v>
      </c>
      <c r="L170" s="132">
        <v>3.6428571428571428</v>
      </c>
      <c r="M170" s="142">
        <v>3.5714285714285712</v>
      </c>
      <c r="N170" s="132"/>
      <c r="O170" s="142"/>
      <c r="P170" s="132"/>
      <c r="Q170" s="142"/>
      <c r="R170" s="132"/>
      <c r="S170" s="142"/>
      <c r="T170" s="132"/>
      <c r="U170" s="142"/>
      <c r="V170" s="132">
        <v>223.21082949308754</v>
      </c>
      <c r="W170" s="142">
        <v>3.4236616239470061</v>
      </c>
    </row>
    <row r="171" spans="1:23" ht="24" customHeight="1" x14ac:dyDescent="0.15">
      <c r="A171" s="66"/>
      <c r="B171" s="188"/>
      <c r="C171" s="7" t="s">
        <v>114</v>
      </c>
      <c r="D171" s="132"/>
      <c r="E171" s="142"/>
      <c r="F171" s="132"/>
      <c r="G171" s="142"/>
      <c r="H171" s="132"/>
      <c r="I171" s="142"/>
      <c r="J171" s="132"/>
      <c r="K171" s="142"/>
      <c r="L171" s="132"/>
      <c r="M171" s="142"/>
      <c r="N171" s="132"/>
      <c r="O171" s="142"/>
      <c r="P171" s="132"/>
      <c r="Q171" s="142"/>
      <c r="R171" s="132"/>
      <c r="S171" s="142"/>
      <c r="T171" s="132"/>
      <c r="U171" s="142"/>
      <c r="V171" s="132"/>
      <c r="W171" s="142"/>
    </row>
    <row r="172" spans="1:23" ht="24" customHeight="1" x14ac:dyDescent="0.15">
      <c r="A172" s="66"/>
      <c r="B172" s="188"/>
      <c r="C172" s="8" t="s">
        <v>93</v>
      </c>
      <c r="D172" s="136"/>
      <c r="E172" s="143"/>
      <c r="F172" s="136"/>
      <c r="G172" s="143"/>
      <c r="H172" s="136"/>
      <c r="I172" s="143"/>
      <c r="J172" s="136"/>
      <c r="K172" s="143"/>
      <c r="L172" s="136"/>
      <c r="M172" s="143"/>
      <c r="N172" s="136"/>
      <c r="O172" s="143"/>
      <c r="P172" s="136"/>
      <c r="Q172" s="143"/>
      <c r="R172" s="136"/>
      <c r="S172" s="143"/>
      <c r="T172" s="136"/>
      <c r="U172" s="143"/>
      <c r="V172" s="136"/>
      <c r="W172" s="143"/>
    </row>
    <row r="173" spans="1:23" ht="24" customHeight="1" x14ac:dyDescent="0.15">
      <c r="A173" s="67"/>
      <c r="B173" s="58"/>
      <c r="C173" s="9" t="s">
        <v>37</v>
      </c>
      <c r="D173" s="140">
        <v>395</v>
      </c>
      <c r="E173" s="144">
        <v>100</v>
      </c>
      <c r="F173" s="140">
        <v>2992</v>
      </c>
      <c r="G173" s="144">
        <v>100</v>
      </c>
      <c r="H173" s="140">
        <v>1459.6521739130433</v>
      </c>
      <c r="I173" s="144">
        <v>100</v>
      </c>
      <c r="J173" s="140">
        <v>1486</v>
      </c>
      <c r="K173" s="144">
        <v>100</v>
      </c>
      <c r="L173" s="140">
        <v>102</v>
      </c>
      <c r="M173" s="144">
        <v>99.999999999999986</v>
      </c>
      <c r="N173" s="140">
        <v>70</v>
      </c>
      <c r="O173" s="144">
        <v>99.999999999999986</v>
      </c>
      <c r="P173" s="140">
        <v>15</v>
      </c>
      <c r="Q173" s="144">
        <v>100</v>
      </c>
      <c r="R173" s="140"/>
      <c r="S173" s="144"/>
      <c r="T173" s="140"/>
      <c r="U173" s="144"/>
      <c r="V173" s="140">
        <v>6519.652173913043</v>
      </c>
      <c r="W173" s="144">
        <v>100.00000000000001</v>
      </c>
    </row>
    <row r="174" spans="1:23" ht="24" customHeight="1" x14ac:dyDescent="0.15">
      <c r="A174" s="69" t="s">
        <v>57</v>
      </c>
      <c r="B174" s="186" t="s">
        <v>170</v>
      </c>
      <c r="C174" s="77" t="s">
        <v>171</v>
      </c>
      <c r="D174" s="135">
        <v>3920.6666666666665</v>
      </c>
      <c r="E174" s="141">
        <v>66.666666666666657</v>
      </c>
      <c r="F174" s="135">
        <v>3538.0714285714284</v>
      </c>
      <c r="G174" s="141">
        <v>58.928571428571431</v>
      </c>
      <c r="H174" s="135">
        <v>1764.2352941176471</v>
      </c>
      <c r="I174" s="141">
        <v>67.64705882352942</v>
      </c>
      <c r="J174" s="135">
        <v>1990.5</v>
      </c>
      <c r="K174" s="141">
        <v>50</v>
      </c>
      <c r="L174" s="135">
        <v>113.30357142857142</v>
      </c>
      <c r="M174" s="141">
        <v>48.214285714285708</v>
      </c>
      <c r="N174" s="135">
        <v>53.82352941176471</v>
      </c>
      <c r="O174" s="141">
        <v>44.117647058823529</v>
      </c>
      <c r="P174" s="135">
        <v>1.5</v>
      </c>
      <c r="Q174" s="141">
        <v>10</v>
      </c>
      <c r="R174" s="135"/>
      <c r="S174" s="141"/>
      <c r="T174" s="135"/>
      <c r="U174" s="141"/>
      <c r="V174" s="135">
        <v>11382.100490196077</v>
      </c>
      <c r="W174" s="141">
        <v>60.385699454592171</v>
      </c>
    </row>
    <row r="175" spans="1:23" ht="24" customHeight="1" x14ac:dyDescent="0.15">
      <c r="A175" s="59"/>
      <c r="B175" s="188"/>
      <c r="C175" s="78" t="s">
        <v>76</v>
      </c>
      <c r="D175" s="132">
        <v>1960.3333333333333</v>
      </c>
      <c r="E175" s="142">
        <v>33.333333333333329</v>
      </c>
      <c r="F175" s="132">
        <v>2037.0714285714284</v>
      </c>
      <c r="G175" s="142">
        <v>33.928571428571431</v>
      </c>
      <c r="H175" s="132">
        <v>767.05882352941171</v>
      </c>
      <c r="I175" s="142">
        <v>29.411764705882355</v>
      </c>
      <c r="J175" s="132">
        <v>1890.9750000000001</v>
      </c>
      <c r="K175" s="142">
        <v>47.5</v>
      </c>
      <c r="L175" s="132">
        <v>109.10714285714285</v>
      </c>
      <c r="M175" s="142">
        <v>46.428571428571423</v>
      </c>
      <c r="N175" s="132">
        <v>64.588235294117652</v>
      </c>
      <c r="O175" s="142">
        <v>52.941176470588239</v>
      </c>
      <c r="P175" s="132">
        <v>12</v>
      </c>
      <c r="Q175" s="142">
        <v>80</v>
      </c>
      <c r="R175" s="132">
        <v>3</v>
      </c>
      <c r="S175" s="142">
        <v>100</v>
      </c>
      <c r="T175" s="132"/>
      <c r="U175" s="142"/>
      <c r="V175" s="132">
        <v>6844.1339635854347</v>
      </c>
      <c r="W175" s="142">
        <v>36.310329267257863</v>
      </c>
    </row>
    <row r="176" spans="1:23" ht="24" customHeight="1" x14ac:dyDescent="0.15">
      <c r="A176" s="59"/>
      <c r="B176" s="188"/>
      <c r="C176" s="7" t="s">
        <v>77</v>
      </c>
      <c r="D176" s="132"/>
      <c r="E176" s="142"/>
      <c r="F176" s="132">
        <v>107.21428571428571</v>
      </c>
      <c r="G176" s="142">
        <v>1.785714285714286</v>
      </c>
      <c r="H176" s="132"/>
      <c r="I176" s="142"/>
      <c r="J176" s="132">
        <v>49.762500000000003</v>
      </c>
      <c r="K176" s="142">
        <v>1.25</v>
      </c>
      <c r="L176" s="132">
        <v>12.589285714285714</v>
      </c>
      <c r="M176" s="142">
        <v>5.3571428571428568</v>
      </c>
      <c r="N176" s="132">
        <v>3.5882352941176472</v>
      </c>
      <c r="O176" s="142">
        <v>2.9411764705882351</v>
      </c>
      <c r="P176" s="132">
        <v>1.5</v>
      </c>
      <c r="Q176" s="142">
        <v>10</v>
      </c>
      <c r="R176" s="132"/>
      <c r="S176" s="142"/>
      <c r="T176" s="132"/>
      <c r="U176" s="142"/>
      <c r="V176" s="132">
        <v>174.65430672268909</v>
      </c>
      <c r="W176" s="142">
        <v>0.92659720262448453</v>
      </c>
    </row>
    <row r="177" spans="1:23" ht="24" customHeight="1" x14ac:dyDescent="0.15">
      <c r="A177" s="59"/>
      <c r="B177" s="188"/>
      <c r="C177" s="7" t="s">
        <v>85</v>
      </c>
      <c r="D177" s="132"/>
      <c r="E177" s="142"/>
      <c r="F177" s="132">
        <v>214.42857142857142</v>
      </c>
      <c r="G177" s="142">
        <v>3.5714285714285721</v>
      </c>
      <c r="H177" s="132">
        <v>76.705882352941174</v>
      </c>
      <c r="I177" s="142">
        <v>2.9411764705882355</v>
      </c>
      <c r="J177" s="132">
        <v>49.762500000000003</v>
      </c>
      <c r="K177" s="142">
        <v>1.25</v>
      </c>
      <c r="L177" s="132"/>
      <c r="M177" s="142"/>
      <c r="N177" s="132"/>
      <c r="O177" s="142"/>
      <c r="P177" s="132"/>
      <c r="Q177" s="142"/>
      <c r="R177" s="132"/>
      <c r="S177" s="142"/>
      <c r="T177" s="132"/>
      <c r="U177" s="142"/>
      <c r="V177" s="132">
        <v>340.89695378151259</v>
      </c>
      <c r="W177" s="142">
        <v>1.8085678485941565</v>
      </c>
    </row>
    <row r="178" spans="1:23" ht="24" customHeight="1" x14ac:dyDescent="0.15">
      <c r="A178" s="59"/>
      <c r="B178" s="188"/>
      <c r="C178" s="7" t="s">
        <v>79</v>
      </c>
      <c r="D178" s="132"/>
      <c r="E178" s="142"/>
      <c r="F178" s="132">
        <v>107.21428571428571</v>
      </c>
      <c r="G178" s="142">
        <v>1.785714285714286</v>
      </c>
      <c r="H178" s="132"/>
      <c r="I178" s="142"/>
      <c r="J178" s="132"/>
      <c r="K178" s="142"/>
      <c r="L178" s="132"/>
      <c r="M178" s="142"/>
      <c r="N178" s="132"/>
      <c r="O178" s="142"/>
      <c r="P178" s="132"/>
      <c r="Q178" s="142"/>
      <c r="R178" s="132"/>
      <c r="S178" s="142"/>
      <c r="T178" s="132"/>
      <c r="U178" s="142"/>
      <c r="V178" s="132">
        <v>107.21428571428571</v>
      </c>
      <c r="W178" s="142">
        <v>0.56880622693132632</v>
      </c>
    </row>
    <row r="179" spans="1:23" ht="24" customHeight="1" x14ac:dyDescent="0.15">
      <c r="A179" s="59"/>
      <c r="B179" s="188"/>
      <c r="C179" s="8" t="s">
        <v>152</v>
      </c>
      <c r="D179" s="136"/>
      <c r="E179" s="143"/>
      <c r="F179" s="136"/>
      <c r="G179" s="143"/>
      <c r="H179" s="136"/>
      <c r="I179" s="143"/>
      <c r="J179" s="136"/>
      <c r="K179" s="143"/>
      <c r="L179" s="136"/>
      <c r="M179" s="143"/>
      <c r="N179" s="136"/>
      <c r="O179" s="143"/>
      <c r="P179" s="136"/>
      <c r="Q179" s="143"/>
      <c r="R179" s="136"/>
      <c r="S179" s="143"/>
      <c r="T179" s="136"/>
      <c r="U179" s="143"/>
      <c r="V179" s="136"/>
      <c r="W179" s="143"/>
    </row>
    <row r="180" spans="1:23" ht="24" customHeight="1" x14ac:dyDescent="0.15">
      <c r="A180" s="83"/>
      <c r="B180" s="58"/>
      <c r="C180" s="9" t="s">
        <v>37</v>
      </c>
      <c r="D180" s="140">
        <v>5881</v>
      </c>
      <c r="E180" s="144">
        <v>99.999999999999986</v>
      </c>
      <c r="F180" s="140">
        <v>6003.9999999999991</v>
      </c>
      <c r="G180" s="144">
        <v>100.00000000000001</v>
      </c>
      <c r="H180" s="140">
        <v>2607.9999999999995</v>
      </c>
      <c r="I180" s="144">
        <v>100</v>
      </c>
      <c r="J180" s="140">
        <v>3981</v>
      </c>
      <c r="K180" s="144">
        <v>100</v>
      </c>
      <c r="L180" s="140">
        <v>235</v>
      </c>
      <c r="M180" s="144">
        <v>100</v>
      </c>
      <c r="N180" s="140">
        <v>122.00000000000001</v>
      </c>
      <c r="O180" s="144">
        <v>100</v>
      </c>
      <c r="P180" s="140">
        <v>15</v>
      </c>
      <c r="Q180" s="144">
        <v>100</v>
      </c>
      <c r="R180" s="140">
        <v>3</v>
      </c>
      <c r="S180" s="144">
        <v>100</v>
      </c>
      <c r="T180" s="140"/>
      <c r="U180" s="144"/>
      <c r="V180" s="140">
        <v>18849</v>
      </c>
      <c r="W180" s="144">
        <v>100</v>
      </c>
    </row>
    <row r="181" spans="1:23" ht="24" customHeight="1" x14ac:dyDescent="0.15">
      <c r="A181" s="196" t="s">
        <v>57</v>
      </c>
      <c r="B181" s="186" t="s">
        <v>172</v>
      </c>
      <c r="C181" s="77" t="s">
        <v>82</v>
      </c>
      <c r="D181" s="135">
        <v>713.25</v>
      </c>
      <c r="E181" s="141">
        <v>75</v>
      </c>
      <c r="F181" s="135">
        <v>938.20833333333337</v>
      </c>
      <c r="G181" s="141">
        <v>45.833333333333336</v>
      </c>
      <c r="H181" s="135">
        <v>743.4</v>
      </c>
      <c r="I181" s="141">
        <v>61.764705882352942</v>
      </c>
      <c r="J181" s="135">
        <v>647.09433962264154</v>
      </c>
      <c r="K181" s="141">
        <v>45.283018867924532</v>
      </c>
      <c r="L181" s="135">
        <v>24.488372093023255</v>
      </c>
      <c r="M181" s="141">
        <v>20.930232558139533</v>
      </c>
      <c r="N181" s="135">
        <v>6.5</v>
      </c>
      <c r="O181" s="141">
        <v>16.666666666666664</v>
      </c>
      <c r="P181" s="135"/>
      <c r="Q181" s="141"/>
      <c r="R181" s="135"/>
      <c r="S181" s="141"/>
      <c r="T181" s="135"/>
      <c r="U181" s="141"/>
      <c r="V181" s="135">
        <v>3072.9410450489986</v>
      </c>
      <c r="W181" s="141">
        <v>52.994533940071712</v>
      </c>
    </row>
    <row r="182" spans="1:23" ht="24" customHeight="1" x14ac:dyDescent="0.15">
      <c r="A182" s="191"/>
      <c r="B182" s="188"/>
      <c r="C182" s="78" t="s">
        <v>140</v>
      </c>
      <c r="D182" s="132">
        <v>237.75</v>
      </c>
      <c r="E182" s="142">
        <v>25</v>
      </c>
      <c r="F182" s="132">
        <v>852.91666666666674</v>
      </c>
      <c r="G182" s="142">
        <v>41.666666666666671</v>
      </c>
      <c r="H182" s="132">
        <v>460.2</v>
      </c>
      <c r="I182" s="142">
        <v>38.235294117647065</v>
      </c>
      <c r="J182" s="132">
        <v>647.09433962264154</v>
      </c>
      <c r="K182" s="142">
        <v>45.283018867924532</v>
      </c>
      <c r="L182" s="132">
        <v>81.627906976744185</v>
      </c>
      <c r="M182" s="142">
        <v>69.767441860465112</v>
      </c>
      <c r="N182" s="132">
        <v>26</v>
      </c>
      <c r="O182" s="142">
        <v>66.666666666666657</v>
      </c>
      <c r="P182" s="132">
        <v>12</v>
      </c>
      <c r="Q182" s="142">
        <v>100</v>
      </c>
      <c r="R182" s="132"/>
      <c r="S182" s="142"/>
      <c r="T182" s="132"/>
      <c r="U182" s="142"/>
      <c r="V182" s="132">
        <v>2317.5889132660527</v>
      </c>
      <c r="W182" s="142">
        <v>39.968077005933374</v>
      </c>
    </row>
    <row r="183" spans="1:23" ht="24" customHeight="1" x14ac:dyDescent="0.15">
      <c r="A183" s="191"/>
      <c r="B183" s="188"/>
      <c r="C183" s="7" t="s">
        <v>173</v>
      </c>
      <c r="D183" s="132"/>
      <c r="E183" s="142"/>
      <c r="F183" s="132">
        <v>255.875</v>
      </c>
      <c r="G183" s="142">
        <v>12.5</v>
      </c>
      <c r="H183" s="132"/>
      <c r="I183" s="142"/>
      <c r="J183" s="132">
        <v>26.962264150943398</v>
      </c>
      <c r="K183" s="142">
        <v>1.8867924528301887</v>
      </c>
      <c r="L183" s="132">
        <v>5.441860465116279</v>
      </c>
      <c r="M183" s="142">
        <v>4.6511627906976747</v>
      </c>
      <c r="N183" s="132"/>
      <c r="O183" s="142"/>
      <c r="P183" s="132"/>
      <c r="Q183" s="142"/>
      <c r="R183" s="132"/>
      <c r="S183" s="142"/>
      <c r="T183" s="132"/>
      <c r="U183" s="142"/>
      <c r="V183" s="132">
        <v>288.27912461605968</v>
      </c>
      <c r="W183" s="142">
        <v>4.9715297591842802</v>
      </c>
    </row>
    <row r="184" spans="1:23" ht="24" customHeight="1" x14ac:dyDescent="0.15">
      <c r="A184" s="191"/>
      <c r="B184" s="188"/>
      <c r="C184" s="7" t="s">
        <v>135</v>
      </c>
      <c r="D184" s="132"/>
      <c r="E184" s="142"/>
      <c r="F184" s="132"/>
      <c r="G184" s="142"/>
      <c r="H184" s="132"/>
      <c r="I184" s="142"/>
      <c r="J184" s="132">
        <v>53.924528301886795</v>
      </c>
      <c r="K184" s="142">
        <v>3.7735849056603774</v>
      </c>
      <c r="L184" s="132">
        <v>5.441860465116279</v>
      </c>
      <c r="M184" s="142">
        <v>4.6511627906976747</v>
      </c>
      <c r="N184" s="132">
        <v>3.25</v>
      </c>
      <c r="O184" s="142">
        <v>8.3333333333333321</v>
      </c>
      <c r="P184" s="132"/>
      <c r="Q184" s="142"/>
      <c r="R184" s="132"/>
      <c r="S184" s="142"/>
      <c r="T184" s="132"/>
      <c r="U184" s="142"/>
      <c r="V184" s="132">
        <v>62.616388767003073</v>
      </c>
      <c r="W184" s="142">
        <v>1.0798535640844871</v>
      </c>
    </row>
    <row r="185" spans="1:23" ht="24" customHeight="1" x14ac:dyDescent="0.15">
      <c r="A185" s="191"/>
      <c r="B185" s="188"/>
      <c r="C185" s="7" t="s">
        <v>162</v>
      </c>
      <c r="D185" s="132"/>
      <c r="E185" s="142"/>
      <c r="F185" s="132"/>
      <c r="G185" s="142"/>
      <c r="H185" s="132"/>
      <c r="I185" s="142"/>
      <c r="J185" s="132">
        <v>26.962264150943398</v>
      </c>
      <c r="K185" s="142">
        <v>1.8867924528301887</v>
      </c>
      <c r="L185" s="132"/>
      <c r="M185" s="142"/>
      <c r="N185" s="132">
        <v>3.25</v>
      </c>
      <c r="O185" s="142">
        <v>8.3333333333333321</v>
      </c>
      <c r="P185" s="132"/>
      <c r="Q185" s="142"/>
      <c r="R185" s="132"/>
      <c r="S185" s="142"/>
      <c r="T185" s="132"/>
      <c r="U185" s="142"/>
      <c r="V185" s="132">
        <v>30.212264150943398</v>
      </c>
      <c r="W185" s="142">
        <v>0.5210268711575794</v>
      </c>
    </row>
    <row r="186" spans="1:23" ht="24" customHeight="1" x14ac:dyDescent="0.15">
      <c r="A186" s="191"/>
      <c r="B186" s="188"/>
      <c r="C186" s="8" t="s">
        <v>152</v>
      </c>
      <c r="D186" s="136"/>
      <c r="E186" s="143"/>
      <c r="F186" s="136"/>
      <c r="G186" s="143"/>
      <c r="H186" s="136"/>
      <c r="I186" s="143"/>
      <c r="J186" s="136">
        <v>26.962264150943398</v>
      </c>
      <c r="K186" s="143">
        <v>1.8867924528301887</v>
      </c>
      <c r="L186" s="136"/>
      <c r="M186" s="143"/>
      <c r="N186" s="136"/>
      <c r="O186" s="143"/>
      <c r="P186" s="136"/>
      <c r="Q186" s="143"/>
      <c r="R186" s="136"/>
      <c r="S186" s="143"/>
      <c r="T186" s="136"/>
      <c r="U186" s="143"/>
      <c r="V186" s="136">
        <v>26.962264150943398</v>
      </c>
      <c r="W186" s="143">
        <v>0.4649788595685751</v>
      </c>
    </row>
    <row r="187" spans="1:23" ht="24" customHeight="1" x14ac:dyDescent="0.15">
      <c r="A187" s="191"/>
      <c r="B187" s="58"/>
      <c r="C187" s="9" t="s">
        <v>37</v>
      </c>
      <c r="D187" s="140">
        <v>951</v>
      </c>
      <c r="E187" s="144">
        <v>100</v>
      </c>
      <c r="F187" s="140">
        <v>2047</v>
      </c>
      <c r="G187" s="144">
        <v>100</v>
      </c>
      <c r="H187" s="140">
        <v>1203.5999999999999</v>
      </c>
      <c r="I187" s="144">
        <v>100</v>
      </c>
      <c r="J187" s="140">
        <v>1429</v>
      </c>
      <c r="K187" s="144">
        <v>100.00000000000001</v>
      </c>
      <c r="L187" s="140">
        <v>117</v>
      </c>
      <c r="M187" s="144">
        <v>99.999999999999986</v>
      </c>
      <c r="N187" s="140">
        <v>39</v>
      </c>
      <c r="O187" s="144">
        <v>99.999999999999972</v>
      </c>
      <c r="P187" s="140">
        <v>12</v>
      </c>
      <c r="Q187" s="144">
        <v>100</v>
      </c>
      <c r="R187" s="140"/>
      <c r="S187" s="144"/>
      <c r="T187" s="140"/>
      <c r="U187" s="144"/>
      <c r="V187" s="140">
        <v>5798.6</v>
      </c>
      <c r="W187" s="144">
        <v>100</v>
      </c>
    </row>
    <row r="188" spans="1:23" ht="24" customHeight="1" x14ac:dyDescent="0.15">
      <c r="A188" s="66"/>
      <c r="B188" s="190" t="s">
        <v>26</v>
      </c>
      <c r="C188" s="77" t="s">
        <v>128</v>
      </c>
      <c r="D188" s="135">
        <v>10890.290880503144</v>
      </c>
      <c r="E188" s="141">
        <v>71.924312660178529</v>
      </c>
      <c r="F188" s="135">
        <v>11440.768833496253</v>
      </c>
      <c r="G188" s="141">
        <v>53.511156325137968</v>
      </c>
      <c r="H188" s="135">
        <v>6489.7767127404313</v>
      </c>
      <c r="I188" s="141">
        <v>55.259173735692336</v>
      </c>
      <c r="J188" s="135">
        <v>6047.0236430238438</v>
      </c>
      <c r="K188" s="141">
        <v>46.446019105100056</v>
      </c>
      <c r="L188" s="135">
        <v>384.92493059491824</v>
      </c>
      <c r="M188" s="141">
        <v>41.958267692140097</v>
      </c>
      <c r="N188" s="135">
        <v>169.72937356760889</v>
      </c>
      <c r="O188" s="141">
        <v>37.634007442928798</v>
      </c>
      <c r="P188" s="135">
        <v>18.833333333333336</v>
      </c>
      <c r="Q188" s="141">
        <v>28.53535353535354</v>
      </c>
      <c r="R188" s="135"/>
      <c r="S188" s="141"/>
      <c r="T188" s="135"/>
      <c r="U188" s="141"/>
      <c r="V188" s="135">
        <v>35441.347707259534</v>
      </c>
      <c r="W188" s="141">
        <v>56.503111620688884</v>
      </c>
    </row>
    <row r="189" spans="1:23" ht="24" customHeight="1" x14ac:dyDescent="0.15">
      <c r="A189" s="66"/>
      <c r="B189" s="204"/>
      <c r="C189" s="78" t="s">
        <v>95</v>
      </c>
      <c r="D189" s="132">
        <v>3119.3506289308175</v>
      </c>
      <c r="E189" s="142">
        <v>20.601575512882818</v>
      </c>
      <c r="F189" s="132">
        <v>7609.8622026718804</v>
      </c>
      <c r="G189" s="142">
        <v>35.593108458559001</v>
      </c>
      <c r="H189" s="132">
        <v>4495.7680730790335</v>
      </c>
      <c r="I189" s="142">
        <v>38.280581909380942</v>
      </c>
      <c r="J189" s="132">
        <v>6138.8632853758436</v>
      </c>
      <c r="K189" s="142">
        <v>47.151421636179549</v>
      </c>
      <c r="L189" s="132">
        <v>452.48829454431029</v>
      </c>
      <c r="M189" s="142">
        <v>49.322928916833199</v>
      </c>
      <c r="N189" s="132">
        <v>257.14343009931247</v>
      </c>
      <c r="O189" s="142">
        <v>57.016281618472817</v>
      </c>
      <c r="P189" s="132">
        <v>41.333333333333329</v>
      </c>
      <c r="Q189" s="142">
        <v>62.626262626262616</v>
      </c>
      <c r="R189" s="132">
        <v>5</v>
      </c>
      <c r="S189" s="142">
        <v>100</v>
      </c>
      <c r="T189" s="132"/>
      <c r="U189" s="142"/>
      <c r="V189" s="132">
        <v>22119.809248034529</v>
      </c>
      <c r="W189" s="142">
        <v>35.264969642055519</v>
      </c>
    </row>
    <row r="190" spans="1:23" ht="24" customHeight="1" x14ac:dyDescent="0.15">
      <c r="A190" s="66"/>
      <c r="B190" s="204"/>
      <c r="C190" s="7" t="s">
        <v>148</v>
      </c>
      <c r="D190" s="132">
        <v>570.67924528301887</v>
      </c>
      <c r="E190" s="142">
        <v>3.7690189285847802</v>
      </c>
      <c r="F190" s="132">
        <v>1691.4201383070335</v>
      </c>
      <c r="G190" s="142">
        <v>7.9111682745865526</v>
      </c>
      <c r="H190" s="132">
        <v>458.69311571796038</v>
      </c>
      <c r="I190" s="142">
        <v>3.9056817660713552</v>
      </c>
      <c r="J190" s="132">
        <v>512.93148005865032</v>
      </c>
      <c r="K190" s="142">
        <v>3.9397274971622571</v>
      </c>
      <c r="L190" s="132">
        <v>53.9632293507604</v>
      </c>
      <c r="M190" s="142">
        <v>5.8821953130760605</v>
      </c>
      <c r="N190" s="132">
        <v>12.698624904507257</v>
      </c>
      <c r="O190" s="142">
        <v>2.8156596240592582</v>
      </c>
      <c r="P190" s="132">
        <v>5.833333333333333</v>
      </c>
      <c r="Q190" s="142">
        <v>8.8383838383838391</v>
      </c>
      <c r="R190" s="132"/>
      <c r="S190" s="142"/>
      <c r="T190" s="132"/>
      <c r="U190" s="142"/>
      <c r="V190" s="132">
        <v>3306.2191669552644</v>
      </c>
      <c r="W190" s="142">
        <v>5.2710092227861089</v>
      </c>
    </row>
    <row r="191" spans="1:23" ht="24" customHeight="1" x14ac:dyDescent="0.15">
      <c r="A191" s="66"/>
      <c r="B191" s="204"/>
      <c r="C191" s="7" t="s">
        <v>135</v>
      </c>
      <c r="D191" s="132">
        <v>561</v>
      </c>
      <c r="E191" s="142">
        <v>3.705092898353874</v>
      </c>
      <c r="F191" s="132">
        <v>486.57828981054786</v>
      </c>
      <c r="G191" s="142">
        <v>2.2758406632811581</v>
      </c>
      <c r="H191" s="132">
        <v>193.62538348672803</v>
      </c>
      <c r="I191" s="142">
        <v>1.6486821009925097</v>
      </c>
      <c r="J191" s="132">
        <v>195.44896541368806</v>
      </c>
      <c r="K191" s="142">
        <v>1.5012057034288002</v>
      </c>
      <c r="L191" s="132">
        <v>20.272258591579977</v>
      </c>
      <c r="M191" s="142">
        <v>2.2097525649876131</v>
      </c>
      <c r="N191" s="132">
        <v>5.6785714285714288</v>
      </c>
      <c r="O191" s="142">
        <v>1.2591067469116248</v>
      </c>
      <c r="P191" s="132"/>
      <c r="Q191" s="142"/>
      <c r="R191" s="132"/>
      <c r="S191" s="142"/>
      <c r="T191" s="132"/>
      <c r="U191" s="142"/>
      <c r="V191" s="132">
        <v>1462.6034687311151</v>
      </c>
      <c r="W191" s="142">
        <v>2.3317862439410919</v>
      </c>
    </row>
    <row r="192" spans="1:23" ht="24" customHeight="1" x14ac:dyDescent="0.15">
      <c r="A192" s="66"/>
      <c r="B192" s="204"/>
      <c r="C192" s="7" t="s">
        <v>136</v>
      </c>
      <c r="D192" s="132"/>
      <c r="E192" s="142"/>
      <c r="F192" s="132">
        <v>107.21428571428571</v>
      </c>
      <c r="G192" s="142">
        <v>0.50146633383133354</v>
      </c>
      <c r="H192" s="132"/>
      <c r="I192" s="142"/>
      <c r="J192" s="132">
        <v>56.314438063986877</v>
      </c>
      <c r="K192" s="142">
        <v>0.43254030753300871</v>
      </c>
      <c r="L192" s="132"/>
      <c r="M192" s="142"/>
      <c r="N192" s="132">
        <v>5.75</v>
      </c>
      <c r="O192" s="142">
        <v>1.2749445676274942</v>
      </c>
      <c r="P192" s="132"/>
      <c r="Q192" s="142"/>
      <c r="R192" s="132"/>
      <c r="S192" s="142"/>
      <c r="T192" s="132"/>
      <c r="U192" s="142"/>
      <c r="V192" s="132">
        <v>169.27872377827259</v>
      </c>
      <c r="W192" s="142">
        <v>0.26987615436227674</v>
      </c>
    </row>
    <row r="193" spans="1:23" ht="24" customHeight="1" x14ac:dyDescent="0.15">
      <c r="A193" s="66"/>
      <c r="B193" s="204"/>
      <c r="C193" s="8" t="s">
        <v>137</v>
      </c>
      <c r="D193" s="136"/>
      <c r="E193" s="143"/>
      <c r="F193" s="136">
        <v>44.3125</v>
      </c>
      <c r="G193" s="143">
        <v>0.20725994460400637</v>
      </c>
      <c r="H193" s="136">
        <v>106.38888888888889</v>
      </c>
      <c r="I193" s="143">
        <v>0.90588048786286757</v>
      </c>
      <c r="J193" s="136">
        <v>68.884139150943398</v>
      </c>
      <c r="K193" s="143">
        <v>0.52908575059634055</v>
      </c>
      <c r="L193" s="136">
        <v>5.7507692307692313</v>
      </c>
      <c r="M193" s="143">
        <v>0.62685551296303454</v>
      </c>
      <c r="N193" s="136"/>
      <c r="O193" s="143"/>
      <c r="P193" s="136"/>
      <c r="Q193" s="143"/>
      <c r="R193" s="136"/>
      <c r="S193" s="143"/>
      <c r="T193" s="136"/>
      <c r="U193" s="143"/>
      <c r="V193" s="136">
        <v>225.33629727060153</v>
      </c>
      <c r="W193" s="143">
        <v>0.35924711616611477</v>
      </c>
    </row>
    <row r="194" spans="1:23" ht="24" customHeight="1" x14ac:dyDescent="0.15">
      <c r="A194" s="67"/>
      <c r="B194" s="58"/>
      <c r="C194" s="9" t="s">
        <v>37</v>
      </c>
      <c r="D194" s="140">
        <v>15141.32075471698</v>
      </c>
      <c r="E194" s="144">
        <v>100</v>
      </c>
      <c r="F194" s="140">
        <v>21380.156249999996</v>
      </c>
      <c r="G194" s="144">
        <v>100.00000000000003</v>
      </c>
      <c r="H194" s="140">
        <v>11744.252173913041</v>
      </c>
      <c r="I194" s="144">
        <v>100.00000000000003</v>
      </c>
      <c r="J194" s="140">
        <v>13019.465951086955</v>
      </c>
      <c r="K194" s="144">
        <v>99.999999999999986</v>
      </c>
      <c r="L194" s="140">
        <v>917.39948231233814</v>
      </c>
      <c r="M194" s="144">
        <v>100</v>
      </c>
      <c r="N194" s="140">
        <v>451.00000000000006</v>
      </c>
      <c r="O194" s="144">
        <v>100.00000000000001</v>
      </c>
      <c r="P194" s="140">
        <v>66</v>
      </c>
      <c r="Q194" s="144">
        <v>99.999999999999986</v>
      </c>
      <c r="R194" s="140">
        <v>5</v>
      </c>
      <c r="S194" s="144">
        <v>100</v>
      </c>
      <c r="T194" s="140"/>
      <c r="U194" s="144"/>
      <c r="V194" s="140">
        <v>62724.594612029323</v>
      </c>
      <c r="W194" s="144">
        <v>100</v>
      </c>
    </row>
    <row r="195" spans="1:23" ht="24" customHeight="1" x14ac:dyDescent="0.15">
      <c r="A195" s="5"/>
      <c r="B195" s="202" t="s">
        <v>21</v>
      </c>
      <c r="C195" s="77" t="s">
        <v>82</v>
      </c>
      <c r="D195" s="135">
        <v>15708.810111272374</v>
      </c>
      <c r="E195" s="141">
        <v>72.593822557245176</v>
      </c>
      <c r="F195" s="135">
        <v>19223.364764709022</v>
      </c>
      <c r="G195" s="141">
        <v>54.020065155329448</v>
      </c>
      <c r="H195" s="135">
        <v>10458.071827509382</v>
      </c>
      <c r="I195" s="141">
        <v>52.743793049174272</v>
      </c>
      <c r="J195" s="135">
        <v>9832.8151859192039</v>
      </c>
      <c r="K195" s="141">
        <v>46.215745450117502</v>
      </c>
      <c r="L195" s="135">
        <v>725.80897352872864</v>
      </c>
      <c r="M195" s="141">
        <v>42.899626961087748</v>
      </c>
      <c r="N195" s="135">
        <v>313.79469614825405</v>
      </c>
      <c r="O195" s="141">
        <v>40.271726684313286</v>
      </c>
      <c r="P195" s="135">
        <v>49.888888888888893</v>
      </c>
      <c r="Q195" s="141">
        <v>41.574074074074083</v>
      </c>
      <c r="R195" s="135"/>
      <c r="S195" s="141"/>
      <c r="T195" s="135"/>
      <c r="U195" s="141"/>
      <c r="V195" s="135">
        <v>56312.554447975846</v>
      </c>
      <c r="W195" s="141">
        <v>55.790382868702615</v>
      </c>
    </row>
    <row r="196" spans="1:23" ht="24" customHeight="1" x14ac:dyDescent="0.15">
      <c r="A196" s="81"/>
      <c r="B196" s="203"/>
      <c r="C196" s="78" t="s">
        <v>83</v>
      </c>
      <c r="D196" s="132">
        <v>3520.6910135462022</v>
      </c>
      <c r="E196" s="142">
        <v>16.26987766138064</v>
      </c>
      <c r="F196" s="132">
        <v>12345.369148833508</v>
      </c>
      <c r="G196" s="142">
        <v>34.69203513273056</v>
      </c>
      <c r="H196" s="132">
        <v>7590.6735648740605</v>
      </c>
      <c r="I196" s="142">
        <v>38.282479047086667</v>
      </c>
      <c r="J196" s="132">
        <v>9625.1084051966718</v>
      </c>
      <c r="K196" s="142">
        <v>45.239491597621388</v>
      </c>
      <c r="L196" s="132">
        <v>783.29189280651315</v>
      </c>
      <c r="M196" s="142">
        <v>46.297209360299661</v>
      </c>
      <c r="N196" s="132">
        <v>396.2773010670544</v>
      </c>
      <c r="O196" s="142">
        <v>50.857364243753608</v>
      </c>
      <c r="P196" s="132">
        <v>62.027777777777771</v>
      </c>
      <c r="Q196" s="142">
        <v>51.689814814814817</v>
      </c>
      <c r="R196" s="132">
        <v>7</v>
      </c>
      <c r="S196" s="142">
        <v>58.333333333333336</v>
      </c>
      <c r="T196" s="132">
        <v>3</v>
      </c>
      <c r="U196" s="142">
        <v>75</v>
      </c>
      <c r="V196" s="132">
        <v>34333.439104101795</v>
      </c>
      <c r="W196" s="142">
        <v>34.015074109037812</v>
      </c>
    </row>
    <row r="197" spans="1:23" ht="24" customHeight="1" x14ac:dyDescent="0.15">
      <c r="A197" s="81"/>
      <c r="B197" s="203"/>
      <c r="C197" s="7" t="s">
        <v>84</v>
      </c>
      <c r="D197" s="132">
        <v>1187.8042452830189</v>
      </c>
      <c r="E197" s="142">
        <v>5.4891013389322723</v>
      </c>
      <c r="F197" s="132">
        <v>2993.0106070043475</v>
      </c>
      <c r="G197" s="142">
        <v>8.4107350601695945</v>
      </c>
      <c r="H197" s="132">
        <v>971.39976275309573</v>
      </c>
      <c r="I197" s="142">
        <v>4.8991160990015974</v>
      </c>
      <c r="J197" s="132">
        <v>1128.9671830572815</v>
      </c>
      <c r="K197" s="142">
        <v>5.3063196009652192</v>
      </c>
      <c r="L197" s="132">
        <v>114.91965664439699</v>
      </c>
      <c r="M197" s="142">
        <v>6.7924351728144927</v>
      </c>
      <c r="N197" s="132">
        <v>41.96152813031371</v>
      </c>
      <c r="O197" s="142">
        <v>5.385250970977955</v>
      </c>
      <c r="P197" s="132">
        <v>5.833333333333333</v>
      </c>
      <c r="Q197" s="142">
        <v>4.8611111111111116</v>
      </c>
      <c r="R197" s="132">
        <v>5</v>
      </c>
      <c r="S197" s="142">
        <v>41.666666666666671</v>
      </c>
      <c r="T197" s="132">
        <v>1</v>
      </c>
      <c r="U197" s="142">
        <v>25</v>
      </c>
      <c r="V197" s="132">
        <v>6449.896316205788</v>
      </c>
      <c r="W197" s="142">
        <v>6.3900881157326008</v>
      </c>
    </row>
    <row r="198" spans="1:23" ht="24" customHeight="1" x14ac:dyDescent="0.15">
      <c r="A198" s="81"/>
      <c r="B198" s="203"/>
      <c r="C198" s="7" t="s">
        <v>85</v>
      </c>
      <c r="D198" s="132">
        <v>783.61538461538464</v>
      </c>
      <c r="E198" s="142">
        <v>3.6212568476511477</v>
      </c>
      <c r="F198" s="132">
        <v>816.40271377368151</v>
      </c>
      <c r="G198" s="142">
        <v>2.2941939837715823</v>
      </c>
      <c r="H198" s="132">
        <v>489.81018415117984</v>
      </c>
      <c r="I198" s="142">
        <v>2.4702877750649672</v>
      </c>
      <c r="J198" s="132">
        <v>412.12961049269762</v>
      </c>
      <c r="K198" s="142">
        <v>1.9370726298468532</v>
      </c>
      <c r="L198" s="132">
        <v>41.448082767404152</v>
      </c>
      <c r="M198" s="142">
        <v>2.4498281969829452</v>
      </c>
      <c r="N198" s="132">
        <v>12.560023041474654</v>
      </c>
      <c r="O198" s="142">
        <v>1.6119259544016322</v>
      </c>
      <c r="P198" s="132"/>
      <c r="Q198" s="142"/>
      <c r="R198" s="132"/>
      <c r="S198" s="142"/>
      <c r="T198" s="132"/>
      <c r="U198" s="142"/>
      <c r="V198" s="132">
        <v>2555.965998841823</v>
      </c>
      <c r="W198" s="142">
        <v>2.5322651950820338</v>
      </c>
    </row>
    <row r="199" spans="1:23" ht="24" customHeight="1" x14ac:dyDescent="0.15">
      <c r="A199" s="81"/>
      <c r="B199" s="203"/>
      <c r="C199" s="7" t="s">
        <v>79</v>
      </c>
      <c r="D199" s="132"/>
      <c r="E199" s="142"/>
      <c r="F199" s="132">
        <v>107.21428571428571</v>
      </c>
      <c r="G199" s="142">
        <v>0.30128558505535324</v>
      </c>
      <c r="H199" s="132">
        <v>110.9732834994463</v>
      </c>
      <c r="I199" s="142">
        <v>0.55967792107582848</v>
      </c>
      <c r="J199" s="132">
        <v>134.12295268386993</v>
      </c>
      <c r="K199" s="142">
        <v>0.63039853013126901</v>
      </c>
      <c r="L199" s="132">
        <v>20.657745974955276</v>
      </c>
      <c r="M199" s="142">
        <v>1.2209956455538582</v>
      </c>
      <c r="N199" s="132">
        <v>9.9</v>
      </c>
      <c r="O199" s="142">
        <v>1.2705444007451872</v>
      </c>
      <c r="P199" s="132"/>
      <c r="Q199" s="142"/>
      <c r="R199" s="132"/>
      <c r="S199" s="142"/>
      <c r="T199" s="132"/>
      <c r="U199" s="142"/>
      <c r="V199" s="132">
        <v>382.86826787255717</v>
      </c>
      <c r="W199" s="142">
        <v>0.37931803062886549</v>
      </c>
    </row>
    <row r="200" spans="1:23" ht="24" customHeight="1" x14ac:dyDescent="0.15">
      <c r="A200" s="81"/>
      <c r="B200" s="203"/>
      <c r="C200" s="8" t="s">
        <v>93</v>
      </c>
      <c r="D200" s="136">
        <v>438.4</v>
      </c>
      <c r="E200" s="143">
        <v>2.0259415947907549</v>
      </c>
      <c r="F200" s="136">
        <v>100.23932926829269</v>
      </c>
      <c r="G200" s="143">
        <v>0.28168508294347278</v>
      </c>
      <c r="H200" s="136">
        <v>207.13307493540051</v>
      </c>
      <c r="I200" s="143">
        <v>1.0446461085966441</v>
      </c>
      <c r="J200" s="136">
        <v>142.75536373723182</v>
      </c>
      <c r="K200" s="143">
        <v>0.67097219131776853</v>
      </c>
      <c r="L200" s="136">
        <v>5.7507692307692313</v>
      </c>
      <c r="M200" s="143">
        <v>0.33990466326128516</v>
      </c>
      <c r="N200" s="136">
        <v>4.7</v>
      </c>
      <c r="O200" s="143">
        <v>0.60318774580832124</v>
      </c>
      <c r="P200" s="136">
        <v>2.25</v>
      </c>
      <c r="Q200" s="143">
        <v>1.8750000000000002</v>
      </c>
      <c r="R200" s="136"/>
      <c r="S200" s="143"/>
      <c r="T200" s="136"/>
      <c r="U200" s="143"/>
      <c r="V200" s="136">
        <v>901.22853717169426</v>
      </c>
      <c r="W200" s="143">
        <v>0.89287168081605139</v>
      </c>
    </row>
    <row r="201" spans="1:23" ht="24" customHeight="1" x14ac:dyDescent="0.15">
      <c r="A201" s="84"/>
      <c r="B201" s="80"/>
      <c r="C201" s="34" t="s">
        <v>37</v>
      </c>
      <c r="D201" s="140">
        <v>21639.32075471698</v>
      </c>
      <c r="E201" s="144">
        <v>99.999999999999986</v>
      </c>
      <c r="F201" s="140">
        <v>35585.600849303133</v>
      </c>
      <c r="G201" s="144">
        <v>100.00000000000001</v>
      </c>
      <c r="H201" s="140">
        <v>19828.061697722569</v>
      </c>
      <c r="I201" s="144">
        <v>99.999999999999972</v>
      </c>
      <c r="J201" s="140">
        <v>21275.898701086957</v>
      </c>
      <c r="K201" s="144">
        <v>100.00000000000001</v>
      </c>
      <c r="L201" s="140">
        <v>1691.8771209527677</v>
      </c>
      <c r="M201" s="144">
        <v>99.999999999999986</v>
      </c>
      <c r="N201" s="140">
        <v>779.19354838709683</v>
      </c>
      <c r="O201" s="144">
        <v>99.999999999999972</v>
      </c>
      <c r="P201" s="140">
        <v>119.99999999999999</v>
      </c>
      <c r="Q201" s="144">
        <v>100.00000000000001</v>
      </c>
      <c r="R201" s="140">
        <v>12</v>
      </c>
      <c r="S201" s="144">
        <v>100</v>
      </c>
      <c r="T201" s="140">
        <v>4</v>
      </c>
      <c r="U201" s="144">
        <v>100</v>
      </c>
      <c r="V201" s="140">
        <v>100935.95267216953</v>
      </c>
      <c r="W201" s="144">
        <v>99.999999999999972</v>
      </c>
    </row>
    <row r="202" spans="1:23" ht="24" customHeight="1" x14ac:dyDescent="0.15">
      <c r="A202" s="197" t="s">
        <v>58</v>
      </c>
      <c r="B202" s="189" t="s">
        <v>174</v>
      </c>
      <c r="C202" s="85" t="s">
        <v>133</v>
      </c>
      <c r="D202" s="131">
        <v>3434.8095238095239</v>
      </c>
      <c r="E202" s="147">
        <v>80.952380952380949</v>
      </c>
      <c r="F202" s="131">
        <v>5709.42</v>
      </c>
      <c r="G202" s="147">
        <v>54</v>
      </c>
      <c r="H202" s="131">
        <v>3577.6470588235293</v>
      </c>
      <c r="I202" s="147">
        <v>60</v>
      </c>
      <c r="J202" s="131">
        <v>4149.375</v>
      </c>
      <c r="K202" s="147">
        <v>47.368421052631582</v>
      </c>
      <c r="L202" s="131">
        <v>521.48314606741576</v>
      </c>
      <c r="M202" s="147">
        <v>46.067415730337082</v>
      </c>
      <c r="N202" s="131">
        <v>155.43055555555557</v>
      </c>
      <c r="O202" s="147">
        <v>43.661971830985919</v>
      </c>
      <c r="P202" s="131">
        <v>25</v>
      </c>
      <c r="Q202" s="147">
        <v>41.666666666666671</v>
      </c>
      <c r="R202" s="131">
        <v>3.6666666666666665</v>
      </c>
      <c r="S202" s="147">
        <v>33.333333333333329</v>
      </c>
      <c r="T202" s="131"/>
      <c r="U202" s="147"/>
      <c r="V202" s="131">
        <v>17576.831950922693</v>
      </c>
      <c r="W202" s="147">
        <v>56.494396230993985</v>
      </c>
    </row>
    <row r="203" spans="1:23" ht="24" customHeight="1" x14ac:dyDescent="0.15">
      <c r="A203" s="200"/>
      <c r="B203" s="188"/>
      <c r="C203" s="78" t="s">
        <v>143</v>
      </c>
      <c r="D203" s="132">
        <v>808.19047619047615</v>
      </c>
      <c r="E203" s="142">
        <v>19.047619047619047</v>
      </c>
      <c r="F203" s="132">
        <v>3806.28</v>
      </c>
      <c r="G203" s="142">
        <v>36.000000000000007</v>
      </c>
      <c r="H203" s="132">
        <v>1908.0784313725489</v>
      </c>
      <c r="I203" s="142">
        <v>31.999999999999996</v>
      </c>
      <c r="J203" s="132">
        <v>3319.5</v>
      </c>
      <c r="K203" s="142">
        <v>37.894736842105267</v>
      </c>
      <c r="L203" s="132">
        <v>521.48314606741576</v>
      </c>
      <c r="M203" s="142">
        <v>46.067415730337082</v>
      </c>
      <c r="N203" s="132">
        <v>185.51388888888891</v>
      </c>
      <c r="O203" s="142">
        <v>52.112676056338024</v>
      </c>
      <c r="P203" s="132">
        <v>30</v>
      </c>
      <c r="Q203" s="142">
        <v>50</v>
      </c>
      <c r="R203" s="132">
        <v>7.333333333333333</v>
      </c>
      <c r="S203" s="142">
        <v>66.666666666666657</v>
      </c>
      <c r="T203" s="132">
        <v>15</v>
      </c>
      <c r="U203" s="142">
        <v>100</v>
      </c>
      <c r="V203" s="132">
        <v>10601.379275852663</v>
      </c>
      <c r="W203" s="142">
        <v>34.074315728644613</v>
      </c>
    </row>
    <row r="204" spans="1:23" ht="24" customHeight="1" x14ac:dyDescent="0.15">
      <c r="A204" s="200"/>
      <c r="B204" s="188"/>
      <c r="C204" s="7" t="s">
        <v>148</v>
      </c>
      <c r="D204" s="132"/>
      <c r="E204" s="142"/>
      <c r="F204" s="132">
        <v>845.84</v>
      </c>
      <c r="G204" s="142">
        <v>8</v>
      </c>
      <c r="H204" s="132">
        <v>357.76470588235293</v>
      </c>
      <c r="I204" s="142">
        <v>6</v>
      </c>
      <c r="J204" s="132">
        <v>829.875</v>
      </c>
      <c r="K204" s="142">
        <v>9.4736842105263168</v>
      </c>
      <c r="L204" s="132">
        <v>63.59550561797753</v>
      </c>
      <c r="M204" s="142">
        <v>5.6179775280898872</v>
      </c>
      <c r="N204" s="132">
        <v>10.027777777777779</v>
      </c>
      <c r="O204" s="142">
        <v>2.8169014084507045</v>
      </c>
      <c r="P204" s="132">
        <v>5</v>
      </c>
      <c r="Q204" s="142">
        <v>8.3333333333333321</v>
      </c>
      <c r="R204" s="132"/>
      <c r="S204" s="142"/>
      <c r="T204" s="132"/>
      <c r="U204" s="142"/>
      <c r="V204" s="132">
        <v>2112.102989278108</v>
      </c>
      <c r="W204" s="142">
        <v>6.788594411672717</v>
      </c>
    </row>
    <row r="205" spans="1:23" ht="24" customHeight="1" x14ac:dyDescent="0.15">
      <c r="A205" s="200"/>
      <c r="B205" s="188"/>
      <c r="C205" s="7" t="s">
        <v>157</v>
      </c>
      <c r="D205" s="132"/>
      <c r="E205" s="142"/>
      <c r="F205" s="132">
        <v>211.46</v>
      </c>
      <c r="G205" s="142">
        <v>2</v>
      </c>
      <c r="H205" s="132"/>
      <c r="I205" s="142"/>
      <c r="J205" s="132">
        <v>184.41666666666666</v>
      </c>
      <c r="K205" s="142">
        <v>2.1052631578947367</v>
      </c>
      <c r="L205" s="132"/>
      <c r="M205" s="142"/>
      <c r="N205" s="132">
        <v>5.0138888888888893</v>
      </c>
      <c r="O205" s="142">
        <v>1.4084507042253522</v>
      </c>
      <c r="P205" s="132"/>
      <c r="Q205" s="142"/>
      <c r="R205" s="132"/>
      <c r="S205" s="142"/>
      <c r="T205" s="132"/>
      <c r="U205" s="142"/>
      <c r="V205" s="132">
        <v>400.89055555555558</v>
      </c>
      <c r="W205" s="142">
        <v>1.2885183151352797</v>
      </c>
    </row>
    <row r="206" spans="1:23" ht="24" customHeight="1" x14ac:dyDescent="0.15">
      <c r="A206" s="200"/>
      <c r="B206" s="188"/>
      <c r="C206" s="7" t="s">
        <v>175</v>
      </c>
      <c r="D206" s="132"/>
      <c r="E206" s="142"/>
      <c r="F206" s="132"/>
      <c r="G206" s="142"/>
      <c r="H206" s="132">
        <v>119.25490196078431</v>
      </c>
      <c r="I206" s="142">
        <v>1.9999999999999998</v>
      </c>
      <c r="J206" s="132">
        <v>276.625</v>
      </c>
      <c r="K206" s="142">
        <v>3.1578947368421053</v>
      </c>
      <c r="L206" s="132">
        <v>12.719101123595506</v>
      </c>
      <c r="M206" s="142">
        <v>1.1235955056179776</v>
      </c>
      <c r="N206" s="132"/>
      <c r="O206" s="142"/>
      <c r="P206" s="132"/>
      <c r="Q206" s="142"/>
      <c r="R206" s="132"/>
      <c r="S206" s="142"/>
      <c r="T206" s="132"/>
      <c r="U206" s="142"/>
      <c r="V206" s="132">
        <v>408.59900308437983</v>
      </c>
      <c r="W206" s="142">
        <v>1.3132943436161326</v>
      </c>
    </row>
    <row r="207" spans="1:23" ht="24" customHeight="1" x14ac:dyDescent="0.15">
      <c r="A207" s="200"/>
      <c r="B207" s="188"/>
      <c r="C207" s="8" t="s">
        <v>137</v>
      </c>
      <c r="D207" s="136"/>
      <c r="E207" s="143"/>
      <c r="F207" s="136"/>
      <c r="G207" s="143"/>
      <c r="H207" s="136"/>
      <c r="I207" s="143"/>
      <c r="J207" s="136"/>
      <c r="K207" s="143"/>
      <c r="L207" s="136">
        <v>12.719101123595506</v>
      </c>
      <c r="M207" s="143">
        <v>1.1235955056179776</v>
      </c>
      <c r="N207" s="136"/>
      <c r="O207" s="143"/>
      <c r="P207" s="136"/>
      <c r="Q207" s="143"/>
      <c r="R207" s="136"/>
      <c r="S207" s="143"/>
      <c r="T207" s="136"/>
      <c r="U207" s="143"/>
      <c r="V207" s="136">
        <v>12.719101123595506</v>
      </c>
      <c r="W207" s="143">
        <v>4.0880969937290922E-2</v>
      </c>
    </row>
    <row r="208" spans="1:23" ht="24" customHeight="1" x14ac:dyDescent="0.15">
      <c r="A208" s="200"/>
      <c r="B208" s="58"/>
      <c r="C208" s="9" t="s">
        <v>37</v>
      </c>
      <c r="D208" s="140">
        <v>4243</v>
      </c>
      <c r="E208" s="144">
        <v>100</v>
      </c>
      <c r="F208" s="140">
        <v>10573</v>
      </c>
      <c r="G208" s="144">
        <v>100</v>
      </c>
      <c r="H208" s="140">
        <v>5962.7450980392159</v>
      </c>
      <c r="I208" s="144">
        <v>100</v>
      </c>
      <c r="J208" s="140">
        <v>8759.7916666666661</v>
      </c>
      <c r="K208" s="144">
        <v>100.00000000000001</v>
      </c>
      <c r="L208" s="140">
        <v>1132</v>
      </c>
      <c r="M208" s="144">
        <v>100</v>
      </c>
      <c r="N208" s="140">
        <v>355.98611111111114</v>
      </c>
      <c r="O208" s="144">
        <v>100</v>
      </c>
      <c r="P208" s="140">
        <v>60</v>
      </c>
      <c r="Q208" s="144">
        <v>100</v>
      </c>
      <c r="R208" s="140">
        <v>11</v>
      </c>
      <c r="S208" s="144">
        <v>99.999999999999986</v>
      </c>
      <c r="T208" s="140">
        <v>15</v>
      </c>
      <c r="U208" s="144">
        <v>100</v>
      </c>
      <c r="V208" s="140">
        <v>31112.522875816991</v>
      </c>
      <c r="W208" s="144">
        <v>100.00000000000001</v>
      </c>
    </row>
    <row r="209" spans="1:23" ht="24" customHeight="1" x14ac:dyDescent="0.15">
      <c r="A209" s="66"/>
      <c r="B209" s="186" t="s">
        <v>176</v>
      </c>
      <c r="C209" s="77" t="s">
        <v>177</v>
      </c>
      <c r="D209" s="135">
        <v>2658.6666666666665</v>
      </c>
      <c r="E209" s="141">
        <v>66.666666666666657</v>
      </c>
      <c r="F209" s="135">
        <v>5002.8196721311469</v>
      </c>
      <c r="G209" s="141">
        <v>70</v>
      </c>
      <c r="H209" s="135">
        <v>2032.3770491803277</v>
      </c>
      <c r="I209" s="141">
        <v>49.152542372881364</v>
      </c>
      <c r="J209" s="135">
        <v>2783.5042735042734</v>
      </c>
      <c r="K209" s="141">
        <v>50</v>
      </c>
      <c r="L209" s="135">
        <v>322.01351351351349</v>
      </c>
      <c r="M209" s="141">
        <v>53.424657534246563</v>
      </c>
      <c r="N209" s="135">
        <v>113</v>
      </c>
      <c r="O209" s="141">
        <v>50</v>
      </c>
      <c r="P209" s="135">
        <v>15.217391304347824</v>
      </c>
      <c r="Q209" s="141">
        <v>30.434782608695656</v>
      </c>
      <c r="R209" s="135">
        <v>1.1111111111111112</v>
      </c>
      <c r="S209" s="141">
        <v>22.222222222222225</v>
      </c>
      <c r="T209" s="135">
        <v>5.0999999999999996</v>
      </c>
      <c r="U209" s="141">
        <v>30</v>
      </c>
      <c r="V209" s="135">
        <v>12933.809677411387</v>
      </c>
      <c r="W209" s="141">
        <v>59.500060641288158</v>
      </c>
    </row>
    <row r="210" spans="1:23" ht="24" customHeight="1" x14ac:dyDescent="0.15">
      <c r="A210" s="66"/>
      <c r="B210" s="188"/>
      <c r="C210" s="78" t="s">
        <v>143</v>
      </c>
      <c r="D210" s="132">
        <v>997</v>
      </c>
      <c r="E210" s="142">
        <v>25</v>
      </c>
      <c r="F210" s="132">
        <v>1905.8360655737704</v>
      </c>
      <c r="G210" s="142">
        <v>26.666666666666671</v>
      </c>
      <c r="H210" s="132">
        <v>1541.8032786885246</v>
      </c>
      <c r="I210" s="142">
        <v>37.288135593220346</v>
      </c>
      <c r="J210" s="132">
        <v>2351.5811965811963</v>
      </c>
      <c r="K210" s="142">
        <v>42.241379310344826</v>
      </c>
      <c r="L210" s="132">
        <v>214.67567567567565</v>
      </c>
      <c r="M210" s="142">
        <v>35.61643835616438</v>
      </c>
      <c r="N210" s="132">
        <v>103.02941176470588</v>
      </c>
      <c r="O210" s="142">
        <v>45.588235294117645</v>
      </c>
      <c r="P210" s="132">
        <v>30.434782608695649</v>
      </c>
      <c r="Q210" s="142">
        <v>60.869565217391312</v>
      </c>
      <c r="R210" s="132">
        <v>3.8888888888888893</v>
      </c>
      <c r="S210" s="142">
        <v>77.777777777777786</v>
      </c>
      <c r="T210" s="132">
        <v>10.199999999999999</v>
      </c>
      <c r="U210" s="142">
        <v>60</v>
      </c>
      <c r="V210" s="132">
        <v>7158.4492997814586</v>
      </c>
      <c r="W210" s="142">
        <v>32.931377378968058</v>
      </c>
    </row>
    <row r="211" spans="1:23" ht="24" customHeight="1" x14ac:dyDescent="0.15">
      <c r="A211" s="66"/>
      <c r="B211" s="188"/>
      <c r="C211" s="7" t="s">
        <v>178</v>
      </c>
      <c r="D211" s="132">
        <v>332.33333333333331</v>
      </c>
      <c r="E211" s="142">
        <v>8.3333333333333321</v>
      </c>
      <c r="F211" s="132"/>
      <c r="G211" s="142"/>
      <c r="H211" s="132">
        <v>280.32786885245901</v>
      </c>
      <c r="I211" s="142">
        <v>6.779661016949154</v>
      </c>
      <c r="J211" s="132">
        <v>335.9401709401709</v>
      </c>
      <c r="K211" s="142">
        <v>6.0344827586206895</v>
      </c>
      <c r="L211" s="132">
        <v>41.283783783783782</v>
      </c>
      <c r="M211" s="142">
        <v>6.8493150684931505</v>
      </c>
      <c r="N211" s="132">
        <v>6.6470588235294121</v>
      </c>
      <c r="O211" s="142">
        <v>2.9411764705882355</v>
      </c>
      <c r="P211" s="132">
        <v>4.3478260869565215</v>
      </c>
      <c r="Q211" s="142">
        <v>8.6956521739130448</v>
      </c>
      <c r="R211" s="132"/>
      <c r="S211" s="142"/>
      <c r="T211" s="132">
        <v>1.7</v>
      </c>
      <c r="U211" s="142">
        <v>10</v>
      </c>
      <c r="V211" s="132">
        <v>1002.5800418202329</v>
      </c>
      <c r="W211" s="142">
        <v>4.6122198156535985</v>
      </c>
    </row>
    <row r="212" spans="1:23" ht="24" customHeight="1" x14ac:dyDescent="0.15">
      <c r="A212" s="66"/>
      <c r="B212" s="188"/>
      <c r="C212" s="7" t="s">
        <v>135</v>
      </c>
      <c r="D212" s="132"/>
      <c r="E212" s="142"/>
      <c r="F212" s="132"/>
      <c r="G212" s="142"/>
      <c r="H212" s="132">
        <v>140.1639344262295</v>
      </c>
      <c r="I212" s="142">
        <v>3.389830508474577</v>
      </c>
      <c r="J212" s="132">
        <v>47.991452991452988</v>
      </c>
      <c r="K212" s="142">
        <v>0.86206896551724133</v>
      </c>
      <c r="L212" s="132">
        <v>16.513513513513512</v>
      </c>
      <c r="M212" s="142">
        <v>2.7397260273972601</v>
      </c>
      <c r="N212" s="132"/>
      <c r="O212" s="142"/>
      <c r="P212" s="132"/>
      <c r="Q212" s="142"/>
      <c r="R212" s="132"/>
      <c r="S212" s="142"/>
      <c r="T212" s="132"/>
      <c r="U212" s="142"/>
      <c r="V212" s="132">
        <v>204.66890093119602</v>
      </c>
      <c r="W212" s="142">
        <v>0.94154872543549484</v>
      </c>
    </row>
    <row r="213" spans="1:23" ht="24" customHeight="1" x14ac:dyDescent="0.15">
      <c r="A213" s="66"/>
      <c r="B213" s="188"/>
      <c r="C213" s="7" t="s">
        <v>179</v>
      </c>
      <c r="D213" s="132"/>
      <c r="E213" s="142"/>
      <c r="F213" s="132">
        <v>119.11475409836065</v>
      </c>
      <c r="G213" s="142">
        <v>1.666666666666667</v>
      </c>
      <c r="H213" s="132">
        <v>70.081967213114751</v>
      </c>
      <c r="I213" s="142">
        <v>1.6949152542372885</v>
      </c>
      <c r="J213" s="132">
        <v>47.991452991452988</v>
      </c>
      <c r="K213" s="142">
        <v>0.86206896551724133</v>
      </c>
      <c r="L213" s="132">
        <v>8.2567567567567561</v>
      </c>
      <c r="M213" s="142">
        <v>1.3698630136986301</v>
      </c>
      <c r="N213" s="132"/>
      <c r="O213" s="142"/>
      <c r="P213" s="132"/>
      <c r="Q213" s="142"/>
      <c r="R213" s="132"/>
      <c r="S213" s="142"/>
      <c r="T213" s="132"/>
      <c r="U213" s="142"/>
      <c r="V213" s="132">
        <v>245.44493105968516</v>
      </c>
      <c r="W213" s="142">
        <v>1.1291327649310938</v>
      </c>
    </row>
    <row r="214" spans="1:23" ht="24" customHeight="1" x14ac:dyDescent="0.15">
      <c r="A214" s="66"/>
      <c r="B214" s="188"/>
      <c r="C214" s="8" t="s">
        <v>98</v>
      </c>
      <c r="D214" s="136"/>
      <c r="E214" s="143"/>
      <c r="F214" s="136">
        <v>119.11475409836065</v>
      </c>
      <c r="G214" s="143">
        <v>1.666666666666667</v>
      </c>
      <c r="H214" s="136">
        <v>70.081967213114751</v>
      </c>
      <c r="I214" s="143">
        <v>1.6949152542372885</v>
      </c>
      <c r="J214" s="136"/>
      <c r="K214" s="143"/>
      <c r="L214" s="136"/>
      <c r="M214" s="143"/>
      <c r="N214" s="136">
        <v>3.3235294117647061</v>
      </c>
      <c r="O214" s="143">
        <v>1.4705882352941178</v>
      </c>
      <c r="P214" s="136"/>
      <c r="Q214" s="143"/>
      <c r="R214" s="136"/>
      <c r="S214" s="143"/>
      <c r="T214" s="136"/>
      <c r="U214" s="143"/>
      <c r="V214" s="136">
        <v>192.52025072324011</v>
      </c>
      <c r="W214" s="143">
        <v>0.88566067372358448</v>
      </c>
    </row>
    <row r="215" spans="1:23" ht="24" customHeight="1" x14ac:dyDescent="0.15">
      <c r="A215" s="67"/>
      <c r="B215" s="58"/>
      <c r="C215" s="9" t="s">
        <v>37</v>
      </c>
      <c r="D215" s="140">
        <v>3988</v>
      </c>
      <c r="E215" s="144">
        <v>99.999999999999986</v>
      </c>
      <c r="F215" s="140">
        <v>7146.885245901638</v>
      </c>
      <c r="G215" s="144">
        <v>100.00000000000001</v>
      </c>
      <c r="H215" s="140">
        <v>4134.8360655737697</v>
      </c>
      <c r="I215" s="144">
        <v>100</v>
      </c>
      <c r="J215" s="140">
        <v>5567.0085470085469</v>
      </c>
      <c r="K215" s="144">
        <v>99.999999999999986</v>
      </c>
      <c r="L215" s="140">
        <v>602.74324324324323</v>
      </c>
      <c r="M215" s="144">
        <v>99.999999999999986</v>
      </c>
      <c r="N215" s="140">
        <v>226</v>
      </c>
      <c r="O215" s="144">
        <v>100</v>
      </c>
      <c r="P215" s="140">
        <v>49.999999999999993</v>
      </c>
      <c r="Q215" s="144">
        <v>100.00000000000001</v>
      </c>
      <c r="R215" s="140">
        <v>5</v>
      </c>
      <c r="S215" s="144">
        <v>100.00000000000001</v>
      </c>
      <c r="T215" s="140">
        <v>17</v>
      </c>
      <c r="U215" s="144">
        <v>100</v>
      </c>
      <c r="V215" s="140">
        <v>21737.473101727202</v>
      </c>
      <c r="W215" s="144">
        <v>100</v>
      </c>
    </row>
    <row r="216" spans="1:23" ht="24" customHeight="1" x14ac:dyDescent="0.15">
      <c r="A216" s="66"/>
      <c r="B216" s="186" t="s">
        <v>32</v>
      </c>
      <c r="C216" s="77" t="s">
        <v>164</v>
      </c>
      <c r="D216" s="135">
        <v>98</v>
      </c>
      <c r="E216" s="141">
        <v>100</v>
      </c>
      <c r="F216" s="135">
        <v>1477.3333333333333</v>
      </c>
      <c r="G216" s="141">
        <v>88.888888888888886</v>
      </c>
      <c r="H216" s="135">
        <v>798</v>
      </c>
      <c r="I216" s="141">
        <v>73.076923076923066</v>
      </c>
      <c r="J216" s="135">
        <v>1507.1333333333334</v>
      </c>
      <c r="K216" s="141">
        <v>61.666666666666671</v>
      </c>
      <c r="L216" s="135">
        <v>97.463414634146346</v>
      </c>
      <c r="M216" s="141">
        <v>45</v>
      </c>
      <c r="N216" s="135">
        <v>55.875</v>
      </c>
      <c r="O216" s="141">
        <v>37.5</v>
      </c>
      <c r="P216" s="135">
        <v>5</v>
      </c>
      <c r="Q216" s="141">
        <v>14.285714285714285</v>
      </c>
      <c r="R216" s="135"/>
      <c r="S216" s="141"/>
      <c r="T216" s="135"/>
      <c r="U216" s="141"/>
      <c r="V216" s="135">
        <v>4038.8050813008126</v>
      </c>
      <c r="W216" s="141">
        <v>70.663017395027424</v>
      </c>
    </row>
    <row r="217" spans="1:23" ht="24" customHeight="1" x14ac:dyDescent="0.15">
      <c r="A217" s="66"/>
      <c r="B217" s="188"/>
      <c r="C217" s="78" t="s">
        <v>140</v>
      </c>
      <c r="D217" s="132"/>
      <c r="E217" s="142"/>
      <c r="F217" s="132">
        <v>184.66666666666666</v>
      </c>
      <c r="G217" s="142">
        <v>11.111111111111111</v>
      </c>
      <c r="H217" s="132">
        <v>168</v>
      </c>
      <c r="I217" s="142">
        <v>15.384615384615385</v>
      </c>
      <c r="J217" s="132">
        <v>855.4</v>
      </c>
      <c r="K217" s="142">
        <v>35</v>
      </c>
      <c r="L217" s="132">
        <v>113.70731707317074</v>
      </c>
      <c r="M217" s="142">
        <v>52.5</v>
      </c>
      <c r="N217" s="132">
        <v>83.8125</v>
      </c>
      <c r="O217" s="142">
        <v>56.25</v>
      </c>
      <c r="P217" s="132">
        <v>30</v>
      </c>
      <c r="Q217" s="142">
        <v>85.714285714285708</v>
      </c>
      <c r="R217" s="132">
        <v>8.25</v>
      </c>
      <c r="S217" s="142">
        <v>75</v>
      </c>
      <c r="T217" s="132">
        <v>8</v>
      </c>
      <c r="U217" s="142">
        <v>100</v>
      </c>
      <c r="V217" s="132">
        <v>1451.8364837398374</v>
      </c>
      <c r="W217" s="142">
        <v>25.40136120463659</v>
      </c>
    </row>
    <row r="218" spans="1:23" ht="24" customHeight="1" x14ac:dyDescent="0.15">
      <c r="A218" s="66"/>
      <c r="B218" s="188"/>
      <c r="C218" s="7" t="s">
        <v>148</v>
      </c>
      <c r="D218" s="132"/>
      <c r="E218" s="142"/>
      <c r="F218" s="132"/>
      <c r="G218" s="142"/>
      <c r="H218" s="132">
        <v>84</v>
      </c>
      <c r="I218" s="142">
        <v>7.6923076923076925</v>
      </c>
      <c r="J218" s="132">
        <v>81.466666666666669</v>
      </c>
      <c r="K218" s="142">
        <v>3.3333333333333335</v>
      </c>
      <c r="L218" s="132">
        <v>5.4146341463414638</v>
      </c>
      <c r="M218" s="142">
        <v>2.5</v>
      </c>
      <c r="N218" s="132">
        <v>4.65625</v>
      </c>
      <c r="O218" s="142">
        <v>3.125</v>
      </c>
      <c r="P218" s="132"/>
      <c r="Q218" s="142"/>
      <c r="R218" s="132">
        <v>2.75</v>
      </c>
      <c r="S218" s="142">
        <v>25</v>
      </c>
      <c r="T218" s="132"/>
      <c r="U218" s="142"/>
      <c r="V218" s="132">
        <v>178.28755081300812</v>
      </c>
      <c r="W218" s="142">
        <v>3.1193226835197443</v>
      </c>
    </row>
    <row r="219" spans="1:23" ht="24" customHeight="1" x14ac:dyDescent="0.15">
      <c r="A219" s="66"/>
      <c r="B219" s="188"/>
      <c r="C219" s="7" t="s">
        <v>91</v>
      </c>
      <c r="D219" s="132"/>
      <c r="E219" s="142"/>
      <c r="F219" s="132"/>
      <c r="G219" s="142"/>
      <c r="H219" s="132">
        <v>42</v>
      </c>
      <c r="I219" s="142">
        <v>3.8461538461538463</v>
      </c>
      <c r="J219" s="132"/>
      <c r="K219" s="142"/>
      <c r="L219" s="132"/>
      <c r="M219" s="142"/>
      <c r="N219" s="132">
        <v>4.65625</v>
      </c>
      <c r="O219" s="142">
        <v>3.125</v>
      </c>
      <c r="P219" s="132"/>
      <c r="Q219" s="142"/>
      <c r="R219" s="132"/>
      <c r="S219" s="142"/>
      <c r="T219" s="132"/>
      <c r="U219" s="142"/>
      <c r="V219" s="132">
        <v>46.65625</v>
      </c>
      <c r="W219" s="142">
        <v>0.81629871681623645</v>
      </c>
    </row>
    <row r="220" spans="1:23" ht="24" customHeight="1" x14ac:dyDescent="0.15">
      <c r="A220" s="66"/>
      <c r="B220" s="188"/>
      <c r="C220" s="7" t="s">
        <v>136</v>
      </c>
      <c r="D220" s="132"/>
      <c r="E220" s="142"/>
      <c r="F220" s="132"/>
      <c r="G220" s="142"/>
      <c r="H220" s="132"/>
      <c r="I220" s="142"/>
      <c r="J220" s="132"/>
      <c r="K220" s="142"/>
      <c r="L220" s="132"/>
      <c r="M220" s="142"/>
      <c r="N220" s="132"/>
      <c r="O220" s="142"/>
      <c r="P220" s="132"/>
      <c r="Q220" s="142"/>
      <c r="R220" s="132"/>
      <c r="S220" s="142"/>
      <c r="T220" s="132"/>
      <c r="U220" s="142"/>
      <c r="V220" s="132"/>
      <c r="W220" s="142"/>
    </row>
    <row r="221" spans="1:23" ht="24" customHeight="1" x14ac:dyDescent="0.15">
      <c r="A221" s="66"/>
      <c r="B221" s="188"/>
      <c r="C221" s="8" t="s">
        <v>103</v>
      </c>
      <c r="D221" s="136"/>
      <c r="E221" s="143"/>
      <c r="F221" s="136"/>
      <c r="G221" s="143"/>
      <c r="H221" s="136"/>
      <c r="I221" s="143"/>
      <c r="J221" s="136"/>
      <c r="K221" s="143"/>
      <c r="L221" s="136"/>
      <c r="M221" s="143"/>
      <c r="N221" s="136"/>
      <c r="O221" s="143"/>
      <c r="P221" s="136"/>
      <c r="Q221" s="143"/>
      <c r="R221" s="136"/>
      <c r="S221" s="143"/>
      <c r="T221" s="136"/>
      <c r="U221" s="143"/>
      <c r="V221" s="136"/>
      <c r="W221" s="143"/>
    </row>
    <row r="222" spans="1:23" ht="24" customHeight="1" x14ac:dyDescent="0.15">
      <c r="A222" s="68"/>
      <c r="B222" s="58"/>
      <c r="C222" s="9" t="s">
        <v>37</v>
      </c>
      <c r="D222" s="140">
        <v>98</v>
      </c>
      <c r="E222" s="144">
        <v>100</v>
      </c>
      <c r="F222" s="140">
        <v>1662</v>
      </c>
      <c r="G222" s="144">
        <v>100</v>
      </c>
      <c r="H222" s="140">
        <v>1092</v>
      </c>
      <c r="I222" s="144">
        <v>99.999999999999986</v>
      </c>
      <c r="J222" s="140">
        <v>2444</v>
      </c>
      <c r="K222" s="144">
        <v>100</v>
      </c>
      <c r="L222" s="140">
        <v>216.58536585365854</v>
      </c>
      <c r="M222" s="144">
        <v>100</v>
      </c>
      <c r="N222" s="140">
        <v>149</v>
      </c>
      <c r="O222" s="144">
        <v>100</v>
      </c>
      <c r="P222" s="140">
        <v>35</v>
      </c>
      <c r="Q222" s="144">
        <v>100</v>
      </c>
      <c r="R222" s="140">
        <v>11</v>
      </c>
      <c r="S222" s="144">
        <v>100</v>
      </c>
      <c r="T222" s="140">
        <v>8</v>
      </c>
      <c r="U222" s="144">
        <v>100</v>
      </c>
      <c r="V222" s="140">
        <v>5715.585365853658</v>
      </c>
      <c r="W222" s="144">
        <v>99.999999999999986</v>
      </c>
    </row>
    <row r="223" spans="1:23" ht="24" customHeight="1" x14ac:dyDescent="0.15">
      <c r="A223" s="196" t="s">
        <v>58</v>
      </c>
      <c r="B223" s="186" t="s">
        <v>180</v>
      </c>
      <c r="C223" s="77" t="s">
        <v>105</v>
      </c>
      <c r="D223" s="135">
        <v>354.66666666666669</v>
      </c>
      <c r="E223" s="141">
        <v>88.8888888888889</v>
      </c>
      <c r="F223" s="135">
        <v>845</v>
      </c>
      <c r="G223" s="141">
        <v>76.923076923076934</v>
      </c>
      <c r="H223" s="135">
        <v>277.33333333333331</v>
      </c>
      <c r="I223" s="141">
        <v>66.666666666666657</v>
      </c>
      <c r="J223" s="135">
        <v>180.4814814814815</v>
      </c>
      <c r="K223" s="141">
        <v>40.74074074074074</v>
      </c>
      <c r="L223" s="135">
        <v>14.166666666666668</v>
      </c>
      <c r="M223" s="141">
        <v>41.666666666666671</v>
      </c>
      <c r="N223" s="135">
        <v>2.8</v>
      </c>
      <c r="O223" s="141">
        <v>20</v>
      </c>
      <c r="P223" s="135"/>
      <c r="Q223" s="141"/>
      <c r="R223" s="135"/>
      <c r="S223" s="141"/>
      <c r="T223" s="135"/>
      <c r="U223" s="141"/>
      <c r="V223" s="135">
        <v>1674.4481481481482</v>
      </c>
      <c r="W223" s="141">
        <v>69.638101399382336</v>
      </c>
    </row>
    <row r="224" spans="1:23" ht="24" customHeight="1" x14ac:dyDescent="0.15">
      <c r="A224" s="191"/>
      <c r="B224" s="188"/>
      <c r="C224" s="78" t="s">
        <v>143</v>
      </c>
      <c r="D224" s="139">
        <v>44.333333333333336</v>
      </c>
      <c r="E224" s="145">
        <v>11.111111111111112</v>
      </c>
      <c r="F224" s="132">
        <v>169</v>
      </c>
      <c r="G224" s="142">
        <v>15.384615384615385</v>
      </c>
      <c r="H224" s="132">
        <v>138.66666666666666</v>
      </c>
      <c r="I224" s="142">
        <v>33.333333333333329</v>
      </c>
      <c r="J224" s="132">
        <v>196.88888888888891</v>
      </c>
      <c r="K224" s="142">
        <v>44.444444444444443</v>
      </c>
      <c r="L224" s="132">
        <v>19.833333333333336</v>
      </c>
      <c r="M224" s="142">
        <v>58.333333333333336</v>
      </c>
      <c r="N224" s="132">
        <v>11.2</v>
      </c>
      <c r="O224" s="142">
        <v>80</v>
      </c>
      <c r="P224" s="132"/>
      <c r="Q224" s="142"/>
      <c r="R224" s="132"/>
      <c r="S224" s="142"/>
      <c r="T224" s="132"/>
      <c r="U224" s="142"/>
      <c r="V224" s="132">
        <v>579.92222222222233</v>
      </c>
      <c r="W224" s="142">
        <v>24.118204292876786</v>
      </c>
    </row>
    <row r="225" spans="1:23" ht="24" customHeight="1" x14ac:dyDescent="0.15">
      <c r="A225" s="191"/>
      <c r="B225" s="188"/>
      <c r="C225" s="7" t="s">
        <v>130</v>
      </c>
      <c r="D225" s="132"/>
      <c r="E225" s="142"/>
      <c r="F225" s="132"/>
      <c r="G225" s="142"/>
      <c r="H225" s="132"/>
      <c r="I225" s="142"/>
      <c r="J225" s="132">
        <v>32.814814814814817</v>
      </c>
      <c r="K225" s="142">
        <v>7.4074074074074066</v>
      </c>
      <c r="L225" s="132"/>
      <c r="M225" s="142"/>
      <c r="N225" s="132"/>
      <c r="O225" s="142"/>
      <c r="P225" s="132"/>
      <c r="Q225" s="142"/>
      <c r="R225" s="132"/>
      <c r="S225" s="142"/>
      <c r="T225" s="132"/>
      <c r="U225" s="142"/>
      <c r="V225" s="132">
        <v>32.814814814814817</v>
      </c>
      <c r="W225" s="142">
        <v>1.364725091071525</v>
      </c>
    </row>
    <row r="226" spans="1:23" ht="24" customHeight="1" x14ac:dyDescent="0.15">
      <c r="A226" s="191"/>
      <c r="B226" s="188"/>
      <c r="C226" s="7" t="s">
        <v>181</v>
      </c>
      <c r="D226" s="132"/>
      <c r="E226" s="142"/>
      <c r="F226" s="132"/>
      <c r="G226" s="142"/>
      <c r="H226" s="132"/>
      <c r="I226" s="142"/>
      <c r="J226" s="132">
        <v>16.407407407407408</v>
      </c>
      <c r="K226" s="142">
        <v>3.7037037037037033</v>
      </c>
      <c r="L226" s="132"/>
      <c r="M226" s="142"/>
      <c r="N226" s="132"/>
      <c r="O226" s="142"/>
      <c r="P226" s="132"/>
      <c r="Q226" s="142"/>
      <c r="R226" s="132"/>
      <c r="S226" s="142"/>
      <c r="T226" s="132"/>
      <c r="U226" s="142"/>
      <c r="V226" s="132">
        <v>16.407407407407408</v>
      </c>
      <c r="W226" s="142">
        <v>0.68236254553576248</v>
      </c>
    </row>
    <row r="227" spans="1:23" ht="24" customHeight="1" x14ac:dyDescent="0.15">
      <c r="A227" s="191"/>
      <c r="B227" s="188"/>
      <c r="C227" s="7" t="s">
        <v>175</v>
      </c>
      <c r="D227" s="132"/>
      <c r="E227" s="142"/>
      <c r="F227" s="132">
        <v>84.5</v>
      </c>
      <c r="G227" s="142">
        <v>7.6923076923076925</v>
      </c>
      <c r="H227" s="132"/>
      <c r="I227" s="142"/>
      <c r="J227" s="132">
        <v>16.407407407407408</v>
      </c>
      <c r="K227" s="142">
        <v>3.7037037037037033</v>
      </c>
      <c r="L227" s="132"/>
      <c r="M227" s="142"/>
      <c r="N227" s="132"/>
      <c r="O227" s="142"/>
      <c r="P227" s="132"/>
      <c r="Q227" s="142"/>
      <c r="R227" s="132"/>
      <c r="S227" s="142"/>
      <c r="T227" s="132"/>
      <c r="U227" s="142"/>
      <c r="V227" s="132">
        <v>100.9074074074074</v>
      </c>
      <c r="W227" s="142">
        <v>4.1966066711336003</v>
      </c>
    </row>
    <row r="228" spans="1:23" ht="24" customHeight="1" x14ac:dyDescent="0.15">
      <c r="A228" s="191"/>
      <c r="B228" s="188"/>
      <c r="C228" s="8" t="s">
        <v>103</v>
      </c>
      <c r="D228" s="136"/>
      <c r="E228" s="143"/>
      <c r="F228" s="136"/>
      <c r="G228" s="143"/>
      <c r="H228" s="136"/>
      <c r="I228" s="143"/>
      <c r="J228" s="136"/>
      <c r="K228" s="143"/>
      <c r="L228" s="136"/>
      <c r="M228" s="143"/>
      <c r="N228" s="136"/>
      <c r="O228" s="143"/>
      <c r="P228" s="136"/>
      <c r="Q228" s="143"/>
      <c r="R228" s="136"/>
      <c r="S228" s="143"/>
      <c r="T228" s="136"/>
      <c r="U228" s="143"/>
      <c r="V228" s="136"/>
      <c r="W228" s="143"/>
    </row>
    <row r="229" spans="1:23" ht="24" customHeight="1" x14ac:dyDescent="0.15">
      <c r="A229" s="191"/>
      <c r="B229" s="58"/>
      <c r="C229" s="9" t="s">
        <v>37</v>
      </c>
      <c r="D229" s="165">
        <v>399</v>
      </c>
      <c r="E229" s="146">
        <v>100.00000000000001</v>
      </c>
      <c r="F229" s="140">
        <v>1098.5</v>
      </c>
      <c r="G229" s="144">
        <v>100.00000000000001</v>
      </c>
      <c r="H229" s="140">
        <v>416</v>
      </c>
      <c r="I229" s="144">
        <v>99.999999999999986</v>
      </c>
      <c r="J229" s="140">
        <v>443.00000000000006</v>
      </c>
      <c r="K229" s="144">
        <v>100.00000000000001</v>
      </c>
      <c r="L229" s="140">
        <v>34</v>
      </c>
      <c r="M229" s="144">
        <v>100</v>
      </c>
      <c r="N229" s="140">
        <v>14</v>
      </c>
      <c r="O229" s="144">
        <v>100</v>
      </c>
      <c r="P229" s="140"/>
      <c r="Q229" s="144"/>
      <c r="R229" s="140"/>
      <c r="S229" s="144"/>
      <c r="T229" s="140"/>
      <c r="U229" s="144"/>
      <c r="V229" s="140">
        <v>2404.5</v>
      </c>
      <c r="W229" s="144">
        <v>100</v>
      </c>
    </row>
    <row r="230" spans="1:23" ht="24" customHeight="1" x14ac:dyDescent="0.15">
      <c r="A230" s="69"/>
      <c r="B230" s="189" t="s">
        <v>182</v>
      </c>
      <c r="C230" s="85" t="s">
        <v>133</v>
      </c>
      <c r="D230" s="135">
        <v>92.777777777777786</v>
      </c>
      <c r="E230" s="141">
        <v>55.555555555555557</v>
      </c>
      <c r="F230" s="135">
        <v>974.59459459459458</v>
      </c>
      <c r="G230" s="141">
        <v>54.054054054054049</v>
      </c>
      <c r="H230" s="135">
        <v>627.69230769230762</v>
      </c>
      <c r="I230" s="141">
        <v>76.923076923076934</v>
      </c>
      <c r="J230" s="135">
        <v>645.4545454545455</v>
      </c>
      <c r="K230" s="141">
        <v>36.363636363636367</v>
      </c>
      <c r="L230" s="135">
        <v>51.071428571428569</v>
      </c>
      <c r="M230" s="141">
        <v>35.714285714285715</v>
      </c>
      <c r="N230" s="135">
        <v>45.243243243243242</v>
      </c>
      <c r="O230" s="141">
        <v>48.648648648648646</v>
      </c>
      <c r="P230" s="135"/>
      <c r="Q230" s="141"/>
      <c r="R230" s="135"/>
      <c r="S230" s="141"/>
      <c r="T230" s="135"/>
      <c r="U230" s="141"/>
      <c r="V230" s="135">
        <v>2436.8338973338973</v>
      </c>
      <c r="W230" s="141">
        <v>50.57770646189077</v>
      </c>
    </row>
    <row r="231" spans="1:23" ht="24" customHeight="1" x14ac:dyDescent="0.15">
      <c r="A231" s="59"/>
      <c r="B231" s="188"/>
      <c r="C231" s="78" t="s">
        <v>143</v>
      </c>
      <c r="D231" s="132">
        <v>18.555555555555557</v>
      </c>
      <c r="E231" s="142">
        <v>11.111111111111112</v>
      </c>
      <c r="F231" s="132">
        <v>682.21621621621614</v>
      </c>
      <c r="G231" s="142">
        <v>37.837837837837832</v>
      </c>
      <c r="H231" s="132">
        <v>188.30769230769229</v>
      </c>
      <c r="I231" s="142">
        <v>23.076923076923077</v>
      </c>
      <c r="J231" s="132">
        <v>871.36363636363637</v>
      </c>
      <c r="K231" s="142">
        <v>49.090909090909093</v>
      </c>
      <c r="L231" s="132">
        <v>78.30952380952381</v>
      </c>
      <c r="M231" s="142">
        <v>54.761904761904766</v>
      </c>
      <c r="N231" s="132">
        <v>35.189189189189193</v>
      </c>
      <c r="O231" s="142">
        <v>37.837837837837839</v>
      </c>
      <c r="P231" s="132">
        <v>16</v>
      </c>
      <c r="Q231" s="142">
        <v>100</v>
      </c>
      <c r="R231" s="132">
        <v>2</v>
      </c>
      <c r="S231" s="142">
        <v>100</v>
      </c>
      <c r="T231" s="132">
        <v>3</v>
      </c>
      <c r="U231" s="142">
        <v>100</v>
      </c>
      <c r="V231" s="132">
        <v>1894.9418134418133</v>
      </c>
      <c r="W231" s="142">
        <v>39.330465202196208</v>
      </c>
    </row>
    <row r="232" spans="1:23" ht="24" customHeight="1" x14ac:dyDescent="0.15">
      <c r="A232" s="59"/>
      <c r="B232" s="188"/>
      <c r="C232" s="7" t="s">
        <v>148</v>
      </c>
      <c r="D232" s="132">
        <v>55.666666666666671</v>
      </c>
      <c r="E232" s="142">
        <v>33.333333333333336</v>
      </c>
      <c r="F232" s="132">
        <v>48.729729729729726</v>
      </c>
      <c r="G232" s="142">
        <v>2.7027027027027022</v>
      </c>
      <c r="H232" s="132"/>
      <c r="I232" s="142"/>
      <c r="J232" s="132">
        <v>129.09090909090909</v>
      </c>
      <c r="K232" s="142">
        <v>7.2727272727272725</v>
      </c>
      <c r="L232" s="132">
        <v>13.619047619047619</v>
      </c>
      <c r="M232" s="142">
        <v>9.5238095238095237</v>
      </c>
      <c r="N232" s="132">
        <v>5.0270270270270272</v>
      </c>
      <c r="O232" s="142">
        <v>5.4054054054054053</v>
      </c>
      <c r="P232" s="132"/>
      <c r="Q232" s="142"/>
      <c r="R232" s="132"/>
      <c r="S232" s="142"/>
      <c r="T232" s="132"/>
      <c r="U232" s="142"/>
      <c r="V232" s="132">
        <v>252.13338013338014</v>
      </c>
      <c r="W232" s="142">
        <v>5.2331544236899159</v>
      </c>
    </row>
    <row r="233" spans="1:23" ht="24" customHeight="1" x14ac:dyDescent="0.15">
      <c r="A233" s="59"/>
      <c r="B233" s="188"/>
      <c r="C233" s="7" t="s">
        <v>157</v>
      </c>
      <c r="D233" s="132"/>
      <c r="E233" s="142"/>
      <c r="F233" s="132">
        <v>48.729729729729726</v>
      </c>
      <c r="G233" s="142">
        <v>2.7027027027027022</v>
      </c>
      <c r="H233" s="132"/>
      <c r="I233" s="142"/>
      <c r="J233" s="132">
        <v>129.09090909090909</v>
      </c>
      <c r="K233" s="142">
        <v>7.2727272727272725</v>
      </c>
      <c r="L233" s="132"/>
      <c r="M233" s="142"/>
      <c r="N233" s="132">
        <v>7.5405405405405403</v>
      </c>
      <c r="O233" s="142">
        <v>8.1081081081081088</v>
      </c>
      <c r="P233" s="132"/>
      <c r="Q233" s="142"/>
      <c r="R233" s="132"/>
      <c r="S233" s="142"/>
      <c r="T233" s="132"/>
      <c r="U233" s="142"/>
      <c r="V233" s="132">
        <v>185.36117936117935</v>
      </c>
      <c r="W233" s="142">
        <v>3.8472639967035982</v>
      </c>
    </row>
    <row r="234" spans="1:23" ht="24" customHeight="1" x14ac:dyDescent="0.15">
      <c r="A234" s="59"/>
      <c r="B234" s="188"/>
      <c r="C234" s="7" t="s">
        <v>175</v>
      </c>
      <c r="D234" s="132"/>
      <c r="E234" s="142"/>
      <c r="F234" s="132"/>
      <c r="G234" s="142"/>
      <c r="H234" s="132"/>
      <c r="I234" s="142"/>
      <c r="J234" s="132"/>
      <c r="K234" s="142"/>
      <c r="L234" s="132"/>
      <c r="M234" s="142"/>
      <c r="N234" s="132"/>
      <c r="O234" s="142"/>
      <c r="P234" s="132"/>
      <c r="Q234" s="142"/>
      <c r="R234" s="132"/>
      <c r="S234" s="142"/>
      <c r="T234" s="132"/>
      <c r="U234" s="142"/>
      <c r="V234" s="132"/>
      <c r="W234" s="142"/>
    </row>
    <row r="235" spans="1:23" ht="24" customHeight="1" x14ac:dyDescent="0.15">
      <c r="A235" s="59"/>
      <c r="B235" s="188"/>
      <c r="C235" s="8" t="s">
        <v>137</v>
      </c>
      <c r="D235" s="136"/>
      <c r="E235" s="143"/>
      <c r="F235" s="136">
        <v>48.729729729729726</v>
      </c>
      <c r="G235" s="143">
        <v>2.7027027027027022</v>
      </c>
      <c r="H235" s="136"/>
      <c r="I235" s="143"/>
      <c r="J235" s="136"/>
      <c r="K235" s="143"/>
      <c r="L235" s="136"/>
      <c r="M235" s="143"/>
      <c r="N235" s="136"/>
      <c r="O235" s="143"/>
      <c r="P235" s="136"/>
      <c r="Q235" s="143"/>
      <c r="R235" s="136"/>
      <c r="S235" s="143"/>
      <c r="T235" s="136"/>
      <c r="U235" s="143"/>
      <c r="V235" s="136">
        <v>48.729729729729726</v>
      </c>
      <c r="W235" s="143">
        <v>1.0114099155195047</v>
      </c>
    </row>
    <row r="236" spans="1:23" ht="24" customHeight="1" x14ac:dyDescent="0.15">
      <c r="A236" s="59"/>
      <c r="B236" s="58"/>
      <c r="C236" s="9" t="s">
        <v>37</v>
      </c>
      <c r="D236" s="140">
        <v>167</v>
      </c>
      <c r="E236" s="144">
        <v>100</v>
      </c>
      <c r="F236" s="140">
        <v>1803.0000000000002</v>
      </c>
      <c r="G236" s="144">
        <v>100</v>
      </c>
      <c r="H236" s="140">
        <v>815.99999999999989</v>
      </c>
      <c r="I236" s="144">
        <v>100.00000000000001</v>
      </c>
      <c r="J236" s="140">
        <v>1775</v>
      </c>
      <c r="K236" s="144">
        <v>100</v>
      </c>
      <c r="L236" s="140">
        <v>143</v>
      </c>
      <c r="M236" s="144">
        <v>100</v>
      </c>
      <c r="N236" s="140">
        <v>93</v>
      </c>
      <c r="O236" s="144">
        <v>100</v>
      </c>
      <c r="P236" s="140">
        <v>16</v>
      </c>
      <c r="Q236" s="144">
        <v>100</v>
      </c>
      <c r="R236" s="140">
        <v>2</v>
      </c>
      <c r="S236" s="144">
        <v>100</v>
      </c>
      <c r="T236" s="140">
        <v>3</v>
      </c>
      <c r="U236" s="144">
        <v>100</v>
      </c>
      <c r="V236" s="140">
        <v>4818</v>
      </c>
      <c r="W236" s="144">
        <v>100</v>
      </c>
    </row>
    <row r="237" spans="1:23" ht="24" customHeight="1" x14ac:dyDescent="0.15">
      <c r="A237" s="69"/>
      <c r="B237" s="186" t="s">
        <v>183</v>
      </c>
      <c r="C237" s="77" t="s">
        <v>177</v>
      </c>
      <c r="D237" s="135">
        <v>18.857142857142858</v>
      </c>
      <c r="E237" s="141">
        <v>78.571428571428569</v>
      </c>
      <c r="F237" s="135">
        <v>64.900000000000006</v>
      </c>
      <c r="G237" s="141">
        <v>54.999999999999993</v>
      </c>
      <c r="H237" s="135">
        <v>19.32</v>
      </c>
      <c r="I237" s="141">
        <v>28.000000000000004</v>
      </c>
      <c r="J237" s="135">
        <v>77.804878048780495</v>
      </c>
      <c r="K237" s="141">
        <v>53.658536585365859</v>
      </c>
      <c r="L237" s="135">
        <v>14.4</v>
      </c>
      <c r="M237" s="141">
        <v>80</v>
      </c>
      <c r="N237" s="135"/>
      <c r="O237" s="141"/>
      <c r="P237" s="135"/>
      <c r="Q237" s="141"/>
      <c r="R237" s="135"/>
      <c r="S237" s="141"/>
      <c r="T237" s="135"/>
      <c r="U237" s="141"/>
      <c r="V237" s="135">
        <v>195.28202090592336</v>
      </c>
      <c r="W237" s="141">
        <v>51.255123597355215</v>
      </c>
    </row>
    <row r="238" spans="1:23" ht="24" customHeight="1" x14ac:dyDescent="0.15">
      <c r="A238" s="59"/>
      <c r="B238" s="188"/>
      <c r="C238" s="78" t="s">
        <v>143</v>
      </c>
      <c r="D238" s="132">
        <v>5.1428571428571423</v>
      </c>
      <c r="E238" s="142">
        <v>21.428571428571427</v>
      </c>
      <c r="F238" s="132">
        <v>35.400000000000006</v>
      </c>
      <c r="G238" s="142">
        <v>30</v>
      </c>
      <c r="H238" s="132">
        <v>41.4</v>
      </c>
      <c r="I238" s="142">
        <v>60</v>
      </c>
      <c r="J238" s="132">
        <v>63.658536585365852</v>
      </c>
      <c r="K238" s="142">
        <v>43.902439024390247</v>
      </c>
      <c r="L238" s="132">
        <v>3.6</v>
      </c>
      <c r="M238" s="142">
        <v>20</v>
      </c>
      <c r="N238" s="132"/>
      <c r="O238" s="142"/>
      <c r="P238" s="132"/>
      <c r="Q238" s="142"/>
      <c r="R238" s="132"/>
      <c r="S238" s="142"/>
      <c r="T238" s="132"/>
      <c r="U238" s="142"/>
      <c r="V238" s="132">
        <v>149.201393728223</v>
      </c>
      <c r="W238" s="142">
        <v>39.160470794809186</v>
      </c>
    </row>
    <row r="239" spans="1:23" ht="24" customHeight="1" x14ac:dyDescent="0.15">
      <c r="A239" s="59"/>
      <c r="B239" s="188"/>
      <c r="C239" s="7" t="s">
        <v>178</v>
      </c>
      <c r="D239" s="132"/>
      <c r="E239" s="142"/>
      <c r="F239" s="132">
        <v>17.700000000000003</v>
      </c>
      <c r="G239" s="142">
        <v>15</v>
      </c>
      <c r="H239" s="132"/>
      <c r="I239" s="142"/>
      <c r="J239" s="132">
        <v>3.5365853658536586</v>
      </c>
      <c r="K239" s="142">
        <v>2.4390243902439024</v>
      </c>
      <c r="L239" s="132"/>
      <c r="M239" s="142"/>
      <c r="N239" s="132"/>
      <c r="O239" s="142"/>
      <c r="P239" s="132"/>
      <c r="Q239" s="142"/>
      <c r="R239" s="132"/>
      <c r="S239" s="142"/>
      <c r="T239" s="132"/>
      <c r="U239" s="142"/>
      <c r="V239" s="132">
        <v>21.23658536585366</v>
      </c>
      <c r="W239" s="142">
        <v>5.5739069201715647</v>
      </c>
    </row>
    <row r="240" spans="1:23" ht="24" customHeight="1" x14ac:dyDescent="0.15">
      <c r="A240" s="59"/>
      <c r="B240" s="188"/>
      <c r="C240" s="7" t="s">
        <v>184</v>
      </c>
      <c r="D240" s="132"/>
      <c r="E240" s="142"/>
      <c r="F240" s="132"/>
      <c r="G240" s="142"/>
      <c r="H240" s="132"/>
      <c r="I240" s="142"/>
      <c r="J240" s="132"/>
      <c r="K240" s="142"/>
      <c r="L240" s="132"/>
      <c r="M240" s="142"/>
      <c r="N240" s="132">
        <v>7</v>
      </c>
      <c r="O240" s="142">
        <v>100</v>
      </c>
      <c r="P240" s="132"/>
      <c r="Q240" s="142"/>
      <c r="R240" s="132"/>
      <c r="S240" s="142"/>
      <c r="T240" s="132"/>
      <c r="U240" s="142"/>
      <c r="V240" s="132">
        <v>7</v>
      </c>
      <c r="W240" s="142">
        <v>1.837270341207349</v>
      </c>
    </row>
    <row r="241" spans="1:23" ht="24" customHeight="1" x14ac:dyDescent="0.15">
      <c r="A241" s="59"/>
      <c r="B241" s="188"/>
      <c r="C241" s="7" t="s">
        <v>185</v>
      </c>
      <c r="D241" s="132"/>
      <c r="E241" s="142"/>
      <c r="F241" s="132"/>
      <c r="G241" s="142"/>
      <c r="H241" s="132">
        <v>8.2799999999999994</v>
      </c>
      <c r="I241" s="142">
        <v>12</v>
      </c>
      <c r="J241" s="132"/>
      <c r="K241" s="142"/>
      <c r="L241" s="132"/>
      <c r="M241" s="142"/>
      <c r="N241" s="132"/>
      <c r="O241" s="142"/>
      <c r="P241" s="132"/>
      <c r="Q241" s="142"/>
      <c r="R241" s="132"/>
      <c r="S241" s="142"/>
      <c r="T241" s="132"/>
      <c r="U241" s="142"/>
      <c r="V241" s="132">
        <v>8.2799999999999994</v>
      </c>
      <c r="W241" s="142">
        <v>2.1732283464566926</v>
      </c>
    </row>
    <row r="242" spans="1:23" ht="24" customHeight="1" x14ac:dyDescent="0.15">
      <c r="A242" s="59"/>
      <c r="B242" s="188"/>
      <c r="C242" s="8" t="s">
        <v>93</v>
      </c>
      <c r="D242" s="136"/>
      <c r="E242" s="143"/>
      <c r="F242" s="136"/>
      <c r="G242" s="143"/>
      <c r="H242" s="136"/>
      <c r="I242" s="143"/>
      <c r="J242" s="136"/>
      <c r="K242" s="143"/>
      <c r="L242" s="136"/>
      <c r="M242" s="143"/>
      <c r="N242" s="136"/>
      <c r="O242" s="143"/>
      <c r="P242" s="136"/>
      <c r="Q242" s="143"/>
      <c r="R242" s="136"/>
      <c r="S242" s="143"/>
      <c r="T242" s="136"/>
      <c r="U242" s="143"/>
      <c r="V242" s="136"/>
      <c r="W242" s="143"/>
    </row>
    <row r="243" spans="1:23" ht="24" customHeight="1" x14ac:dyDescent="0.15">
      <c r="A243" s="59"/>
      <c r="B243" s="58"/>
      <c r="C243" s="9" t="s">
        <v>37</v>
      </c>
      <c r="D243" s="140">
        <v>24</v>
      </c>
      <c r="E243" s="144">
        <v>100</v>
      </c>
      <c r="F243" s="140">
        <v>118.00000000000001</v>
      </c>
      <c r="G243" s="144">
        <v>100</v>
      </c>
      <c r="H243" s="140">
        <v>69</v>
      </c>
      <c r="I243" s="144">
        <v>100</v>
      </c>
      <c r="J243" s="140">
        <v>145</v>
      </c>
      <c r="K243" s="144">
        <v>100</v>
      </c>
      <c r="L243" s="140">
        <v>18</v>
      </c>
      <c r="M243" s="144">
        <v>100</v>
      </c>
      <c r="N243" s="140">
        <v>7</v>
      </c>
      <c r="O243" s="144">
        <v>100</v>
      </c>
      <c r="P243" s="140"/>
      <c r="Q243" s="144"/>
      <c r="R243" s="140"/>
      <c r="S243" s="144"/>
      <c r="T243" s="140"/>
      <c r="U243" s="144"/>
      <c r="V243" s="140">
        <v>381</v>
      </c>
      <c r="W243" s="144">
        <v>100</v>
      </c>
    </row>
    <row r="244" spans="1:23" ht="24" customHeight="1" x14ac:dyDescent="0.15">
      <c r="A244" s="66"/>
      <c r="B244" s="186" t="s">
        <v>186</v>
      </c>
      <c r="C244" s="77" t="s">
        <v>75</v>
      </c>
      <c r="D244" s="135">
        <v>105</v>
      </c>
      <c r="E244" s="141">
        <v>100</v>
      </c>
      <c r="F244" s="135">
        <v>99.333333333333329</v>
      </c>
      <c r="G244" s="141">
        <v>33.333333333333329</v>
      </c>
      <c r="H244" s="135"/>
      <c r="I244" s="141"/>
      <c r="J244" s="135">
        <v>175</v>
      </c>
      <c r="K244" s="141">
        <v>55.555555555555557</v>
      </c>
      <c r="L244" s="135">
        <v>13</v>
      </c>
      <c r="M244" s="141">
        <v>50</v>
      </c>
      <c r="N244" s="135">
        <v>8</v>
      </c>
      <c r="O244" s="141">
        <v>66.666666666666657</v>
      </c>
      <c r="P244" s="135">
        <v>1</v>
      </c>
      <c r="Q244" s="141">
        <v>100</v>
      </c>
      <c r="R244" s="135"/>
      <c r="S244" s="141"/>
      <c r="T244" s="135"/>
      <c r="U244" s="141"/>
      <c r="V244" s="135">
        <v>401.33333333333331</v>
      </c>
      <c r="W244" s="141">
        <v>46.130268199233711</v>
      </c>
    </row>
    <row r="245" spans="1:23" ht="24" customHeight="1" x14ac:dyDescent="0.15">
      <c r="A245" s="66"/>
      <c r="B245" s="188"/>
      <c r="C245" s="78" t="s">
        <v>76</v>
      </c>
      <c r="D245" s="132"/>
      <c r="E245" s="142"/>
      <c r="F245" s="132">
        <v>198.66666666666666</v>
      </c>
      <c r="G245" s="142">
        <v>66.666666666666657</v>
      </c>
      <c r="H245" s="132">
        <v>113</v>
      </c>
      <c r="I245" s="142">
        <v>100</v>
      </c>
      <c r="J245" s="132">
        <v>105</v>
      </c>
      <c r="K245" s="142">
        <v>33.333333333333329</v>
      </c>
      <c r="L245" s="132">
        <v>13</v>
      </c>
      <c r="M245" s="142">
        <v>50</v>
      </c>
      <c r="N245" s="132">
        <v>4</v>
      </c>
      <c r="O245" s="142">
        <v>33.333333333333329</v>
      </c>
      <c r="P245" s="132"/>
      <c r="Q245" s="142"/>
      <c r="R245" s="132"/>
      <c r="S245" s="142"/>
      <c r="T245" s="132"/>
      <c r="U245" s="142"/>
      <c r="V245" s="132">
        <v>433.66666666666663</v>
      </c>
      <c r="W245" s="142">
        <v>49.846743295019152</v>
      </c>
    </row>
    <row r="246" spans="1:23" ht="24" customHeight="1" x14ac:dyDescent="0.15">
      <c r="A246" s="66"/>
      <c r="B246" s="188"/>
      <c r="C246" s="7" t="s">
        <v>130</v>
      </c>
      <c r="D246" s="132"/>
      <c r="E246" s="142"/>
      <c r="F246" s="132"/>
      <c r="G246" s="142"/>
      <c r="H246" s="132"/>
      <c r="I246" s="142"/>
      <c r="J246" s="132">
        <v>35</v>
      </c>
      <c r="K246" s="142">
        <v>11.111111111111111</v>
      </c>
      <c r="L246" s="132"/>
      <c r="M246" s="142"/>
      <c r="N246" s="132"/>
      <c r="O246" s="142"/>
      <c r="P246" s="132"/>
      <c r="Q246" s="142"/>
      <c r="R246" s="132"/>
      <c r="S246" s="142"/>
      <c r="T246" s="132"/>
      <c r="U246" s="142"/>
      <c r="V246" s="132">
        <v>35</v>
      </c>
      <c r="W246" s="142">
        <v>4.0229885057471266</v>
      </c>
    </row>
    <row r="247" spans="1:23" ht="24" customHeight="1" x14ac:dyDescent="0.15">
      <c r="A247" s="66"/>
      <c r="B247" s="188"/>
      <c r="C247" s="7" t="s">
        <v>135</v>
      </c>
      <c r="D247" s="132"/>
      <c r="E247" s="142"/>
      <c r="F247" s="132"/>
      <c r="G247" s="142"/>
      <c r="H247" s="132"/>
      <c r="I247" s="142"/>
      <c r="J247" s="132"/>
      <c r="K247" s="142"/>
      <c r="L247" s="132"/>
      <c r="M247" s="142"/>
      <c r="N247" s="132"/>
      <c r="O247" s="142"/>
      <c r="P247" s="132"/>
      <c r="Q247" s="142"/>
      <c r="R247" s="132"/>
      <c r="S247" s="142"/>
      <c r="T247" s="132"/>
      <c r="U247" s="142"/>
      <c r="V247" s="132"/>
      <c r="W247" s="142"/>
    </row>
    <row r="248" spans="1:23" ht="24" customHeight="1" x14ac:dyDescent="0.15">
      <c r="A248" s="66"/>
      <c r="B248" s="188"/>
      <c r="C248" s="7" t="s">
        <v>118</v>
      </c>
      <c r="D248" s="132"/>
      <c r="E248" s="142"/>
      <c r="F248" s="132"/>
      <c r="G248" s="142"/>
      <c r="H248" s="132"/>
      <c r="I248" s="142"/>
      <c r="J248" s="132"/>
      <c r="K248" s="142"/>
      <c r="L248" s="132"/>
      <c r="M248" s="142"/>
      <c r="N248" s="132"/>
      <c r="O248" s="142"/>
      <c r="P248" s="132"/>
      <c r="Q248" s="142"/>
      <c r="R248" s="132"/>
      <c r="S248" s="142"/>
      <c r="T248" s="132"/>
      <c r="U248" s="142"/>
      <c r="V248" s="132"/>
      <c r="W248" s="142"/>
    </row>
    <row r="249" spans="1:23" ht="24" customHeight="1" x14ac:dyDescent="0.15">
      <c r="A249" s="66"/>
      <c r="B249" s="188"/>
      <c r="C249" s="8" t="s">
        <v>93</v>
      </c>
      <c r="D249" s="136"/>
      <c r="E249" s="143"/>
      <c r="F249" s="136"/>
      <c r="G249" s="143"/>
      <c r="H249" s="136"/>
      <c r="I249" s="143"/>
      <c r="J249" s="136"/>
      <c r="K249" s="143"/>
      <c r="L249" s="136"/>
      <c r="M249" s="143"/>
      <c r="N249" s="136"/>
      <c r="O249" s="143"/>
      <c r="P249" s="136"/>
      <c r="Q249" s="143"/>
      <c r="R249" s="136"/>
      <c r="S249" s="143"/>
      <c r="T249" s="136"/>
      <c r="U249" s="143"/>
      <c r="V249" s="136"/>
      <c r="W249" s="143"/>
    </row>
    <row r="250" spans="1:23" ht="24" customHeight="1" x14ac:dyDescent="0.15">
      <c r="A250" s="66"/>
      <c r="B250" s="58"/>
      <c r="C250" s="9" t="s">
        <v>37</v>
      </c>
      <c r="D250" s="140">
        <v>105</v>
      </c>
      <c r="E250" s="144">
        <v>100</v>
      </c>
      <c r="F250" s="140">
        <v>298</v>
      </c>
      <c r="G250" s="144">
        <v>99.999999999999986</v>
      </c>
      <c r="H250" s="140">
        <v>113</v>
      </c>
      <c r="I250" s="144">
        <v>100</v>
      </c>
      <c r="J250" s="140">
        <v>315</v>
      </c>
      <c r="K250" s="144">
        <v>100</v>
      </c>
      <c r="L250" s="140">
        <v>26</v>
      </c>
      <c r="M250" s="144">
        <v>100</v>
      </c>
      <c r="N250" s="140">
        <v>12</v>
      </c>
      <c r="O250" s="144">
        <v>99.999999999999986</v>
      </c>
      <c r="P250" s="140">
        <v>1</v>
      </c>
      <c r="Q250" s="144">
        <v>100</v>
      </c>
      <c r="R250" s="140"/>
      <c r="S250" s="144"/>
      <c r="T250" s="140"/>
      <c r="U250" s="144"/>
      <c r="V250" s="140">
        <v>870</v>
      </c>
      <c r="W250" s="144">
        <v>99.999999999999986</v>
      </c>
    </row>
    <row r="251" spans="1:23" ht="24" customHeight="1" x14ac:dyDescent="0.15">
      <c r="A251" s="5"/>
      <c r="B251" s="202" t="s">
        <v>21</v>
      </c>
      <c r="C251" s="77" t="s">
        <v>177</v>
      </c>
      <c r="D251" s="135">
        <v>6762.7777777777783</v>
      </c>
      <c r="E251" s="141">
        <v>74.942129629629633</v>
      </c>
      <c r="F251" s="135">
        <v>14173.40093339241</v>
      </c>
      <c r="G251" s="141">
        <v>62.439580543051953</v>
      </c>
      <c r="H251" s="135">
        <v>7332.3697490294971</v>
      </c>
      <c r="I251" s="141">
        <v>58.176875713692588</v>
      </c>
      <c r="J251" s="135">
        <v>9518.753511822415</v>
      </c>
      <c r="K251" s="141">
        <v>48.942625803361402</v>
      </c>
      <c r="L251" s="135">
        <v>1033.5981694531706</v>
      </c>
      <c r="M251" s="141">
        <v>47.580194134756923</v>
      </c>
      <c r="N251" s="135">
        <v>380.34879879879878</v>
      </c>
      <c r="O251" s="141">
        <v>44.382142705400895</v>
      </c>
      <c r="P251" s="135">
        <v>46.217391304347828</v>
      </c>
      <c r="Q251" s="141">
        <v>28.529253891572726</v>
      </c>
      <c r="R251" s="135">
        <v>4.7777777777777777</v>
      </c>
      <c r="S251" s="141">
        <v>16.475095785440612</v>
      </c>
      <c r="T251" s="135">
        <v>5.0999999999999996</v>
      </c>
      <c r="U251" s="141">
        <v>11.860465116279068</v>
      </c>
      <c r="V251" s="135">
        <v>39257.3441093562</v>
      </c>
      <c r="W251" s="141">
        <v>58.558893294295324</v>
      </c>
    </row>
    <row r="252" spans="1:23" ht="24" customHeight="1" x14ac:dyDescent="0.15">
      <c r="A252" s="81"/>
      <c r="B252" s="203"/>
      <c r="C252" s="78" t="s">
        <v>143</v>
      </c>
      <c r="D252" s="132">
        <v>1873.2222222222222</v>
      </c>
      <c r="E252" s="142">
        <v>20.758224980299449</v>
      </c>
      <c r="F252" s="132">
        <v>6982.0656151233197</v>
      </c>
      <c r="G252" s="142">
        <v>30.758831305283589</v>
      </c>
      <c r="H252" s="132">
        <v>4099.256069035433</v>
      </c>
      <c r="I252" s="142">
        <v>32.524534224210342</v>
      </c>
      <c r="J252" s="132">
        <v>7763.3922584190868</v>
      </c>
      <c r="K252" s="142">
        <v>39.917075465458993</v>
      </c>
      <c r="L252" s="132">
        <v>964.6089959591194</v>
      </c>
      <c r="M252" s="142">
        <v>44.404377492415144</v>
      </c>
      <c r="N252" s="132">
        <v>422.74498984278398</v>
      </c>
      <c r="O252" s="142">
        <v>49.329269676807364</v>
      </c>
      <c r="P252" s="132">
        <v>106.43478260869566</v>
      </c>
      <c r="Q252" s="142">
        <v>65.700483091787433</v>
      </c>
      <c r="R252" s="132">
        <v>21.472222222222221</v>
      </c>
      <c r="S252" s="142">
        <v>74.042145593869719</v>
      </c>
      <c r="T252" s="132">
        <v>36.200000000000003</v>
      </c>
      <c r="U252" s="142">
        <v>84.186046511627893</v>
      </c>
      <c r="V252" s="132">
        <v>22269.397155432885</v>
      </c>
      <c r="W252" s="142">
        <v>33.218529713080592</v>
      </c>
    </row>
    <row r="253" spans="1:23" ht="24" customHeight="1" x14ac:dyDescent="0.15">
      <c r="A253" s="81"/>
      <c r="B253" s="203"/>
      <c r="C253" s="7" t="s">
        <v>148</v>
      </c>
      <c r="D253" s="132">
        <v>388</v>
      </c>
      <c r="E253" s="142">
        <v>4.2996453900709222</v>
      </c>
      <c r="F253" s="132">
        <v>912.26972972972976</v>
      </c>
      <c r="G253" s="142">
        <v>4.01891822111984</v>
      </c>
      <c r="H253" s="132">
        <v>722.09257473481193</v>
      </c>
      <c r="I253" s="142">
        <v>5.7292650823681797</v>
      </c>
      <c r="J253" s="132">
        <v>1447.724146878415</v>
      </c>
      <c r="K253" s="142">
        <v>7.4437709831605092</v>
      </c>
      <c r="L253" s="132">
        <v>123.9129711671504</v>
      </c>
      <c r="M253" s="142">
        <v>5.7041540883017943</v>
      </c>
      <c r="N253" s="132">
        <v>26.35811362833422</v>
      </c>
      <c r="O253" s="142">
        <v>3.0756757065945965</v>
      </c>
      <c r="P253" s="132">
        <v>9.3478260869565215</v>
      </c>
      <c r="Q253" s="142">
        <v>5.7702630166398272</v>
      </c>
      <c r="R253" s="132">
        <v>2.75</v>
      </c>
      <c r="S253" s="142">
        <v>9.4827586206896548</v>
      </c>
      <c r="T253" s="132">
        <v>1.7</v>
      </c>
      <c r="U253" s="142">
        <v>3.9534883720930223</v>
      </c>
      <c r="V253" s="132">
        <v>3634.1553622253978</v>
      </c>
      <c r="W253" s="142">
        <v>5.4209504208596924</v>
      </c>
    </row>
    <row r="254" spans="1:23" ht="24" customHeight="1" x14ac:dyDescent="0.15">
      <c r="A254" s="81"/>
      <c r="B254" s="203"/>
      <c r="C254" s="7" t="s">
        <v>135</v>
      </c>
      <c r="D254" s="132"/>
      <c r="E254" s="142"/>
      <c r="F254" s="132">
        <v>260.18972972972972</v>
      </c>
      <c r="G254" s="142">
        <v>1.1462413052648937</v>
      </c>
      <c r="H254" s="132">
        <v>182.1639344262295</v>
      </c>
      <c r="I254" s="142">
        <v>1.4453347192474442</v>
      </c>
      <c r="J254" s="132">
        <v>377.90643615643614</v>
      </c>
      <c r="K254" s="142">
        <v>1.9430835424527382</v>
      </c>
      <c r="L254" s="132">
        <v>16.513513513513512</v>
      </c>
      <c r="M254" s="142">
        <v>0.7601756679151157</v>
      </c>
      <c r="N254" s="132">
        <v>24.21067942942943</v>
      </c>
      <c r="O254" s="142">
        <v>2.8250958930990699</v>
      </c>
      <c r="P254" s="132"/>
      <c r="Q254" s="142"/>
      <c r="R254" s="132"/>
      <c r="S254" s="142"/>
      <c r="T254" s="132"/>
      <c r="U254" s="142"/>
      <c r="V254" s="132">
        <v>860.98429325533834</v>
      </c>
      <c r="W254" s="142">
        <v>1.2843020459141923</v>
      </c>
    </row>
    <row r="255" spans="1:23" ht="24" customHeight="1" x14ac:dyDescent="0.15">
      <c r="A255" s="81"/>
      <c r="B255" s="203"/>
      <c r="C255" s="7" t="s">
        <v>79</v>
      </c>
      <c r="D255" s="132"/>
      <c r="E255" s="142"/>
      <c r="F255" s="132">
        <v>203.61475409836066</v>
      </c>
      <c r="G255" s="142">
        <v>0.89700558800429686</v>
      </c>
      <c r="H255" s="132">
        <v>197.61686917389906</v>
      </c>
      <c r="I255" s="142">
        <v>1.5679422110949419</v>
      </c>
      <c r="J255" s="132">
        <v>341.02386039886039</v>
      </c>
      <c r="K255" s="142">
        <v>1.7534442055663315</v>
      </c>
      <c r="L255" s="132">
        <v>20.975857880352262</v>
      </c>
      <c r="M255" s="142">
        <v>0.96559322528429625</v>
      </c>
      <c r="N255" s="132"/>
      <c r="O255" s="142"/>
      <c r="P255" s="132"/>
      <c r="Q255" s="142"/>
      <c r="R255" s="132"/>
      <c r="S255" s="142"/>
      <c r="T255" s="132"/>
      <c r="U255" s="142"/>
      <c r="V255" s="132">
        <v>763.23134155147238</v>
      </c>
      <c r="W255" s="142">
        <v>1.1384871723434451</v>
      </c>
    </row>
    <row r="256" spans="1:23" ht="24" customHeight="1" x14ac:dyDescent="0.15">
      <c r="A256" s="81"/>
      <c r="B256" s="203"/>
      <c r="C256" s="8" t="s">
        <v>137</v>
      </c>
      <c r="D256" s="136"/>
      <c r="E256" s="143"/>
      <c r="F256" s="136">
        <v>167.84448382809038</v>
      </c>
      <c r="G256" s="143">
        <v>0.73942303727540182</v>
      </c>
      <c r="H256" s="136">
        <v>70.081967213114751</v>
      </c>
      <c r="I256" s="143">
        <v>0.55604804938650321</v>
      </c>
      <c r="J256" s="136"/>
      <c r="K256" s="143"/>
      <c r="L256" s="136">
        <v>12.719101123595506</v>
      </c>
      <c r="M256" s="143">
        <v>0.5855053913267384</v>
      </c>
      <c r="N256" s="136">
        <v>3.3235294117647061</v>
      </c>
      <c r="O256" s="143">
        <v>0.38781601809808086</v>
      </c>
      <c r="P256" s="136"/>
      <c r="Q256" s="143"/>
      <c r="R256" s="136"/>
      <c r="S256" s="143"/>
      <c r="T256" s="136"/>
      <c r="U256" s="143"/>
      <c r="V256" s="136">
        <v>253.96908157656532</v>
      </c>
      <c r="W256" s="143">
        <v>0.37883735350674924</v>
      </c>
    </row>
    <row r="257" spans="1:23" ht="24" customHeight="1" thickBot="1" x14ac:dyDescent="0.2">
      <c r="A257" s="86"/>
      <c r="B257" s="87"/>
      <c r="C257" s="88" t="s">
        <v>37</v>
      </c>
      <c r="D257" s="166">
        <v>9024</v>
      </c>
      <c r="E257" s="148">
        <v>100</v>
      </c>
      <c r="F257" s="166">
        <v>22699.385245901645</v>
      </c>
      <c r="G257" s="148">
        <v>99.999999999999972</v>
      </c>
      <c r="H257" s="166">
        <v>12603.581163612986</v>
      </c>
      <c r="I257" s="148">
        <v>100</v>
      </c>
      <c r="J257" s="166">
        <v>19448.800213675218</v>
      </c>
      <c r="K257" s="148">
        <v>99.999999999999972</v>
      </c>
      <c r="L257" s="166">
        <v>2172.3286090969013</v>
      </c>
      <c r="M257" s="148">
        <v>100.00000000000001</v>
      </c>
      <c r="N257" s="166">
        <v>856.98611111111109</v>
      </c>
      <c r="O257" s="148">
        <v>100.00000000000001</v>
      </c>
      <c r="P257" s="166">
        <v>162.00000000000003</v>
      </c>
      <c r="Q257" s="148">
        <v>99.999999999999986</v>
      </c>
      <c r="R257" s="166">
        <v>29</v>
      </c>
      <c r="S257" s="148">
        <v>99.999999999999986</v>
      </c>
      <c r="T257" s="166">
        <v>43.000000000000007</v>
      </c>
      <c r="U257" s="148">
        <v>99.999999999999986</v>
      </c>
      <c r="V257" s="166">
        <v>67039.081343397862</v>
      </c>
      <c r="W257" s="148">
        <v>100</v>
      </c>
    </row>
    <row r="258" spans="1:23" ht="24" customHeight="1" thickTop="1" x14ac:dyDescent="0.15">
      <c r="A258" s="176" t="s">
        <v>28</v>
      </c>
      <c r="B258" s="205"/>
      <c r="C258" s="85" t="s">
        <v>187</v>
      </c>
      <c r="D258" s="131">
        <v>32285.541637056533</v>
      </c>
      <c r="E258" s="147">
        <v>71.315088164507074</v>
      </c>
      <c r="F258" s="131">
        <v>49308.381049560317</v>
      </c>
      <c r="G258" s="147">
        <v>56.653899047776576</v>
      </c>
      <c r="H258" s="131">
        <v>31760.188102556989</v>
      </c>
      <c r="I258" s="147">
        <v>57.772997329491481</v>
      </c>
      <c r="J258" s="131">
        <v>41858.2354917825</v>
      </c>
      <c r="K258" s="147">
        <v>49.543697364701387</v>
      </c>
      <c r="L258" s="131">
        <v>7208.8588625337125</v>
      </c>
      <c r="M258" s="147">
        <v>46.859758888336586</v>
      </c>
      <c r="N258" s="131">
        <v>2817.3813396113796</v>
      </c>
      <c r="O258" s="147">
        <v>48.652023794387603</v>
      </c>
      <c r="P258" s="131">
        <v>364.90985162180817</v>
      </c>
      <c r="Q258" s="147">
        <v>35.401442550817706</v>
      </c>
      <c r="R258" s="131">
        <v>33.630409356725146</v>
      </c>
      <c r="S258" s="147">
        <v>24.079052045387932</v>
      </c>
      <c r="T258" s="131">
        <v>45.9</v>
      </c>
      <c r="U258" s="147">
        <v>18.433734939759034</v>
      </c>
      <c r="V258" s="131">
        <v>165683.02674407995</v>
      </c>
      <c r="W258" s="147">
        <v>56.285481664998251</v>
      </c>
    </row>
    <row r="259" spans="1:23" ht="24" customHeight="1" x14ac:dyDescent="0.15">
      <c r="A259" s="206"/>
      <c r="B259" s="205"/>
      <c r="C259" s="78" t="s">
        <v>134</v>
      </c>
      <c r="D259" s="132">
        <v>8410.3506360874035</v>
      </c>
      <c r="E259" s="142">
        <v>18.577507661156076</v>
      </c>
      <c r="F259" s="132">
        <v>28429.03852958775</v>
      </c>
      <c r="G259" s="142">
        <v>32.664140346886875</v>
      </c>
      <c r="H259" s="132">
        <v>16139.453320647361</v>
      </c>
      <c r="I259" s="142">
        <v>29.358283099026846</v>
      </c>
      <c r="J259" s="132">
        <v>35159.013192263425</v>
      </c>
      <c r="K259" s="142">
        <v>41.614451463942132</v>
      </c>
      <c r="L259" s="132">
        <v>6965.5439742353201</v>
      </c>
      <c r="M259" s="142">
        <v>45.278138660083457</v>
      </c>
      <c r="N259" s="132">
        <v>2557.916042063488</v>
      </c>
      <c r="O259" s="142">
        <v>44.171440476596793</v>
      </c>
      <c r="P259" s="132">
        <v>580.59648895790201</v>
      </c>
      <c r="Q259" s="142">
        <v>56.326112210178714</v>
      </c>
      <c r="R259" s="132">
        <v>95.707309941520464</v>
      </c>
      <c r="S259" s="142">
        <v>68.525520244525396</v>
      </c>
      <c r="T259" s="132">
        <v>193.8</v>
      </c>
      <c r="U259" s="142">
        <v>77.831325301204814</v>
      </c>
      <c r="V259" s="132">
        <v>98531.419493784168</v>
      </c>
      <c r="W259" s="142">
        <v>33.472882010479097</v>
      </c>
    </row>
    <row r="260" spans="1:23" ht="24" customHeight="1" x14ac:dyDescent="0.15">
      <c r="A260" s="206"/>
      <c r="B260" s="205"/>
      <c r="C260" s="7" t="s">
        <v>148</v>
      </c>
      <c r="D260" s="132">
        <v>2670.0442771809453</v>
      </c>
      <c r="E260" s="142">
        <v>5.8978240219994866</v>
      </c>
      <c r="F260" s="132">
        <v>5223.7459487083097</v>
      </c>
      <c r="G260" s="142">
        <v>6.0019325179606859</v>
      </c>
      <c r="H260" s="132">
        <v>4345.9165050461415</v>
      </c>
      <c r="I260" s="142">
        <v>7.9053884010217708</v>
      </c>
      <c r="J260" s="132">
        <v>4714.526638419673</v>
      </c>
      <c r="K260" s="142">
        <v>5.5801463737653751</v>
      </c>
      <c r="L260" s="132">
        <v>851.15197594392851</v>
      </c>
      <c r="M260" s="142">
        <v>5.5327447978424384</v>
      </c>
      <c r="N260" s="132">
        <v>300.55533558229627</v>
      </c>
      <c r="O260" s="142">
        <v>5.1901477207544167</v>
      </c>
      <c r="P260" s="132">
        <v>64.032349896480341</v>
      </c>
      <c r="Q260" s="142">
        <v>6.2120481159370078</v>
      </c>
      <c r="R260" s="132">
        <v>10.328947368421053</v>
      </c>
      <c r="S260" s="142">
        <v>7.3954277100866728</v>
      </c>
      <c r="T260" s="132">
        <v>9.2999999999999989</v>
      </c>
      <c r="U260" s="142">
        <v>3.7349397590361439</v>
      </c>
      <c r="V260" s="132">
        <v>18189.601978146191</v>
      </c>
      <c r="W260" s="142">
        <v>6.1793324805441809</v>
      </c>
    </row>
    <row r="261" spans="1:23" ht="24" customHeight="1" x14ac:dyDescent="0.15">
      <c r="A261" s="206"/>
      <c r="B261" s="205"/>
      <c r="C261" s="7" t="s">
        <v>157</v>
      </c>
      <c r="D261" s="132">
        <v>952.03205128205127</v>
      </c>
      <c r="E261" s="142">
        <v>2.1029304831203044</v>
      </c>
      <c r="F261" s="132">
        <v>1137.6958917792733</v>
      </c>
      <c r="G261" s="142">
        <v>1.3071795672047894</v>
      </c>
      <c r="H261" s="132">
        <v>701.68245191074266</v>
      </c>
      <c r="I261" s="142">
        <v>1.2763872269738434</v>
      </c>
      <c r="J261" s="132">
        <v>1826.4098866545528</v>
      </c>
      <c r="K261" s="142">
        <v>2.1617513883516644</v>
      </c>
      <c r="L261" s="132">
        <v>248.8757254434941</v>
      </c>
      <c r="M261" s="142">
        <v>1.6177673484570114</v>
      </c>
      <c r="N261" s="132">
        <v>78.241451514097093</v>
      </c>
      <c r="O261" s="142">
        <v>1.3511145641705522</v>
      </c>
      <c r="P261" s="132">
        <v>18.988095238095241</v>
      </c>
      <c r="Q261" s="142">
        <v>1.8421151408582872</v>
      </c>
      <c r="R261" s="132"/>
      <c r="S261" s="142"/>
      <c r="T261" s="132"/>
      <c r="U261" s="142"/>
      <c r="V261" s="132">
        <v>4963.9255538223069</v>
      </c>
      <c r="W261" s="142">
        <v>1.6863341178432749</v>
      </c>
    </row>
    <row r="262" spans="1:23" ht="24" customHeight="1" x14ac:dyDescent="0.15">
      <c r="A262" s="206"/>
      <c r="B262" s="205"/>
      <c r="C262" s="7" t="s">
        <v>118</v>
      </c>
      <c r="D262" s="132">
        <v>515.31578947368416</v>
      </c>
      <c r="E262" s="142">
        <v>1.1382739485063451</v>
      </c>
      <c r="F262" s="132">
        <v>1670.2576112412178</v>
      </c>
      <c r="G262" s="142">
        <v>1.9190775295568989</v>
      </c>
      <c r="H262" s="132">
        <v>1370.9549411061273</v>
      </c>
      <c r="I262" s="142">
        <v>2.4938194917365983</v>
      </c>
      <c r="J262" s="132">
        <v>630.8573393985198</v>
      </c>
      <c r="K262" s="142">
        <v>0.74668711512210961</v>
      </c>
      <c r="L262" s="132">
        <v>41.633603855307541</v>
      </c>
      <c r="M262" s="142">
        <v>0.27063099382507971</v>
      </c>
      <c r="N262" s="132">
        <v>28.764406779661016</v>
      </c>
      <c r="O262" s="142">
        <v>0.49671891532743195</v>
      </c>
      <c r="P262" s="132"/>
      <c r="Q262" s="142"/>
      <c r="R262" s="132"/>
      <c r="S262" s="142"/>
      <c r="T262" s="132"/>
      <c r="U262" s="142"/>
      <c r="V262" s="132">
        <v>4257.7836918545172</v>
      </c>
      <c r="W262" s="142">
        <v>1.4464451225385948</v>
      </c>
    </row>
    <row r="263" spans="1:23" ht="24" customHeight="1" x14ac:dyDescent="0.15">
      <c r="A263" s="206"/>
      <c r="B263" s="205"/>
      <c r="C263" s="8" t="s">
        <v>137</v>
      </c>
      <c r="D263" s="136">
        <v>438.4</v>
      </c>
      <c r="E263" s="143">
        <v>0.96837572071069888</v>
      </c>
      <c r="F263" s="136">
        <v>1265.2808574313585</v>
      </c>
      <c r="G263" s="143">
        <v>1.4537709906141723</v>
      </c>
      <c r="H263" s="136">
        <v>655.90948659295964</v>
      </c>
      <c r="I263" s="143">
        <v>1.1931244517494648</v>
      </c>
      <c r="J263" s="136">
        <v>298.46589005302133</v>
      </c>
      <c r="K263" s="143">
        <v>0.35326629411734506</v>
      </c>
      <c r="L263" s="136">
        <v>67.836743419380213</v>
      </c>
      <c r="M263" s="143">
        <v>0.44095931145541206</v>
      </c>
      <c r="N263" s="136">
        <v>8.0235294117647058</v>
      </c>
      <c r="O263" s="143">
        <v>0.13855452876322036</v>
      </c>
      <c r="P263" s="136">
        <v>2.25</v>
      </c>
      <c r="Q263" s="143">
        <v>0.21828198220828604</v>
      </c>
      <c r="R263" s="136"/>
      <c r="S263" s="143"/>
      <c r="T263" s="136"/>
      <c r="U263" s="143"/>
      <c r="V263" s="136">
        <v>2736.1665069084843</v>
      </c>
      <c r="W263" s="143">
        <v>0.92952460359662425</v>
      </c>
    </row>
    <row r="264" spans="1:23" ht="24" customHeight="1" x14ac:dyDescent="0.15">
      <c r="A264" s="84"/>
      <c r="B264" s="80"/>
      <c r="C264" s="34"/>
      <c r="D264" s="140">
        <v>45271.684391080627</v>
      </c>
      <c r="E264" s="144">
        <v>99.999999999999972</v>
      </c>
      <c r="F264" s="140">
        <v>87034.399888308224</v>
      </c>
      <c r="G264" s="144">
        <v>100</v>
      </c>
      <c r="H264" s="140">
        <v>54974.10480786032</v>
      </c>
      <c r="I264" s="144">
        <v>100</v>
      </c>
      <c r="J264" s="140">
        <v>84487.508438571676</v>
      </c>
      <c r="K264" s="144">
        <v>100.00000000000001</v>
      </c>
      <c r="L264" s="140">
        <v>15383.900885431145</v>
      </c>
      <c r="M264" s="144">
        <v>99.999999999999986</v>
      </c>
      <c r="N264" s="140">
        <v>5790.8821049626858</v>
      </c>
      <c r="O264" s="144">
        <v>100.00000000000003</v>
      </c>
      <c r="P264" s="140">
        <v>1030.7767857142858</v>
      </c>
      <c r="Q264" s="144">
        <v>99.999999999999986</v>
      </c>
      <c r="R264" s="140">
        <v>139.66666666666666</v>
      </c>
      <c r="S264" s="144">
        <v>100.00000000000001</v>
      </c>
      <c r="T264" s="140">
        <v>249.00000000000003</v>
      </c>
      <c r="U264" s="144">
        <v>99.999999999999986</v>
      </c>
      <c r="V264" s="140">
        <v>294361.92396859557</v>
      </c>
      <c r="W264" s="144">
        <v>100</v>
      </c>
    </row>
    <row r="265" spans="1:23" ht="24" customHeight="1" x14ac:dyDescent="0.15">
      <c r="N265" s="15" t="s">
        <v>29</v>
      </c>
      <c r="O265" s="76" t="s">
        <v>33</v>
      </c>
    </row>
    <row r="266" spans="1:23" ht="24" customHeight="1" x14ac:dyDescent="0.15">
      <c r="N266" s="11"/>
    </row>
  </sheetData>
  <mergeCells count="59">
    <mergeCell ref="A202:A208"/>
    <mergeCell ref="B202:B207"/>
    <mergeCell ref="B209:B214"/>
    <mergeCell ref="A223:A229"/>
    <mergeCell ref="B223:B228"/>
    <mergeCell ref="B216:B221"/>
    <mergeCell ref="B230:B235"/>
    <mergeCell ref="B237:B242"/>
    <mergeCell ref="B244:B249"/>
    <mergeCell ref="B251:B256"/>
    <mergeCell ref="A258:B263"/>
    <mergeCell ref="B195:B200"/>
    <mergeCell ref="A181:A187"/>
    <mergeCell ref="B181:B186"/>
    <mergeCell ref="B118:B123"/>
    <mergeCell ref="B125:B130"/>
    <mergeCell ref="B132:B137"/>
    <mergeCell ref="A139:A145"/>
    <mergeCell ref="B139:B144"/>
    <mergeCell ref="B146:B151"/>
    <mergeCell ref="B153:B158"/>
    <mergeCell ref="B160:B165"/>
    <mergeCell ref="B167:B172"/>
    <mergeCell ref="B174:B179"/>
    <mergeCell ref="B188:B193"/>
    <mergeCell ref="B111:B116"/>
    <mergeCell ref="A55:A61"/>
    <mergeCell ref="B55:B60"/>
    <mergeCell ref="B62:B67"/>
    <mergeCell ref="B69:B74"/>
    <mergeCell ref="A76:A82"/>
    <mergeCell ref="B76:B81"/>
    <mergeCell ref="B83:B88"/>
    <mergeCell ref="A90:A96"/>
    <mergeCell ref="B90:B95"/>
    <mergeCell ref="B97:B102"/>
    <mergeCell ref="B104:B109"/>
    <mergeCell ref="B20:B25"/>
    <mergeCell ref="B27:B32"/>
    <mergeCell ref="B34:B39"/>
    <mergeCell ref="B41:B46"/>
    <mergeCell ref="A48:A54"/>
    <mergeCell ref="B48:B53"/>
    <mergeCell ref="A6:A11"/>
    <mergeCell ref="B6:B11"/>
    <mergeCell ref="A13:A19"/>
    <mergeCell ref="B13:B18"/>
    <mergeCell ref="D4:E5"/>
    <mergeCell ref="V4:W5"/>
    <mergeCell ref="A5:B5"/>
    <mergeCell ref="F5:G5"/>
    <mergeCell ref="H5:I5"/>
    <mergeCell ref="J5:K5"/>
    <mergeCell ref="L5:M5"/>
    <mergeCell ref="N5:O5"/>
    <mergeCell ref="P5:Q5"/>
    <mergeCell ref="R5:S5"/>
    <mergeCell ref="T5:U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57" orientation="portrait" r:id="rId1"/>
  <headerFooter alignWithMargins="0"/>
  <rowBreaks count="5" manualBreakCount="5">
    <brk id="47" max="22" man="1"/>
    <brk id="89" max="22" man="1"/>
    <brk id="138" max="22" man="1"/>
    <brk id="180" max="22" man="1"/>
    <brk id="222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2">
    <pageSetUpPr fitToPage="1"/>
  </sheetPr>
  <dimension ref="A1:S127"/>
  <sheetViews>
    <sheetView zoomScale="85" zoomScaleNormal="85" workbookViewId="0"/>
  </sheetViews>
  <sheetFormatPr defaultColWidth="8.875" defaultRowHeight="13.5" x14ac:dyDescent="0.15"/>
  <cols>
    <col min="1" max="1" width="7.25" style="18" customWidth="1"/>
    <col min="2" max="2" width="19" style="18" customWidth="1"/>
    <col min="3" max="3" width="12.625" style="70" customWidth="1"/>
    <col min="4" max="6" width="12.625" style="37" customWidth="1"/>
    <col min="7" max="7" width="12.625" style="70" customWidth="1"/>
    <col min="8" max="9" width="12.625" style="37" customWidth="1"/>
    <col min="10" max="10" width="12.625" style="70" customWidth="1"/>
    <col min="11" max="14" width="12.625" style="18" customWidth="1"/>
    <col min="15" max="19" width="9" style="18" customWidth="1"/>
    <col min="20" max="16384" width="8.875" style="18"/>
  </cols>
  <sheetData>
    <row r="1" spans="1:13" ht="17.25" customHeight="1" x14ac:dyDescent="0.15">
      <c r="A1" s="17" t="s">
        <v>188</v>
      </c>
    </row>
    <row r="2" spans="1:13" ht="17.25" customHeight="1" x14ac:dyDescent="0.15">
      <c r="A2" s="17"/>
    </row>
    <row r="3" spans="1:13" ht="17.25" customHeight="1" x14ac:dyDescent="0.15">
      <c r="A3" s="17"/>
      <c r="C3" s="89"/>
      <c r="E3" s="70"/>
      <c r="G3" s="37"/>
      <c r="H3" s="70"/>
      <c r="I3" s="18"/>
      <c r="J3" s="18"/>
      <c r="L3" s="36" t="s">
        <v>30</v>
      </c>
    </row>
    <row r="4" spans="1:13" ht="17.25" customHeight="1" x14ac:dyDescent="0.15">
      <c r="A4" s="19"/>
      <c r="B4" s="20" t="s">
        <v>0</v>
      </c>
      <c r="C4" s="210" t="s">
        <v>189</v>
      </c>
      <c r="D4" s="182" t="s">
        <v>190</v>
      </c>
      <c r="E4" s="192"/>
      <c r="F4" s="192"/>
      <c r="G4" s="192"/>
      <c r="H4" s="192"/>
      <c r="I4" s="192"/>
      <c r="J4" s="192"/>
      <c r="K4" s="193"/>
      <c r="L4" s="180" t="s">
        <v>40</v>
      </c>
      <c r="M4" s="25"/>
    </row>
    <row r="5" spans="1:13" ht="50.25" customHeight="1" x14ac:dyDescent="0.15">
      <c r="A5" s="21" t="s">
        <v>191</v>
      </c>
      <c r="B5" s="90" t="s">
        <v>64</v>
      </c>
      <c r="C5" s="211"/>
      <c r="D5" s="22" t="s">
        <v>192</v>
      </c>
      <c r="E5" s="22" t="s">
        <v>193</v>
      </c>
      <c r="F5" s="22" t="s">
        <v>194</v>
      </c>
      <c r="G5" s="22" t="s">
        <v>195</v>
      </c>
      <c r="H5" s="22" t="s">
        <v>196</v>
      </c>
      <c r="I5" s="22" t="s">
        <v>197</v>
      </c>
      <c r="J5" s="22" t="s">
        <v>198</v>
      </c>
      <c r="K5" s="22" t="s">
        <v>199</v>
      </c>
      <c r="L5" s="181"/>
      <c r="M5" s="25"/>
    </row>
    <row r="6" spans="1:13" ht="20.100000000000001" customHeight="1" x14ac:dyDescent="0.15">
      <c r="A6" s="207" t="s">
        <v>273</v>
      </c>
      <c r="B6" s="91" t="s">
        <v>171</v>
      </c>
      <c r="C6" s="92">
        <f>IF('2-12-1'!E258&lt;&gt;"",'2-12-1'!E258," ")</f>
        <v>71.315088164507074</v>
      </c>
      <c r="D6" s="33">
        <f>IF('2-12-1'!G258&lt;&gt;"",'2-12-1'!G258," ")</f>
        <v>56.653899047776576</v>
      </c>
      <c r="E6" s="33">
        <f>IF('2-12-1'!I258&lt;&gt;"",'2-12-1'!I258," ")</f>
        <v>57.772997329491481</v>
      </c>
      <c r="F6" s="33">
        <f>IF('2-12-1'!K258&lt;&gt;"",'2-12-1'!K258," ")</f>
        <v>49.543697364701387</v>
      </c>
      <c r="G6" s="33">
        <f>IF('2-12-1'!M258&lt;&gt;"",'2-12-1'!M258," ")</f>
        <v>46.859758888336586</v>
      </c>
      <c r="H6" s="33">
        <f>IF('2-12-1'!O258&lt;&gt;"",'2-12-1'!O258," ")</f>
        <v>48.652023794387603</v>
      </c>
      <c r="I6" s="33">
        <f>IF('2-12-1'!Q258&lt;&gt;"",'2-12-1'!Q258," ")</f>
        <v>35.401442550817706</v>
      </c>
      <c r="J6" s="33">
        <f>IF('2-12-1'!S258&lt;&gt;"",'2-12-1'!S258," ")</f>
        <v>24.079052045387932</v>
      </c>
      <c r="K6" s="33">
        <f>IF('2-12-1'!U258&lt;&gt;"",'2-12-1'!U258," ")</f>
        <v>18.433734939759034</v>
      </c>
      <c r="L6" s="27">
        <f>IF('2-12-1'!W258&lt;&gt;"",'2-12-1'!W258," ")</f>
        <v>56.285481664998251</v>
      </c>
      <c r="M6" s="25"/>
    </row>
    <row r="7" spans="1:13" ht="20.100000000000001" customHeight="1" x14ac:dyDescent="0.15">
      <c r="A7" s="208"/>
      <c r="B7" s="29" t="s">
        <v>201</v>
      </c>
      <c r="C7" s="93">
        <f>IF('2-12-1'!E259&lt;&gt;"",'2-12-1'!E259," ")</f>
        <v>18.577507661156076</v>
      </c>
      <c r="D7" s="29">
        <f>IF('2-12-1'!G259&lt;&gt;"",'2-12-1'!G259," ")</f>
        <v>32.664140346886875</v>
      </c>
      <c r="E7" s="29">
        <f>IF('2-12-1'!I259&lt;&gt;"",'2-12-1'!I259," ")</f>
        <v>29.358283099026846</v>
      </c>
      <c r="F7" s="29">
        <f>IF('2-12-1'!K259&lt;&gt;"",'2-12-1'!K259," ")</f>
        <v>41.614451463942132</v>
      </c>
      <c r="G7" s="29">
        <f>IF('2-12-1'!M259&lt;&gt;"",'2-12-1'!M259," ")</f>
        <v>45.278138660083457</v>
      </c>
      <c r="H7" s="29">
        <f>IF('2-12-1'!O259&lt;&gt;"",'2-12-1'!O259," ")</f>
        <v>44.171440476596793</v>
      </c>
      <c r="I7" s="29">
        <f>IF('2-12-1'!Q259&lt;&gt;"",'2-12-1'!Q259," ")</f>
        <v>56.326112210178714</v>
      </c>
      <c r="J7" s="29">
        <f>IF('2-12-1'!S259&lt;&gt;"",'2-12-1'!S259," ")</f>
        <v>68.525520244525396</v>
      </c>
      <c r="K7" s="29">
        <f>IF('2-12-1'!U259&lt;&gt;"",'2-12-1'!U259," ")</f>
        <v>77.831325301204814</v>
      </c>
      <c r="L7" s="29">
        <f>IF('2-12-1'!W259&lt;&gt;"",'2-12-1'!W259," ")</f>
        <v>33.472882010479097</v>
      </c>
      <c r="M7" s="25"/>
    </row>
    <row r="8" spans="1:13" ht="20.100000000000001" customHeight="1" x14ac:dyDescent="0.15">
      <c r="A8" s="208"/>
      <c r="B8" s="29" t="s">
        <v>202</v>
      </c>
      <c r="C8" s="93">
        <f>IF('2-12-1'!E260&lt;&gt;"",'2-12-1'!E260," ")</f>
        <v>5.8978240219994866</v>
      </c>
      <c r="D8" s="29">
        <f>IF('2-12-1'!G260&lt;&gt;"",'2-12-1'!G260," ")</f>
        <v>6.0019325179606859</v>
      </c>
      <c r="E8" s="29">
        <f>IF('2-12-1'!I260&lt;&gt;"",'2-12-1'!I260," ")</f>
        <v>7.9053884010217708</v>
      </c>
      <c r="F8" s="29">
        <f>IF('2-12-1'!K260&lt;&gt;"",'2-12-1'!K260," ")</f>
        <v>5.5801463737653751</v>
      </c>
      <c r="G8" s="29">
        <f>IF('2-12-1'!M260&lt;&gt;"",'2-12-1'!M260," ")</f>
        <v>5.5327447978424384</v>
      </c>
      <c r="H8" s="29">
        <f>IF('2-12-1'!O260&lt;&gt;"",'2-12-1'!O260," ")</f>
        <v>5.1901477207544167</v>
      </c>
      <c r="I8" s="29">
        <f>IF('2-12-1'!Q260&lt;&gt;"",'2-12-1'!Q260," ")</f>
        <v>6.2120481159370078</v>
      </c>
      <c r="J8" s="29">
        <f>IF('2-12-1'!S260&lt;&gt;"",'2-12-1'!S260," ")</f>
        <v>7.3954277100866728</v>
      </c>
      <c r="K8" s="29">
        <f>IF('2-12-1'!U260&lt;&gt;"",'2-12-1'!U260," ")</f>
        <v>3.7349397590361439</v>
      </c>
      <c r="L8" s="29">
        <f>IF('2-12-1'!W260&lt;&gt;"",'2-12-1'!W260," ")</f>
        <v>6.1793324805441809</v>
      </c>
      <c r="M8" s="25"/>
    </row>
    <row r="9" spans="1:13" ht="20.100000000000001" customHeight="1" x14ac:dyDescent="0.15">
      <c r="A9" s="208"/>
      <c r="B9" s="29" t="s">
        <v>203</v>
      </c>
      <c r="C9" s="93">
        <f>IF('2-12-1'!E261&lt;&gt;"",'2-12-1'!E261," ")</f>
        <v>2.1029304831203044</v>
      </c>
      <c r="D9" s="29">
        <f>IF('2-12-1'!G261&lt;&gt;"",'2-12-1'!G261," ")</f>
        <v>1.3071795672047894</v>
      </c>
      <c r="E9" s="29">
        <f>IF('2-12-1'!I261&lt;&gt;"",'2-12-1'!I261," ")</f>
        <v>1.2763872269738434</v>
      </c>
      <c r="F9" s="29">
        <f>IF('2-12-1'!K261&lt;&gt;"",'2-12-1'!K261," ")</f>
        <v>2.1617513883516644</v>
      </c>
      <c r="G9" s="29">
        <f>IF('2-12-1'!M261&lt;&gt;"",'2-12-1'!M261," ")</f>
        <v>1.6177673484570114</v>
      </c>
      <c r="H9" s="29">
        <f>IF('2-12-1'!O261&lt;&gt;"",'2-12-1'!O261," ")</f>
        <v>1.3511145641705522</v>
      </c>
      <c r="I9" s="29">
        <f>IF('2-12-1'!Q261&lt;&gt;"",'2-12-1'!Q261," ")</f>
        <v>1.8421151408582872</v>
      </c>
      <c r="J9" s="29" t="str">
        <f>IF('2-12-1'!S261&lt;&gt;"",'2-12-1'!S261," ")</f>
        <v xml:space="preserve"> </v>
      </c>
      <c r="K9" s="29" t="str">
        <f>IF('2-12-1'!U261&lt;&gt;"",'2-12-1'!U261," ")</f>
        <v xml:space="preserve"> </v>
      </c>
      <c r="L9" s="29">
        <f>IF('2-12-1'!W261&lt;&gt;"",'2-12-1'!W261," ")</f>
        <v>1.6863341178432749</v>
      </c>
      <c r="M9" s="25"/>
    </row>
    <row r="10" spans="1:13" ht="20.100000000000001" customHeight="1" x14ac:dyDescent="0.15">
      <c r="A10" s="208"/>
      <c r="B10" s="29" t="s">
        <v>179</v>
      </c>
      <c r="C10" s="93">
        <f>IF('2-12-1'!E262&lt;&gt;"",'2-12-1'!E262," ")</f>
        <v>1.1382739485063451</v>
      </c>
      <c r="D10" s="29">
        <f>IF('2-12-1'!G262&lt;&gt;"",'2-12-1'!G262," ")</f>
        <v>1.9190775295568989</v>
      </c>
      <c r="E10" s="29">
        <f>IF('2-12-1'!I262&lt;&gt;"",'2-12-1'!I262," ")</f>
        <v>2.4938194917365983</v>
      </c>
      <c r="F10" s="29">
        <f>IF('2-12-1'!K262&lt;&gt;"",'2-12-1'!K262," ")</f>
        <v>0.74668711512210961</v>
      </c>
      <c r="G10" s="29">
        <f>IF('2-12-1'!M262&lt;&gt;"",'2-12-1'!M262," ")</f>
        <v>0.27063099382507971</v>
      </c>
      <c r="H10" s="29">
        <f>IF('2-12-1'!O262&lt;&gt;"",'2-12-1'!O262," ")</f>
        <v>0.49671891532743195</v>
      </c>
      <c r="I10" s="29" t="str">
        <f>IF('2-12-1'!Q262&lt;&gt;"",'2-12-1'!Q262," ")</f>
        <v xml:space="preserve"> </v>
      </c>
      <c r="J10" s="29" t="str">
        <f>IF('2-12-1'!S262&lt;&gt;"",'2-12-1'!S262," ")</f>
        <v xml:space="preserve"> </v>
      </c>
      <c r="K10" s="29" t="str">
        <f>IF('2-12-1'!U262&lt;&gt;"",'2-12-1'!U262," ")</f>
        <v xml:space="preserve"> </v>
      </c>
      <c r="L10" s="29">
        <f>IF('2-12-1'!W262&lt;&gt;"",'2-12-1'!W262," ")</f>
        <v>1.4464451225385948</v>
      </c>
      <c r="M10" s="25"/>
    </row>
    <row r="11" spans="1:13" ht="20.100000000000001" customHeight="1" x14ac:dyDescent="0.15">
      <c r="A11" s="209"/>
      <c r="B11" s="31" t="s">
        <v>98</v>
      </c>
      <c r="C11" s="94">
        <f>IF('2-12-1'!E263&lt;&gt;"",'2-12-1'!E263," ")</f>
        <v>0.96837572071069888</v>
      </c>
      <c r="D11" s="31">
        <f>IF('2-12-1'!G263&lt;&gt;"",'2-12-1'!G263," ")</f>
        <v>1.4537709906141723</v>
      </c>
      <c r="E11" s="31">
        <f>IF('2-12-1'!I263&lt;&gt;"",'2-12-1'!I263," ")</f>
        <v>1.1931244517494648</v>
      </c>
      <c r="F11" s="31">
        <f>IF('2-12-1'!K263&lt;&gt;"",'2-12-1'!K263," ")</f>
        <v>0.35326629411734506</v>
      </c>
      <c r="G11" s="31">
        <f>IF('2-12-1'!M263&lt;&gt;"",'2-12-1'!M263," ")</f>
        <v>0.44095931145541206</v>
      </c>
      <c r="H11" s="31">
        <f>IF('2-12-1'!O263&lt;&gt;"",'2-12-1'!O263," ")</f>
        <v>0.13855452876322036</v>
      </c>
      <c r="I11" s="31">
        <f>IF('2-12-1'!Q263&lt;&gt;"",'2-12-1'!Q263," ")</f>
        <v>0.21828198220828604</v>
      </c>
      <c r="J11" s="31" t="str">
        <f>IF('2-12-1'!S263&lt;&gt;"",'2-12-1'!S263," ")</f>
        <v xml:space="preserve"> </v>
      </c>
      <c r="K11" s="31" t="str">
        <f>IF('2-12-1'!U263&lt;&gt;"",'2-12-1'!U263," ")</f>
        <v xml:space="preserve"> </v>
      </c>
      <c r="L11" s="31">
        <f>IF('2-12-1'!W263&lt;&gt;"",'2-12-1'!W263," ")</f>
        <v>0.92952460359662425</v>
      </c>
      <c r="M11" s="25"/>
    </row>
    <row r="12" spans="1:13" ht="20.100000000000001" customHeight="1" x14ac:dyDescent="0.15">
      <c r="A12" s="207" t="s">
        <v>31</v>
      </c>
      <c r="B12" s="91" t="s">
        <v>99</v>
      </c>
      <c r="C12" s="92">
        <f>IF(OR(C6=" ",C18=" "),"",C6-C18)</f>
        <v>1.5727712220477912</v>
      </c>
      <c r="D12" s="92">
        <f>IF(OR(D6=" ",D18=" "),"",D6-D18)</f>
        <v>-2.52414172834483</v>
      </c>
      <c r="E12" s="92">
        <f t="shared" ref="E12:L12" si="0">IF(OR(E6=" ",E18=" "),"",E6-E18)</f>
        <v>6.0401829719228601</v>
      </c>
      <c r="F12" s="92">
        <f t="shared" si="0"/>
        <v>3.4570879051608188</v>
      </c>
      <c r="G12" s="92">
        <f t="shared" si="0"/>
        <v>-0.29884213250629443</v>
      </c>
      <c r="H12" s="92">
        <f t="shared" si="0"/>
        <v>7.5023535018958469</v>
      </c>
      <c r="I12" s="92">
        <f t="shared" si="0"/>
        <v>9.7544558669155172</v>
      </c>
      <c r="J12" s="92">
        <f t="shared" si="0"/>
        <v>-2.083031171249651</v>
      </c>
      <c r="K12" s="92">
        <f t="shared" si="0"/>
        <v>3.4336721254256357</v>
      </c>
      <c r="L12" s="92">
        <f t="shared" si="0"/>
        <v>3.2665163141666582</v>
      </c>
      <c r="M12" s="25"/>
    </row>
    <row r="13" spans="1:13" ht="20.100000000000001" customHeight="1" x14ac:dyDescent="0.15">
      <c r="A13" s="208"/>
      <c r="B13" s="29" t="s">
        <v>89</v>
      </c>
      <c r="C13" s="93">
        <f t="shared" ref="C13:L17" si="1">IF(OR(C7=" ",C19=" "),"",C7-C19)</f>
        <v>-7.4113749002568561</v>
      </c>
      <c r="D13" s="93">
        <f t="shared" si="1"/>
        <v>-5.6488061715519677E-2</v>
      </c>
      <c r="E13" s="93">
        <f t="shared" si="1"/>
        <v>-11.011552987739815</v>
      </c>
      <c r="F13" s="93">
        <f t="shared" si="1"/>
        <v>-2.7713391379861108</v>
      </c>
      <c r="G13" s="93">
        <f t="shared" si="1"/>
        <v>-6.05222380688204E-2</v>
      </c>
      <c r="H13" s="93">
        <f t="shared" si="1"/>
        <v>-7.6010193188191266</v>
      </c>
      <c r="I13" s="93">
        <f t="shared" si="1"/>
        <v>-10.094865408501938</v>
      </c>
      <c r="J13" s="93">
        <f t="shared" si="1"/>
        <v>3.690159995765967</v>
      </c>
      <c r="K13" s="93">
        <f t="shared" si="1"/>
        <v>1.0435944759780256</v>
      </c>
      <c r="L13" s="93">
        <f t="shared" si="1"/>
        <v>-5.4636611916715268</v>
      </c>
      <c r="M13" s="25"/>
    </row>
    <row r="14" spans="1:13" ht="20.100000000000001" customHeight="1" x14ac:dyDescent="0.15">
      <c r="A14" s="208"/>
      <c r="B14" s="29" t="s">
        <v>178</v>
      </c>
      <c r="C14" s="93">
        <f t="shared" si="1"/>
        <v>3.3765477707418534</v>
      </c>
      <c r="D14" s="93">
        <f t="shared" si="1"/>
        <v>-0.69705621366982928</v>
      </c>
      <c r="E14" s="93">
        <f t="shared" si="1"/>
        <v>2.3586719169485253</v>
      </c>
      <c r="F14" s="93">
        <f t="shared" si="1"/>
        <v>-0.86718929199299488</v>
      </c>
      <c r="G14" s="93">
        <f t="shared" si="1"/>
        <v>9.4673611974184446E-2</v>
      </c>
      <c r="H14" s="93">
        <f t="shared" si="1"/>
        <v>1.115125443232194</v>
      </c>
      <c r="I14" s="93">
        <f t="shared" si="1"/>
        <v>-1.071169623392298</v>
      </c>
      <c r="J14" s="93">
        <f t="shared" si="1"/>
        <v>0.5034933613207766</v>
      </c>
      <c r="K14" s="93">
        <f t="shared" si="1"/>
        <v>1.0570949327736101</v>
      </c>
      <c r="L14" s="93">
        <f t="shared" si="1"/>
        <v>0.42934928739999023</v>
      </c>
      <c r="M14" s="25"/>
    </row>
    <row r="15" spans="1:13" ht="20.100000000000001" customHeight="1" x14ac:dyDescent="0.15">
      <c r="A15" s="208"/>
      <c r="B15" s="29" t="s">
        <v>78</v>
      </c>
      <c r="C15" s="93">
        <f t="shared" si="1"/>
        <v>1.8374665241527821</v>
      </c>
      <c r="D15" s="93">
        <f t="shared" si="1"/>
        <v>0.41999519782201189</v>
      </c>
      <c r="E15" s="93">
        <f t="shared" si="1"/>
        <v>-0.74701399561260962</v>
      </c>
      <c r="F15" s="93">
        <f t="shared" si="1"/>
        <v>-7.5794425298902457E-2</v>
      </c>
      <c r="G15" s="93">
        <f t="shared" si="1"/>
        <v>0.34544209874945131</v>
      </c>
      <c r="H15" s="93">
        <f t="shared" si="1"/>
        <v>-0.62558375186750914</v>
      </c>
      <c r="I15" s="93" t="str">
        <f t="shared" si="1"/>
        <v/>
      </c>
      <c r="J15" s="93" t="str">
        <f t="shared" si="1"/>
        <v/>
      </c>
      <c r="K15" s="93" t="str">
        <f t="shared" si="1"/>
        <v/>
      </c>
      <c r="L15" s="93">
        <f t="shared" si="1"/>
        <v>0.14317916239872397</v>
      </c>
      <c r="M15" s="25"/>
    </row>
    <row r="16" spans="1:13" ht="20.100000000000001" customHeight="1" x14ac:dyDescent="0.15">
      <c r="A16" s="208"/>
      <c r="B16" s="29" t="s">
        <v>204</v>
      </c>
      <c r="C16" s="93">
        <f t="shared" si="1"/>
        <v>1.1085639924768194</v>
      </c>
      <c r="D16" s="93">
        <f t="shared" si="1"/>
        <v>1.7203616020061552</v>
      </c>
      <c r="E16" s="93">
        <f t="shared" si="1"/>
        <v>2.4841544075948048</v>
      </c>
      <c r="F16" s="93">
        <f t="shared" si="1"/>
        <v>0.21977842420260241</v>
      </c>
      <c r="G16" s="93">
        <f t="shared" si="1"/>
        <v>-0.3686646324592372</v>
      </c>
      <c r="H16" s="93">
        <f t="shared" si="1"/>
        <v>-7.5327527160680585E-2</v>
      </c>
      <c r="I16" s="93" t="str">
        <f t="shared" si="1"/>
        <v/>
      </c>
      <c r="J16" s="93" t="str">
        <f t="shared" si="1"/>
        <v/>
      </c>
      <c r="K16" s="93" t="str">
        <f t="shared" si="1"/>
        <v/>
      </c>
      <c r="L16" s="93">
        <f t="shared" si="1"/>
        <v>1.1416135697216829</v>
      </c>
      <c r="M16" s="25"/>
    </row>
    <row r="17" spans="1:13" ht="20.100000000000001" customHeight="1" x14ac:dyDescent="0.15">
      <c r="A17" s="209"/>
      <c r="B17" s="31" t="s">
        <v>119</v>
      </c>
      <c r="C17" s="94">
        <f t="shared" si="1"/>
        <v>-0.48397460916240065</v>
      </c>
      <c r="D17" s="94">
        <f t="shared" si="1"/>
        <v>1.1373292039019922</v>
      </c>
      <c r="E17" s="94">
        <f t="shared" si="1"/>
        <v>0.87555768688624136</v>
      </c>
      <c r="F17" s="94">
        <f t="shared" si="1"/>
        <v>3.7456525914570715E-2</v>
      </c>
      <c r="G17" s="94">
        <f t="shared" si="1"/>
        <v>0.28791329231075991</v>
      </c>
      <c r="H17" s="94">
        <f t="shared" si="1"/>
        <v>-0.31554834728072878</v>
      </c>
      <c r="I17" s="94" t="str">
        <f t="shared" si="1"/>
        <v/>
      </c>
      <c r="J17" s="94" t="str">
        <f t="shared" si="1"/>
        <v/>
      </c>
      <c r="K17" s="94" t="str">
        <f t="shared" si="1"/>
        <v/>
      </c>
      <c r="L17" s="94">
        <f t="shared" si="1"/>
        <v>0.48300285798448606</v>
      </c>
      <c r="M17" s="25"/>
    </row>
    <row r="18" spans="1:13" ht="20.100000000000001" customHeight="1" x14ac:dyDescent="0.15">
      <c r="A18" s="207" t="s">
        <v>200</v>
      </c>
      <c r="B18" s="91" t="s">
        <v>128</v>
      </c>
      <c r="C18" s="92">
        <v>69.742316942459283</v>
      </c>
      <c r="D18" s="33">
        <v>59.178040776121406</v>
      </c>
      <c r="E18" s="33">
        <v>51.732814357568621</v>
      </c>
      <c r="F18" s="33">
        <v>46.086609459540568</v>
      </c>
      <c r="G18" s="33">
        <v>47.15860102084288</v>
      </c>
      <c r="H18" s="33">
        <v>41.149670292491756</v>
      </c>
      <c r="I18" s="33">
        <v>25.646986683902188</v>
      </c>
      <c r="J18" s="33">
        <v>26.162083216637583</v>
      </c>
      <c r="K18" s="33">
        <v>15.000062814333399</v>
      </c>
      <c r="L18" s="27">
        <v>53.018965350831593</v>
      </c>
      <c r="M18" s="25"/>
    </row>
    <row r="19" spans="1:13" ht="20.100000000000001" customHeight="1" x14ac:dyDescent="0.15">
      <c r="A19" s="208"/>
      <c r="B19" s="29" t="s">
        <v>112</v>
      </c>
      <c r="C19" s="93">
        <v>25.988882561412932</v>
      </c>
      <c r="D19" s="29">
        <v>32.720628408602394</v>
      </c>
      <c r="E19" s="29">
        <v>40.369836086766661</v>
      </c>
      <c r="F19" s="29">
        <v>44.385790601928242</v>
      </c>
      <c r="G19" s="29">
        <v>45.338660898152277</v>
      </c>
      <c r="H19" s="29">
        <v>51.772459795415919</v>
      </c>
      <c r="I19" s="29">
        <v>66.420977618680652</v>
      </c>
      <c r="J19" s="29">
        <v>64.835360248759429</v>
      </c>
      <c r="K19" s="29">
        <v>76.787730825226788</v>
      </c>
      <c r="L19" s="29">
        <v>38.936543202150624</v>
      </c>
      <c r="M19" s="25"/>
    </row>
    <row r="20" spans="1:13" ht="20.100000000000001" customHeight="1" x14ac:dyDescent="0.15">
      <c r="A20" s="208"/>
      <c r="B20" s="29" t="s">
        <v>202</v>
      </c>
      <c r="C20" s="93">
        <v>2.5212762512576332</v>
      </c>
      <c r="D20" s="29">
        <v>6.6989887316305152</v>
      </c>
      <c r="E20" s="29">
        <v>5.5467164840732455</v>
      </c>
      <c r="F20" s="29">
        <v>6.44733566575837</v>
      </c>
      <c r="G20" s="29">
        <v>5.438071185868254</v>
      </c>
      <c r="H20" s="29">
        <v>4.0750222775222227</v>
      </c>
      <c r="I20" s="29">
        <v>7.2832177393293058</v>
      </c>
      <c r="J20" s="29">
        <v>6.8919343487658962</v>
      </c>
      <c r="K20" s="29">
        <v>2.6778448262625338</v>
      </c>
      <c r="L20" s="29">
        <v>5.7499831931441907</v>
      </c>
      <c r="M20" s="25"/>
    </row>
    <row r="21" spans="1:13" ht="20.100000000000001" customHeight="1" x14ac:dyDescent="0.15">
      <c r="A21" s="208"/>
      <c r="B21" s="29" t="s">
        <v>165</v>
      </c>
      <c r="C21" s="93">
        <v>0.26546395896752217</v>
      </c>
      <c r="D21" s="29">
        <v>0.88718436938277756</v>
      </c>
      <c r="E21" s="29">
        <v>2.0234012225864531</v>
      </c>
      <c r="F21" s="29">
        <v>2.2375458136505668</v>
      </c>
      <c r="G21" s="29">
        <v>1.2723252497075601</v>
      </c>
      <c r="H21" s="29">
        <v>1.9766983160380613</v>
      </c>
      <c r="I21" s="29" t="s">
        <v>34</v>
      </c>
      <c r="J21" s="29">
        <v>2.1106221858370855</v>
      </c>
      <c r="K21" s="29">
        <v>1.6705820934481861</v>
      </c>
      <c r="L21" s="29">
        <v>1.5431549554445509</v>
      </c>
      <c r="M21" s="25"/>
    </row>
    <row r="22" spans="1:13" ht="20.100000000000001" customHeight="1" x14ac:dyDescent="0.15">
      <c r="A22" s="208"/>
      <c r="B22" s="29" t="s">
        <v>175</v>
      </c>
      <c r="C22" s="93">
        <v>2.9709956029525794E-2</v>
      </c>
      <c r="D22" s="29">
        <v>0.19871592755074374</v>
      </c>
      <c r="E22" s="29">
        <v>9.6650841417934164E-3</v>
      </c>
      <c r="F22" s="29">
        <v>0.52690869091950721</v>
      </c>
      <c r="G22" s="29">
        <v>0.63929562628431691</v>
      </c>
      <c r="H22" s="29">
        <v>0.57204644248811254</v>
      </c>
      <c r="I22" s="29">
        <v>0.64881795808785148</v>
      </c>
      <c r="J22" s="29" t="s">
        <v>34</v>
      </c>
      <c r="K22" s="29">
        <v>1.7565679364933133</v>
      </c>
      <c r="L22" s="29">
        <v>0.30483155281691193</v>
      </c>
      <c r="M22" s="25"/>
    </row>
    <row r="23" spans="1:13" ht="20.100000000000001" customHeight="1" x14ac:dyDescent="0.15">
      <c r="A23" s="209"/>
      <c r="B23" s="31" t="s">
        <v>205</v>
      </c>
      <c r="C23" s="94">
        <v>1.4523503298730995</v>
      </c>
      <c r="D23" s="31">
        <v>0.31644178671218004</v>
      </c>
      <c r="E23" s="31">
        <v>0.31756676486322338</v>
      </c>
      <c r="F23" s="31">
        <v>0.31580976820277434</v>
      </c>
      <c r="G23" s="31">
        <v>0.15304601914465216</v>
      </c>
      <c r="H23" s="31">
        <v>0.45410287604394911</v>
      </c>
      <c r="I23" s="31" t="s">
        <v>34</v>
      </c>
      <c r="J23" s="31" t="s">
        <v>34</v>
      </c>
      <c r="K23" s="31">
        <v>2.1072115042357802</v>
      </c>
      <c r="L23" s="31">
        <v>0.4465217456121382</v>
      </c>
      <c r="M23" s="25"/>
    </row>
    <row r="24" spans="1:13" ht="20.100000000000001" customHeight="1" x14ac:dyDescent="0.15">
      <c r="A24" s="207" t="s">
        <v>31</v>
      </c>
      <c r="B24" s="91" t="s">
        <v>94</v>
      </c>
      <c r="C24" s="92">
        <f>IF(OR(C18=" ",C30=" "),"",C18-C30)</f>
        <v>5.852567751075533</v>
      </c>
      <c r="D24" s="92">
        <f t="shared" ref="D24:L24" si="2">IF(OR(D18=" ",D30=" "),"",D18-D30)</f>
        <v>12.381886316376402</v>
      </c>
      <c r="E24" s="92">
        <f t="shared" si="2"/>
        <v>6.1466780394839589</v>
      </c>
      <c r="F24" s="92">
        <f t="shared" si="2"/>
        <v>10.751498440595014</v>
      </c>
      <c r="G24" s="92">
        <f t="shared" si="2"/>
        <v>10.336012123011834</v>
      </c>
      <c r="H24" s="92">
        <f t="shared" si="2"/>
        <v>7.9679002543448263</v>
      </c>
      <c r="I24" s="92">
        <f t="shared" si="2"/>
        <v>3.264761942870404</v>
      </c>
      <c r="J24" s="92">
        <f t="shared" si="2"/>
        <v>9.5212656874401098</v>
      </c>
      <c r="K24" s="92">
        <f t="shared" si="2"/>
        <v>10.201573665402965</v>
      </c>
      <c r="L24" s="92">
        <f t="shared" si="2"/>
        <v>8.8726727141863648</v>
      </c>
      <c r="M24" s="25"/>
    </row>
    <row r="25" spans="1:13" ht="20.100000000000001" customHeight="1" x14ac:dyDescent="0.15">
      <c r="A25" s="208"/>
      <c r="B25" s="29" t="s">
        <v>76</v>
      </c>
      <c r="C25" s="93">
        <f t="shared" ref="C25:L29" si="3">IF(OR(C19=" ",C31=" "),"",C19-C31)</f>
        <v>-2.7187535747932827</v>
      </c>
      <c r="D25" s="93">
        <f t="shared" si="3"/>
        <v>-7.734060358120459</v>
      </c>
      <c r="E25" s="93">
        <f t="shared" si="3"/>
        <v>3.6431043103370087E-2</v>
      </c>
      <c r="F25" s="93">
        <f t="shared" si="3"/>
        <v>-5.2796406586883222</v>
      </c>
      <c r="G25" s="93">
        <f t="shared" si="3"/>
        <v>-0.18599854170334851</v>
      </c>
      <c r="H25" s="93">
        <f t="shared" si="3"/>
        <v>-1.1898044572067334</v>
      </c>
      <c r="I25" s="93">
        <f t="shared" si="3"/>
        <v>0.67307022859360188</v>
      </c>
      <c r="J25" s="93">
        <f t="shared" si="3"/>
        <v>-8.6016375011602406</v>
      </c>
      <c r="K25" s="93">
        <f t="shared" si="3"/>
        <v>2.7067640273604638</v>
      </c>
      <c r="L25" s="93">
        <f t="shared" si="3"/>
        <v>-3.6917936239030169</v>
      </c>
      <c r="M25" s="25"/>
    </row>
    <row r="26" spans="1:13" ht="20.100000000000001" customHeight="1" x14ac:dyDescent="0.15">
      <c r="A26" s="208"/>
      <c r="B26" s="29" t="s">
        <v>202</v>
      </c>
      <c r="C26" s="93">
        <f t="shared" si="3"/>
        <v>-2.319309900795449</v>
      </c>
      <c r="D26" s="93">
        <f t="shared" si="3"/>
        <v>-1.0564716799065152</v>
      </c>
      <c r="E26" s="93">
        <f t="shared" si="3"/>
        <v>-3.7875070179164485</v>
      </c>
      <c r="F26" s="93">
        <f t="shared" si="3"/>
        <v>-3.6354934029208987</v>
      </c>
      <c r="G26" s="93">
        <f t="shared" si="3"/>
        <v>-5.8937474423797243</v>
      </c>
      <c r="H26" s="93">
        <f t="shared" si="3"/>
        <v>-4.8289929890593122</v>
      </c>
      <c r="I26" s="93">
        <f t="shared" si="3"/>
        <v>-2.5318124055808084</v>
      </c>
      <c r="J26" s="93">
        <f t="shared" si="3"/>
        <v>1.319904990574531</v>
      </c>
      <c r="K26" s="93">
        <f t="shared" si="3"/>
        <v>-15.471924651953602</v>
      </c>
      <c r="L26" s="93">
        <f t="shared" si="3"/>
        <v>-2.8699704725677257</v>
      </c>
      <c r="M26" s="25"/>
    </row>
    <row r="27" spans="1:13" ht="20.100000000000001" customHeight="1" x14ac:dyDescent="0.15">
      <c r="A27" s="208"/>
      <c r="B27" s="29" t="s">
        <v>206</v>
      </c>
      <c r="C27" s="93">
        <f t="shared" si="3"/>
        <v>-2.086326460407764</v>
      </c>
      <c r="D27" s="93">
        <f t="shared" si="3"/>
        <v>-2.6949945687625734</v>
      </c>
      <c r="E27" s="93">
        <f t="shared" si="3"/>
        <v>-0.76757349696166521</v>
      </c>
      <c r="F27" s="93">
        <f t="shared" si="3"/>
        <v>-0.79343273064958275</v>
      </c>
      <c r="G27" s="93">
        <f t="shared" si="3"/>
        <v>-2.4903521717153341</v>
      </c>
      <c r="H27" s="93">
        <f t="shared" si="3"/>
        <v>-1.9440541243296399</v>
      </c>
      <c r="I27" s="93" t="str">
        <f t="shared" si="3"/>
        <v/>
      </c>
      <c r="J27" s="93">
        <f t="shared" si="3"/>
        <v>-0.60822491584511829</v>
      </c>
      <c r="K27" s="93">
        <f t="shared" si="3"/>
        <v>-0.92282381931083224</v>
      </c>
      <c r="L27" s="93">
        <f t="shared" si="3"/>
        <v>-1.5380170620632456</v>
      </c>
      <c r="M27" s="25"/>
    </row>
    <row r="28" spans="1:13" ht="20.100000000000001" customHeight="1" x14ac:dyDescent="0.15">
      <c r="A28" s="208"/>
      <c r="B28" s="29" t="s">
        <v>108</v>
      </c>
      <c r="C28" s="93">
        <f t="shared" si="3"/>
        <v>-8.7213517805560595E-2</v>
      </c>
      <c r="D28" s="93">
        <f t="shared" si="3"/>
        <v>-0.58573913598214766</v>
      </c>
      <c r="E28" s="93">
        <f t="shared" si="3"/>
        <v>-0.77603771579779779</v>
      </c>
      <c r="F28" s="93">
        <f t="shared" si="3"/>
        <v>-0.78242085937219097</v>
      </c>
      <c r="G28" s="93">
        <f t="shared" si="3"/>
        <v>-0.58894060677769733</v>
      </c>
      <c r="H28" s="93">
        <f t="shared" si="3"/>
        <v>9.9313427636967655E-2</v>
      </c>
      <c r="I28" s="93" t="str">
        <f t="shared" si="3"/>
        <v/>
      </c>
      <c r="J28" s="93" t="str">
        <f t="shared" si="3"/>
        <v/>
      </c>
      <c r="K28" s="93" t="str">
        <f t="shared" si="3"/>
        <v/>
      </c>
      <c r="L28" s="93">
        <f t="shared" si="3"/>
        <v>-0.58088184673359522</v>
      </c>
      <c r="M28" s="25"/>
    </row>
    <row r="29" spans="1:13" ht="20.100000000000001" customHeight="1" x14ac:dyDescent="0.15">
      <c r="A29" s="209"/>
      <c r="B29" s="31" t="s">
        <v>207</v>
      </c>
      <c r="C29" s="94">
        <f t="shared" si="3"/>
        <v>1.3590357027265036</v>
      </c>
      <c r="D29" s="94">
        <f t="shared" si="3"/>
        <v>-0.31062057360467998</v>
      </c>
      <c r="E29" s="94">
        <f t="shared" si="3"/>
        <v>-0.85199085191141499</v>
      </c>
      <c r="F29" s="94">
        <f t="shared" si="3"/>
        <v>-0.26051078896400098</v>
      </c>
      <c r="G29" s="94">
        <f t="shared" si="3"/>
        <v>-1.176973360435829</v>
      </c>
      <c r="H29" s="94">
        <f t="shared" si="3"/>
        <v>-0.10436211138611812</v>
      </c>
      <c r="I29" s="94" t="str">
        <f t="shared" si="3"/>
        <v/>
      </c>
      <c r="J29" s="94" t="str">
        <f t="shared" si="3"/>
        <v/>
      </c>
      <c r="K29" s="94">
        <f t="shared" si="3"/>
        <v>1.7298428420076877</v>
      </c>
      <c r="L29" s="94">
        <f t="shared" si="3"/>
        <v>-0.19200970891878455</v>
      </c>
      <c r="M29" s="25"/>
    </row>
    <row r="30" spans="1:13" ht="20.100000000000001" customHeight="1" x14ac:dyDescent="0.15">
      <c r="A30" s="207" t="s">
        <v>272</v>
      </c>
      <c r="B30" s="91" t="s">
        <v>229</v>
      </c>
      <c r="C30" s="92">
        <v>63.88974919138375</v>
      </c>
      <c r="D30" s="33">
        <v>46.796154459745004</v>
      </c>
      <c r="E30" s="33">
        <v>45.586136318084662</v>
      </c>
      <c r="F30" s="33">
        <v>35.335111018945554</v>
      </c>
      <c r="G30" s="33">
        <v>36.822588897831046</v>
      </c>
      <c r="H30" s="33">
        <v>33.181770038146929</v>
      </c>
      <c r="I30" s="33">
        <v>22.382224741031784</v>
      </c>
      <c r="J30" s="33">
        <v>16.640817529197474</v>
      </c>
      <c r="K30" s="33">
        <v>4.7984891489304351</v>
      </c>
      <c r="L30" s="27">
        <v>44.146292636645228</v>
      </c>
      <c r="M30" s="25"/>
    </row>
    <row r="31" spans="1:13" ht="20.100000000000001" customHeight="1" x14ac:dyDescent="0.15">
      <c r="A31" s="208"/>
      <c r="B31" s="29" t="s">
        <v>268</v>
      </c>
      <c r="C31" s="93">
        <v>28.707636136206215</v>
      </c>
      <c r="D31" s="29">
        <v>40.454688766722853</v>
      </c>
      <c r="E31" s="29">
        <v>40.333405043663291</v>
      </c>
      <c r="F31" s="29">
        <v>49.665431260616565</v>
      </c>
      <c r="G31" s="29">
        <v>45.524659439855625</v>
      </c>
      <c r="H31" s="29">
        <v>52.962264252622653</v>
      </c>
      <c r="I31" s="29">
        <v>65.74790739008705</v>
      </c>
      <c r="J31" s="29">
        <v>73.436997749919669</v>
      </c>
      <c r="K31" s="29">
        <v>74.080966797866324</v>
      </c>
      <c r="L31" s="29">
        <v>42.628336826053641</v>
      </c>
      <c r="M31" s="25"/>
    </row>
    <row r="32" spans="1:13" ht="20.100000000000001" customHeight="1" x14ac:dyDescent="0.15">
      <c r="A32" s="208"/>
      <c r="B32" s="29" t="s">
        <v>267</v>
      </c>
      <c r="C32" s="93">
        <v>4.8405861520530822</v>
      </c>
      <c r="D32" s="29">
        <v>7.7554604115370305</v>
      </c>
      <c r="E32" s="29">
        <v>9.334223501989694</v>
      </c>
      <c r="F32" s="29">
        <v>10.082829068679269</v>
      </c>
      <c r="G32" s="29">
        <v>11.331818628247978</v>
      </c>
      <c r="H32" s="29">
        <v>8.9040152665815349</v>
      </c>
      <c r="I32" s="29">
        <v>9.8150301449101143</v>
      </c>
      <c r="J32" s="29">
        <v>5.5720293581913651</v>
      </c>
      <c r="K32" s="29">
        <v>18.149769478216136</v>
      </c>
      <c r="L32" s="29">
        <v>8.6199536657119165</v>
      </c>
      <c r="M32" s="25"/>
    </row>
    <row r="33" spans="1:13" ht="20.100000000000001" customHeight="1" x14ac:dyDescent="0.15">
      <c r="A33" s="208"/>
      <c r="B33" s="29" t="s">
        <v>266</v>
      </c>
      <c r="C33" s="93">
        <v>2.3517904193752863</v>
      </c>
      <c r="D33" s="29">
        <v>3.582178938145351</v>
      </c>
      <c r="E33" s="29">
        <v>2.7909747195481183</v>
      </c>
      <c r="F33" s="29">
        <v>3.0309785443001496</v>
      </c>
      <c r="G33" s="29">
        <v>3.762677421422894</v>
      </c>
      <c r="H33" s="29">
        <v>3.9207524403677012</v>
      </c>
      <c r="I33" s="29">
        <v>2.0548377239710582</v>
      </c>
      <c r="J33" s="29">
        <v>2.7188471016822038</v>
      </c>
      <c r="K33" s="29">
        <v>2.5934059127590183</v>
      </c>
      <c r="L33" s="29">
        <v>3.0811720175077966</v>
      </c>
      <c r="M33" s="25"/>
    </row>
    <row r="34" spans="1:13" ht="20.100000000000001" customHeight="1" x14ac:dyDescent="0.15">
      <c r="A34" s="208"/>
      <c r="B34" s="29" t="s">
        <v>265</v>
      </c>
      <c r="C34" s="93">
        <v>0.11692347383508639</v>
      </c>
      <c r="D34" s="29">
        <v>0.78445506353289141</v>
      </c>
      <c r="E34" s="29">
        <v>0.78570279993959125</v>
      </c>
      <c r="F34" s="29">
        <v>1.3093295502916982</v>
      </c>
      <c r="G34" s="29">
        <v>1.2282362330620142</v>
      </c>
      <c r="H34" s="29">
        <v>0.47273301485114488</v>
      </c>
      <c r="I34" s="29" t="s">
        <v>34</v>
      </c>
      <c r="J34" s="29">
        <v>1.6313082610093221</v>
      </c>
      <c r="K34" s="29" t="s">
        <v>34</v>
      </c>
      <c r="L34" s="29">
        <v>0.8857133995505071</v>
      </c>
      <c r="M34" s="25"/>
    </row>
    <row r="35" spans="1:13" ht="20.100000000000001" customHeight="1" x14ac:dyDescent="0.15">
      <c r="A35" s="209"/>
      <c r="B35" s="31" t="s">
        <v>264</v>
      </c>
      <c r="C35" s="94">
        <v>9.3314627146595983E-2</v>
      </c>
      <c r="D35" s="31">
        <v>0.62706236031686002</v>
      </c>
      <c r="E35" s="31">
        <v>1.1695576167746384</v>
      </c>
      <c r="F35" s="31">
        <v>0.57632055716677533</v>
      </c>
      <c r="G35" s="31">
        <v>1.3300193795804811</v>
      </c>
      <c r="H35" s="31">
        <v>0.55846498743006723</v>
      </c>
      <c r="I35" s="31" t="s">
        <v>34</v>
      </c>
      <c r="J35" s="31" t="s">
        <v>34</v>
      </c>
      <c r="K35" s="31">
        <v>0.3773686622280924</v>
      </c>
      <c r="L35" s="31">
        <v>0.63853145453092275</v>
      </c>
      <c r="M35" s="25"/>
    </row>
    <row r="36" spans="1:13" ht="20.100000000000001" customHeight="1" x14ac:dyDescent="0.15">
      <c r="A36" s="207" t="s">
        <v>260</v>
      </c>
      <c r="B36" s="91" t="s">
        <v>229</v>
      </c>
      <c r="C36" s="92">
        <f>IF(OR(C30=" ",C42=" "),"",C30-C42)</f>
        <v>12.789749191383748</v>
      </c>
      <c r="D36" s="92">
        <f t="shared" ref="D36:L36" si="4">IF(OR(D30=" ",D42=" "),"",D30-D42)</f>
        <v>13.096154459745001</v>
      </c>
      <c r="E36" s="92">
        <f t="shared" si="4"/>
        <v>15.286136318084662</v>
      </c>
      <c r="F36" s="92">
        <f t="shared" si="4"/>
        <v>7.2351110189455525</v>
      </c>
      <c r="G36" s="92">
        <f t="shared" si="4"/>
        <v>13.022588897831046</v>
      </c>
      <c r="H36" s="92">
        <f t="shared" si="4"/>
        <v>6.3817700381469287</v>
      </c>
      <c r="I36" s="92">
        <f t="shared" si="4"/>
        <v>-6.9177752589682164</v>
      </c>
      <c r="J36" s="92">
        <f t="shared" si="4"/>
        <v>3.9408175291974743</v>
      </c>
      <c r="K36" s="92">
        <f t="shared" si="4"/>
        <v>3.0984891489304349</v>
      </c>
      <c r="L36" s="92">
        <f t="shared" si="4"/>
        <v>10.946292636645225</v>
      </c>
      <c r="M36" s="25"/>
    </row>
    <row r="37" spans="1:13" ht="20.100000000000001" customHeight="1" x14ac:dyDescent="0.15">
      <c r="A37" s="208"/>
      <c r="B37" s="29" t="s">
        <v>268</v>
      </c>
      <c r="C37" s="93">
        <f t="shared" ref="C37:L37" si="5">IF(OR(C31=" ",C43=" "),"",C31-C43)</f>
        <v>-7.092363863793782</v>
      </c>
      <c r="D37" s="93">
        <f t="shared" si="5"/>
        <v>2.0546887667228546</v>
      </c>
      <c r="E37" s="93">
        <f t="shared" si="5"/>
        <v>-3.2665949563367107</v>
      </c>
      <c r="F37" s="93">
        <f t="shared" si="5"/>
        <v>5.1654312606165647</v>
      </c>
      <c r="G37" s="93">
        <f t="shared" si="5"/>
        <v>-5.7753405601443717</v>
      </c>
      <c r="H37" s="93">
        <f t="shared" si="5"/>
        <v>2.6622642526226556</v>
      </c>
      <c r="I37" s="93">
        <f t="shared" si="5"/>
        <v>6.4479073900870532</v>
      </c>
      <c r="J37" s="93">
        <f t="shared" si="5"/>
        <v>0.53699774991966365</v>
      </c>
      <c r="K37" s="93">
        <f t="shared" si="5"/>
        <v>-5.9190332021336758</v>
      </c>
      <c r="L37" s="93">
        <f t="shared" si="5"/>
        <v>0.42833682605363776</v>
      </c>
      <c r="M37" s="25"/>
    </row>
    <row r="38" spans="1:13" ht="20.100000000000001" customHeight="1" x14ac:dyDescent="0.15">
      <c r="A38" s="208"/>
      <c r="B38" s="29" t="s">
        <v>267</v>
      </c>
      <c r="C38" s="93">
        <f t="shared" ref="C38:L38" si="6">IF(OR(C32=" ",C44=" "),"",C32-C44)</f>
        <v>-1.6594138479469178</v>
      </c>
      <c r="D38" s="93">
        <f t="shared" si="6"/>
        <v>-7.0445395884629702</v>
      </c>
      <c r="E38" s="93">
        <f t="shared" si="6"/>
        <v>-3.9657764980103067</v>
      </c>
      <c r="F38" s="93">
        <f t="shared" si="6"/>
        <v>-5.6171709313207305</v>
      </c>
      <c r="G38" s="93">
        <f t="shared" si="6"/>
        <v>-3.2681813717520214</v>
      </c>
      <c r="H38" s="93">
        <f t="shared" si="6"/>
        <v>-5.9959847334184655</v>
      </c>
      <c r="I38" s="93">
        <f t="shared" si="6"/>
        <v>2.6150301449101141</v>
      </c>
      <c r="J38" s="93">
        <f t="shared" si="6"/>
        <v>-7.6279706418086342</v>
      </c>
      <c r="K38" s="93">
        <f t="shared" si="6"/>
        <v>4.6497694782161361</v>
      </c>
      <c r="L38" s="93">
        <f t="shared" si="6"/>
        <v>-4.8800463342880835</v>
      </c>
      <c r="M38" s="25"/>
    </row>
    <row r="39" spans="1:13" ht="20.100000000000001" customHeight="1" x14ac:dyDescent="0.15">
      <c r="A39" s="208"/>
      <c r="B39" s="29" t="s">
        <v>266</v>
      </c>
      <c r="C39" s="93">
        <f t="shared" ref="C39:L39" si="7">IF(OR(C33=" ",C45=" "),"",C33-C45)</f>
        <v>-0.54820958062471359</v>
      </c>
      <c r="D39" s="93">
        <f t="shared" si="7"/>
        <v>-3.7178210618546488</v>
      </c>
      <c r="E39" s="93">
        <f t="shared" si="7"/>
        <v>-4.8090252804518814</v>
      </c>
      <c r="F39" s="93">
        <f t="shared" si="7"/>
        <v>-3.1690214556998506</v>
      </c>
      <c r="G39" s="93">
        <f t="shared" si="7"/>
        <v>-1.5373225785771059</v>
      </c>
      <c r="H39" s="93">
        <f t="shared" si="7"/>
        <v>-0.87924755963229861</v>
      </c>
      <c r="I39" s="93">
        <f t="shared" si="7"/>
        <v>-1.1451622760289419</v>
      </c>
      <c r="J39" s="93" t="str">
        <f t="shared" si="7"/>
        <v/>
      </c>
      <c r="K39" s="93">
        <f t="shared" si="7"/>
        <v>-1.3065940872409816</v>
      </c>
      <c r="L39" s="93">
        <f t="shared" si="7"/>
        <v>-2.9188279824922034</v>
      </c>
      <c r="M39" s="25"/>
    </row>
    <row r="40" spans="1:13" ht="20.100000000000001" customHeight="1" x14ac:dyDescent="0.15">
      <c r="A40" s="208"/>
      <c r="B40" s="29" t="s">
        <v>265</v>
      </c>
      <c r="C40" s="93">
        <f t="shared" ref="C40:L40" si="8">IF(OR(C34=" ",C46=" "),"",C34-C46)</f>
        <v>-1.0830765261649136</v>
      </c>
      <c r="D40" s="93">
        <f t="shared" si="8"/>
        <v>-1.7155449364671087</v>
      </c>
      <c r="E40" s="93">
        <f t="shared" si="8"/>
        <v>-1.814297200060409</v>
      </c>
      <c r="F40" s="93">
        <f t="shared" si="8"/>
        <v>-1.1906704497083018</v>
      </c>
      <c r="G40" s="93">
        <f t="shared" si="8"/>
        <v>-0.97176376693798594</v>
      </c>
      <c r="H40" s="93">
        <f t="shared" si="8"/>
        <v>-1.6272669851488553</v>
      </c>
      <c r="I40" s="93" t="str">
        <f t="shared" si="8"/>
        <v/>
      </c>
      <c r="J40" s="93">
        <f t="shared" si="8"/>
        <v>0.43130826100932218</v>
      </c>
      <c r="K40" s="93" t="str">
        <f t="shared" si="8"/>
        <v/>
      </c>
      <c r="L40" s="93">
        <f t="shared" si="8"/>
        <v>-1.4142866004494927</v>
      </c>
      <c r="M40" s="25"/>
    </row>
    <row r="41" spans="1:13" ht="20.100000000000001" customHeight="1" x14ac:dyDescent="0.15">
      <c r="A41" s="209"/>
      <c r="B41" s="31" t="s">
        <v>264</v>
      </c>
      <c r="C41" s="94">
        <f t="shared" ref="C41:L41" si="9">IF(OR(C35=" ",C47=" "),"",C35-C47)</f>
        <v>-2.4066853728534041</v>
      </c>
      <c r="D41" s="94">
        <f t="shared" si="9"/>
        <v>-2.6729376396831399</v>
      </c>
      <c r="E41" s="94">
        <f t="shared" si="9"/>
        <v>-1.4304423832253617</v>
      </c>
      <c r="F41" s="94">
        <f t="shared" si="9"/>
        <v>-2.4236794428332247</v>
      </c>
      <c r="G41" s="94">
        <f t="shared" si="9"/>
        <v>-1.4699806204195187</v>
      </c>
      <c r="H41" s="94">
        <f t="shared" si="9"/>
        <v>-0.54153501256993286</v>
      </c>
      <c r="I41" s="94" t="str">
        <f t="shared" si="9"/>
        <v/>
      </c>
      <c r="J41" s="94" t="str">
        <f t="shared" si="9"/>
        <v/>
      </c>
      <c r="K41" s="94" t="str">
        <f t="shared" si="9"/>
        <v/>
      </c>
      <c r="L41" s="94">
        <f t="shared" si="9"/>
        <v>-2.2614685454690773</v>
      </c>
      <c r="M41" s="25"/>
    </row>
    <row r="42" spans="1:13" ht="20.100000000000001" customHeight="1" x14ac:dyDescent="0.15">
      <c r="A42" s="207" t="s">
        <v>271</v>
      </c>
      <c r="B42" s="91" t="s">
        <v>229</v>
      </c>
      <c r="C42" s="92">
        <v>51.1</v>
      </c>
      <c r="D42" s="33">
        <v>33.700000000000003</v>
      </c>
      <c r="E42" s="33">
        <v>30.3</v>
      </c>
      <c r="F42" s="33">
        <v>28.1</v>
      </c>
      <c r="G42" s="33">
        <v>23.8</v>
      </c>
      <c r="H42" s="33">
        <v>26.8</v>
      </c>
      <c r="I42" s="33">
        <v>29.3</v>
      </c>
      <c r="J42" s="33">
        <v>12.7</v>
      </c>
      <c r="K42" s="33">
        <v>1.7</v>
      </c>
      <c r="L42" s="27">
        <v>33.200000000000003</v>
      </c>
      <c r="M42" s="25"/>
    </row>
    <row r="43" spans="1:13" ht="20.100000000000001" customHeight="1" x14ac:dyDescent="0.15">
      <c r="A43" s="208"/>
      <c r="B43" s="29" t="s">
        <v>268</v>
      </c>
      <c r="C43" s="93">
        <v>35.799999999999997</v>
      </c>
      <c r="D43" s="29">
        <v>38.4</v>
      </c>
      <c r="E43" s="29">
        <v>43.6</v>
      </c>
      <c r="F43" s="29">
        <v>44.5</v>
      </c>
      <c r="G43" s="29">
        <v>51.3</v>
      </c>
      <c r="H43" s="29">
        <v>50.3</v>
      </c>
      <c r="I43" s="29">
        <v>59.3</v>
      </c>
      <c r="J43" s="29">
        <v>72.900000000000006</v>
      </c>
      <c r="K43" s="29">
        <v>80</v>
      </c>
      <c r="L43" s="29">
        <v>42.2</v>
      </c>
      <c r="M43" s="25"/>
    </row>
    <row r="44" spans="1:13" ht="20.100000000000001" customHeight="1" x14ac:dyDescent="0.15">
      <c r="A44" s="208"/>
      <c r="B44" s="29" t="s">
        <v>267</v>
      </c>
      <c r="C44" s="93">
        <v>6.5</v>
      </c>
      <c r="D44" s="29">
        <v>14.8</v>
      </c>
      <c r="E44" s="29">
        <v>13.3</v>
      </c>
      <c r="F44" s="29">
        <v>15.7</v>
      </c>
      <c r="G44" s="29">
        <v>14.6</v>
      </c>
      <c r="H44" s="29">
        <v>14.9</v>
      </c>
      <c r="I44" s="29">
        <v>7.2</v>
      </c>
      <c r="J44" s="29">
        <v>13.2</v>
      </c>
      <c r="K44" s="29">
        <v>13.5</v>
      </c>
      <c r="L44" s="29">
        <v>13.5</v>
      </c>
      <c r="M44" s="25"/>
    </row>
    <row r="45" spans="1:13" ht="20.100000000000001" customHeight="1" x14ac:dyDescent="0.15">
      <c r="A45" s="208"/>
      <c r="B45" s="29" t="s">
        <v>266</v>
      </c>
      <c r="C45" s="93">
        <v>2.9</v>
      </c>
      <c r="D45" s="29">
        <v>7.3</v>
      </c>
      <c r="E45" s="29">
        <v>7.6</v>
      </c>
      <c r="F45" s="29">
        <v>6.2</v>
      </c>
      <c r="G45" s="29">
        <v>5.3</v>
      </c>
      <c r="H45" s="29">
        <v>4.8</v>
      </c>
      <c r="I45" s="29">
        <v>3.2</v>
      </c>
      <c r="J45" s="29" t="s">
        <v>34</v>
      </c>
      <c r="K45" s="29">
        <v>3.9</v>
      </c>
      <c r="L45" s="29">
        <v>6</v>
      </c>
      <c r="M45" s="25"/>
    </row>
    <row r="46" spans="1:13" ht="20.100000000000001" customHeight="1" x14ac:dyDescent="0.15">
      <c r="A46" s="208"/>
      <c r="B46" s="29" t="s">
        <v>265</v>
      </c>
      <c r="C46" s="93">
        <v>1.2</v>
      </c>
      <c r="D46" s="29">
        <v>2.5</v>
      </c>
      <c r="E46" s="29">
        <v>2.6</v>
      </c>
      <c r="F46" s="29">
        <v>2.5</v>
      </c>
      <c r="G46" s="29">
        <v>2.2000000000000002</v>
      </c>
      <c r="H46" s="29">
        <v>2.1</v>
      </c>
      <c r="I46" s="29">
        <v>1</v>
      </c>
      <c r="J46" s="29">
        <v>1.2</v>
      </c>
      <c r="K46" s="29">
        <v>0.8</v>
      </c>
      <c r="L46" s="29">
        <v>2.2999999999999998</v>
      </c>
      <c r="M46" s="25"/>
    </row>
    <row r="47" spans="1:13" ht="20.100000000000001" customHeight="1" x14ac:dyDescent="0.15">
      <c r="A47" s="209"/>
      <c r="B47" s="31" t="s">
        <v>264</v>
      </c>
      <c r="C47" s="94">
        <v>2.5</v>
      </c>
      <c r="D47" s="31">
        <v>3.3</v>
      </c>
      <c r="E47" s="31">
        <v>2.6</v>
      </c>
      <c r="F47" s="31">
        <v>3</v>
      </c>
      <c r="G47" s="31">
        <v>2.8</v>
      </c>
      <c r="H47" s="31">
        <v>1.1000000000000001</v>
      </c>
      <c r="I47" s="31" t="s">
        <v>34</v>
      </c>
      <c r="J47" s="31" t="s">
        <v>34</v>
      </c>
      <c r="K47" s="31" t="s">
        <v>34</v>
      </c>
      <c r="L47" s="31">
        <v>2.9</v>
      </c>
      <c r="M47" s="25"/>
    </row>
    <row r="48" spans="1:13" ht="20.100000000000001" customHeight="1" x14ac:dyDescent="0.15">
      <c r="A48" s="207" t="s">
        <v>260</v>
      </c>
      <c r="B48" s="91" t="s">
        <v>229</v>
      </c>
      <c r="C48" s="92">
        <f>IF(OR(C42=" ",C54=" "),"",C42-C54)</f>
        <v>-1.6000000000000014</v>
      </c>
      <c r="D48" s="92">
        <f t="shared" ref="D48:L48" si="10">IF(OR(D42=" ",D54=" "),"",D42-D54)</f>
        <v>1.3000000000000043</v>
      </c>
      <c r="E48" s="92">
        <f t="shared" si="10"/>
        <v>0.19999999999999929</v>
      </c>
      <c r="F48" s="92">
        <f t="shared" si="10"/>
        <v>3.8000000000000007</v>
      </c>
      <c r="G48" s="92">
        <f t="shared" si="10"/>
        <v>1.8000000000000007</v>
      </c>
      <c r="H48" s="92">
        <f t="shared" si="10"/>
        <v>4.1999999999999993</v>
      </c>
      <c r="I48" s="92">
        <f t="shared" si="10"/>
        <v>10.100000000000001</v>
      </c>
      <c r="J48" s="92">
        <f t="shared" si="10"/>
        <v>-1.3000000000000007</v>
      </c>
      <c r="K48" s="92">
        <f t="shared" si="10"/>
        <v>-2.0999999999999996</v>
      </c>
      <c r="L48" s="92">
        <f t="shared" si="10"/>
        <v>1.7000000000000028</v>
      </c>
      <c r="M48" s="25"/>
    </row>
    <row r="49" spans="1:13" ht="20.100000000000001" customHeight="1" x14ac:dyDescent="0.15">
      <c r="A49" s="208"/>
      <c r="B49" s="29" t="s">
        <v>268</v>
      </c>
      <c r="C49" s="93">
        <f t="shared" ref="C49:L49" si="11">IF(OR(C43=" ",C55=" "),"",C43-C55)</f>
        <v>8.2999999999999972</v>
      </c>
      <c r="D49" s="93">
        <f t="shared" si="11"/>
        <v>-1</v>
      </c>
      <c r="E49" s="93">
        <f t="shared" si="11"/>
        <v>4.7000000000000028</v>
      </c>
      <c r="F49" s="93">
        <f t="shared" si="11"/>
        <v>-1</v>
      </c>
      <c r="G49" s="93">
        <f t="shared" si="11"/>
        <v>4.5999999999999943</v>
      </c>
      <c r="H49" s="93">
        <f t="shared" si="11"/>
        <v>-0.90000000000000568</v>
      </c>
      <c r="I49" s="93">
        <f t="shared" si="11"/>
        <v>-5.5</v>
      </c>
      <c r="J49" s="93">
        <f t="shared" si="11"/>
        <v>6.6000000000000085</v>
      </c>
      <c r="K49" s="93">
        <f t="shared" si="11"/>
        <v>0.5</v>
      </c>
      <c r="L49" s="93">
        <f t="shared" si="11"/>
        <v>1.6000000000000014</v>
      </c>
      <c r="M49" s="25"/>
    </row>
    <row r="50" spans="1:13" ht="20.100000000000001" customHeight="1" x14ac:dyDescent="0.15">
      <c r="A50" s="208"/>
      <c r="B50" s="29" t="s">
        <v>267</v>
      </c>
      <c r="C50" s="93">
        <f t="shared" ref="C50:L50" si="12">IF(OR(C44=" ",C56=" "),"",C44-C56)</f>
        <v>-6.9</v>
      </c>
      <c r="D50" s="93">
        <f t="shared" si="12"/>
        <v>-1.8999999999999986</v>
      </c>
      <c r="E50" s="93">
        <f t="shared" si="12"/>
        <v>-2.5999999999999996</v>
      </c>
      <c r="F50" s="93">
        <f t="shared" si="12"/>
        <v>-1.4000000000000021</v>
      </c>
      <c r="G50" s="93">
        <f t="shared" si="12"/>
        <v>-2.0999999999999996</v>
      </c>
      <c r="H50" s="93">
        <f t="shared" si="12"/>
        <v>-0.79999999999999893</v>
      </c>
      <c r="I50" s="93">
        <f t="shared" si="12"/>
        <v>-2.9999999999999991</v>
      </c>
      <c r="J50" s="93">
        <f t="shared" si="12"/>
        <v>-1.9000000000000004</v>
      </c>
      <c r="K50" s="93">
        <f t="shared" si="12"/>
        <v>1.9000000000000004</v>
      </c>
      <c r="L50" s="93">
        <f t="shared" si="12"/>
        <v>-2.6000000000000014</v>
      </c>
      <c r="M50" s="25"/>
    </row>
    <row r="51" spans="1:13" ht="20.100000000000001" customHeight="1" x14ac:dyDescent="0.15">
      <c r="A51" s="208"/>
      <c r="B51" s="29" t="s">
        <v>266</v>
      </c>
      <c r="C51" s="93">
        <f t="shared" ref="C51:L51" si="13">IF(OR(C45=" ",C57=" "),"",C45-C57)</f>
        <v>-0.20000000000000018</v>
      </c>
      <c r="D51" s="93">
        <f t="shared" si="13"/>
        <v>0.79999999999999982</v>
      </c>
      <c r="E51" s="93">
        <f t="shared" si="13"/>
        <v>9.9999999999999645E-2</v>
      </c>
      <c r="F51" s="93">
        <f t="shared" si="13"/>
        <v>-0.59999999999999964</v>
      </c>
      <c r="G51" s="93">
        <f t="shared" si="13"/>
        <v>-2.2999999999999998</v>
      </c>
      <c r="H51" s="93">
        <f t="shared" si="13"/>
        <v>-0.90000000000000036</v>
      </c>
      <c r="I51" s="93">
        <f t="shared" si="13"/>
        <v>-1.3999999999999995</v>
      </c>
      <c r="J51" s="93" t="str">
        <f t="shared" si="13"/>
        <v/>
      </c>
      <c r="K51" s="93">
        <f t="shared" si="13"/>
        <v>0.5</v>
      </c>
      <c r="L51" s="93">
        <f t="shared" si="13"/>
        <v>-0.20000000000000018</v>
      </c>
      <c r="M51" s="25"/>
    </row>
    <row r="52" spans="1:13" ht="20.100000000000001" customHeight="1" x14ac:dyDescent="0.15">
      <c r="A52" s="208"/>
      <c r="B52" s="29" t="s">
        <v>265</v>
      </c>
      <c r="C52" s="93">
        <f t="shared" ref="C52:L52" si="14">IF(OR(C46=" ",C58=" "),"",C46-C58)</f>
        <v>0.19999999999999996</v>
      </c>
      <c r="D52" s="93">
        <f t="shared" si="14"/>
        <v>-0.39999999999999991</v>
      </c>
      <c r="E52" s="93">
        <f t="shared" si="14"/>
        <v>-1.9999999999999996</v>
      </c>
      <c r="F52" s="93">
        <f t="shared" si="14"/>
        <v>-0.5</v>
      </c>
      <c r="G52" s="93">
        <f t="shared" si="14"/>
        <v>-0.69999999999999973</v>
      </c>
      <c r="H52" s="93">
        <f t="shared" si="14"/>
        <v>0.20000000000000018</v>
      </c>
      <c r="I52" s="93">
        <f t="shared" si="14"/>
        <v>0.19999999999999996</v>
      </c>
      <c r="J52" s="93" t="str">
        <f t="shared" si="14"/>
        <v/>
      </c>
      <c r="K52" s="93">
        <f t="shared" si="14"/>
        <v>-9.9999999999999978E-2</v>
      </c>
      <c r="L52" s="93">
        <f t="shared" si="14"/>
        <v>-0.5</v>
      </c>
      <c r="M52" s="25"/>
    </row>
    <row r="53" spans="1:13" ht="20.100000000000001" customHeight="1" x14ac:dyDescent="0.15">
      <c r="A53" s="209"/>
      <c r="B53" s="31" t="s">
        <v>264</v>
      </c>
      <c r="C53" s="94">
        <f t="shared" ref="C53:L53" si="15">IF(OR(C47=" ",C59=" "),"",C47-C59)</f>
        <v>0.20000000000000018</v>
      </c>
      <c r="D53" s="94">
        <f t="shared" si="15"/>
        <v>1.1999999999999997</v>
      </c>
      <c r="E53" s="94">
        <f t="shared" si="15"/>
        <v>-0.39999999999999991</v>
      </c>
      <c r="F53" s="94">
        <f t="shared" si="15"/>
        <v>-0.29999999999999982</v>
      </c>
      <c r="G53" s="94">
        <f t="shared" si="15"/>
        <v>-1.2000000000000002</v>
      </c>
      <c r="H53" s="94">
        <f t="shared" si="15"/>
        <v>-1.7999999999999998</v>
      </c>
      <c r="I53" s="94" t="str">
        <f t="shared" si="15"/>
        <v/>
      </c>
      <c r="J53" s="94" t="str">
        <f t="shared" si="15"/>
        <v/>
      </c>
      <c r="K53" s="94" t="str">
        <f t="shared" si="15"/>
        <v/>
      </c>
      <c r="L53" s="94">
        <f t="shared" si="15"/>
        <v>0</v>
      </c>
      <c r="M53" s="25"/>
    </row>
    <row r="54" spans="1:13" ht="20.100000000000001" customHeight="1" x14ac:dyDescent="0.15">
      <c r="A54" s="207" t="s">
        <v>270</v>
      </c>
      <c r="B54" s="91" t="s">
        <v>229</v>
      </c>
      <c r="C54" s="92">
        <v>52.7</v>
      </c>
      <c r="D54" s="33">
        <v>32.4</v>
      </c>
      <c r="E54" s="33">
        <v>30.1</v>
      </c>
      <c r="F54" s="33">
        <v>24.3</v>
      </c>
      <c r="G54" s="33">
        <v>22</v>
      </c>
      <c r="H54" s="33">
        <v>22.6</v>
      </c>
      <c r="I54" s="33">
        <v>19.2</v>
      </c>
      <c r="J54" s="33">
        <v>14</v>
      </c>
      <c r="K54" s="33">
        <v>3.8</v>
      </c>
      <c r="L54" s="27">
        <v>31.5</v>
      </c>
      <c r="M54" s="25"/>
    </row>
    <row r="55" spans="1:13" ht="20.100000000000001" customHeight="1" x14ac:dyDescent="0.15">
      <c r="A55" s="208"/>
      <c r="B55" s="29" t="s">
        <v>268</v>
      </c>
      <c r="C55" s="93">
        <v>27.5</v>
      </c>
      <c r="D55" s="29">
        <v>39.4</v>
      </c>
      <c r="E55" s="29">
        <v>38.9</v>
      </c>
      <c r="F55" s="29">
        <v>45.5</v>
      </c>
      <c r="G55" s="29">
        <v>46.7</v>
      </c>
      <c r="H55" s="29">
        <v>51.2</v>
      </c>
      <c r="I55" s="29">
        <v>64.8</v>
      </c>
      <c r="J55" s="29">
        <v>66.3</v>
      </c>
      <c r="K55" s="29">
        <v>79.5</v>
      </c>
      <c r="L55" s="29">
        <v>40.6</v>
      </c>
      <c r="M55" s="25"/>
    </row>
    <row r="56" spans="1:13" ht="20.100000000000001" customHeight="1" x14ac:dyDescent="0.15">
      <c r="A56" s="208"/>
      <c r="B56" s="29" t="s">
        <v>267</v>
      </c>
      <c r="C56" s="93">
        <v>13.4</v>
      </c>
      <c r="D56" s="29">
        <v>16.7</v>
      </c>
      <c r="E56" s="29">
        <v>15.9</v>
      </c>
      <c r="F56" s="29">
        <v>17.100000000000001</v>
      </c>
      <c r="G56" s="29">
        <v>16.7</v>
      </c>
      <c r="H56" s="29">
        <v>15.7</v>
      </c>
      <c r="I56" s="29">
        <v>10.199999999999999</v>
      </c>
      <c r="J56" s="29">
        <v>15.1</v>
      </c>
      <c r="K56" s="29">
        <v>11.6</v>
      </c>
      <c r="L56" s="29">
        <v>16.100000000000001</v>
      </c>
      <c r="M56" s="25"/>
    </row>
    <row r="57" spans="1:13" ht="20.100000000000001" customHeight="1" x14ac:dyDescent="0.15">
      <c r="A57" s="208"/>
      <c r="B57" s="29" t="s">
        <v>266</v>
      </c>
      <c r="C57" s="93">
        <v>3.1</v>
      </c>
      <c r="D57" s="29">
        <v>6.5</v>
      </c>
      <c r="E57" s="29">
        <v>7.5</v>
      </c>
      <c r="F57" s="29">
        <v>6.8</v>
      </c>
      <c r="G57" s="29">
        <v>7.6</v>
      </c>
      <c r="H57" s="29">
        <v>5.7</v>
      </c>
      <c r="I57" s="29">
        <v>4.5999999999999996</v>
      </c>
      <c r="J57" s="29">
        <v>3</v>
      </c>
      <c r="K57" s="29">
        <v>3.4</v>
      </c>
      <c r="L57" s="29">
        <v>6.2</v>
      </c>
      <c r="M57" s="25"/>
    </row>
    <row r="58" spans="1:13" ht="20.100000000000001" customHeight="1" x14ac:dyDescent="0.15">
      <c r="A58" s="208"/>
      <c r="B58" s="29" t="s">
        <v>265</v>
      </c>
      <c r="C58" s="93">
        <v>1</v>
      </c>
      <c r="D58" s="29">
        <v>2.9</v>
      </c>
      <c r="E58" s="29">
        <v>4.5999999999999996</v>
      </c>
      <c r="F58" s="29">
        <v>3</v>
      </c>
      <c r="G58" s="29">
        <v>2.9</v>
      </c>
      <c r="H58" s="29">
        <v>1.9</v>
      </c>
      <c r="I58" s="29">
        <v>0.8</v>
      </c>
      <c r="J58" s="29" t="s">
        <v>34</v>
      </c>
      <c r="K58" s="29">
        <v>0.9</v>
      </c>
      <c r="L58" s="29">
        <v>2.8</v>
      </c>
      <c r="M58" s="25"/>
    </row>
    <row r="59" spans="1:13" ht="20.100000000000001" customHeight="1" x14ac:dyDescent="0.15">
      <c r="A59" s="209"/>
      <c r="B59" s="31" t="s">
        <v>264</v>
      </c>
      <c r="C59" s="94">
        <v>2.2999999999999998</v>
      </c>
      <c r="D59" s="31">
        <v>2.1</v>
      </c>
      <c r="E59" s="31">
        <v>3</v>
      </c>
      <c r="F59" s="31">
        <v>3.3</v>
      </c>
      <c r="G59" s="31">
        <v>4</v>
      </c>
      <c r="H59" s="31">
        <v>2.9</v>
      </c>
      <c r="I59" s="31">
        <v>0.4</v>
      </c>
      <c r="J59" s="31">
        <v>1.6</v>
      </c>
      <c r="K59" s="31">
        <v>0.9</v>
      </c>
      <c r="L59" s="31">
        <v>2.9</v>
      </c>
      <c r="M59" s="25"/>
    </row>
    <row r="60" spans="1:13" ht="20.100000000000001" customHeight="1" x14ac:dyDescent="0.15">
      <c r="A60" s="207" t="s">
        <v>260</v>
      </c>
      <c r="B60" s="91" t="s">
        <v>229</v>
      </c>
      <c r="C60" s="92">
        <f>IF(OR(C54=" ",C66=" "),"",C54-C66)</f>
        <v>-1.1999999999999957</v>
      </c>
      <c r="D60" s="92">
        <f t="shared" ref="D60:L60" si="16">IF(OR(D54=" ",D66=" "),"",D54-D66)</f>
        <v>-5.8999999999999986</v>
      </c>
      <c r="E60" s="92">
        <f t="shared" si="16"/>
        <v>-5.6999999999999957</v>
      </c>
      <c r="F60" s="92">
        <f t="shared" si="16"/>
        <v>-3.8000000000000007</v>
      </c>
      <c r="G60" s="92">
        <f t="shared" si="16"/>
        <v>-4.1000000000000014</v>
      </c>
      <c r="H60" s="92">
        <f t="shared" si="16"/>
        <v>-2.2999999999999972</v>
      </c>
      <c r="I60" s="92">
        <f t="shared" si="16"/>
        <v>0</v>
      </c>
      <c r="J60" s="92">
        <f t="shared" si="16"/>
        <v>5.1999999999999993</v>
      </c>
      <c r="K60" s="92">
        <f t="shared" si="16"/>
        <v>-1.4000000000000004</v>
      </c>
      <c r="L60" s="92">
        <f t="shared" si="16"/>
        <v>-4.6000000000000014</v>
      </c>
      <c r="M60" s="25"/>
    </row>
    <row r="61" spans="1:13" ht="20.100000000000001" customHeight="1" x14ac:dyDescent="0.15">
      <c r="A61" s="208"/>
      <c r="B61" s="29" t="s">
        <v>268</v>
      </c>
      <c r="C61" s="93">
        <f t="shared" ref="C61:L61" si="17">IF(OR(C55=" ",C67=" "),"",C55-C67)</f>
        <v>-0.19999999999999929</v>
      </c>
      <c r="D61" s="93">
        <f t="shared" si="17"/>
        <v>4.3999999999999986</v>
      </c>
      <c r="E61" s="93">
        <f t="shared" si="17"/>
        <v>-2.2000000000000028</v>
      </c>
      <c r="F61" s="93">
        <f t="shared" si="17"/>
        <v>-0.5</v>
      </c>
      <c r="G61" s="93">
        <f t="shared" si="17"/>
        <v>0</v>
      </c>
      <c r="H61" s="93">
        <f t="shared" si="17"/>
        <v>-1</v>
      </c>
      <c r="I61" s="93">
        <f t="shared" si="17"/>
        <v>1</v>
      </c>
      <c r="J61" s="93">
        <f t="shared" si="17"/>
        <v>-2.7999999999999972</v>
      </c>
      <c r="K61" s="93">
        <f t="shared" si="17"/>
        <v>4.2999999999999972</v>
      </c>
      <c r="L61" s="93">
        <f t="shared" si="17"/>
        <v>0.89999999999999858</v>
      </c>
      <c r="M61" s="25"/>
    </row>
    <row r="62" spans="1:13" ht="20.100000000000001" customHeight="1" x14ac:dyDescent="0.15">
      <c r="A62" s="208"/>
      <c r="B62" s="29" t="s">
        <v>267</v>
      </c>
      <c r="C62" s="93">
        <f t="shared" ref="C62:L62" si="18">IF(OR(C56=" ",C68=" "),"",C56-C68)</f>
        <v>1.5</v>
      </c>
      <c r="D62" s="93">
        <f t="shared" si="18"/>
        <v>0.79999999999999893</v>
      </c>
      <c r="E62" s="93">
        <f t="shared" si="18"/>
        <v>1.9000000000000004</v>
      </c>
      <c r="F62" s="93">
        <f t="shared" si="18"/>
        <v>2.3000000000000007</v>
      </c>
      <c r="G62" s="93">
        <f t="shared" si="18"/>
        <v>0.79999999999999893</v>
      </c>
      <c r="H62" s="93">
        <f t="shared" si="18"/>
        <v>0.39999999999999858</v>
      </c>
      <c r="I62" s="93">
        <f t="shared" si="18"/>
        <v>-1.2000000000000011</v>
      </c>
      <c r="J62" s="93">
        <f t="shared" si="18"/>
        <v>-2.2000000000000011</v>
      </c>
      <c r="K62" s="93">
        <f t="shared" si="18"/>
        <v>-2.7000000000000011</v>
      </c>
      <c r="L62" s="93">
        <f t="shared" si="18"/>
        <v>1.6000000000000014</v>
      </c>
      <c r="M62" s="25"/>
    </row>
    <row r="63" spans="1:13" ht="20.100000000000001" customHeight="1" x14ac:dyDescent="0.15">
      <c r="A63" s="208"/>
      <c r="B63" s="29" t="s">
        <v>266</v>
      </c>
      <c r="C63" s="93">
        <f t="shared" ref="C63:L63" si="19">IF(OR(C57=" ",C69=" "),"",C57-C69)</f>
        <v>-0.39999999999999991</v>
      </c>
      <c r="D63" s="93">
        <f t="shared" si="19"/>
        <v>1.4000000000000004</v>
      </c>
      <c r="E63" s="93">
        <f t="shared" si="19"/>
        <v>3.4000000000000004</v>
      </c>
      <c r="F63" s="93">
        <f t="shared" si="19"/>
        <v>0.70000000000000018</v>
      </c>
      <c r="G63" s="93">
        <f t="shared" si="19"/>
        <v>1.0999999999999996</v>
      </c>
      <c r="H63" s="93">
        <f t="shared" si="19"/>
        <v>1.2000000000000002</v>
      </c>
      <c r="I63" s="93">
        <f t="shared" si="19"/>
        <v>0.89999999999999947</v>
      </c>
      <c r="J63" s="93">
        <f t="shared" si="19"/>
        <v>-1.0999999999999996</v>
      </c>
      <c r="K63" s="93">
        <f t="shared" si="19"/>
        <v>1.9</v>
      </c>
      <c r="L63" s="93">
        <f t="shared" si="19"/>
        <v>1.1000000000000005</v>
      </c>
      <c r="M63" s="25"/>
    </row>
    <row r="64" spans="1:13" ht="20.100000000000001" customHeight="1" x14ac:dyDescent="0.15">
      <c r="A64" s="208"/>
      <c r="B64" s="29" t="s">
        <v>265</v>
      </c>
      <c r="C64" s="93">
        <f t="shared" ref="C64:L64" si="20">IF(OR(C58=" ",C70=" "),"",C58-C70)</f>
        <v>-0.5</v>
      </c>
      <c r="D64" s="93">
        <f t="shared" si="20"/>
        <v>-0.10000000000000009</v>
      </c>
      <c r="E64" s="93">
        <f t="shared" si="20"/>
        <v>1.8999999999999995</v>
      </c>
      <c r="F64" s="93">
        <f t="shared" si="20"/>
        <v>0.20000000000000018</v>
      </c>
      <c r="G64" s="93">
        <f t="shared" si="20"/>
        <v>0.5</v>
      </c>
      <c r="H64" s="93">
        <f t="shared" si="20"/>
        <v>0.19999999999999996</v>
      </c>
      <c r="I64" s="93">
        <f t="shared" si="20"/>
        <v>-1</v>
      </c>
      <c r="J64" s="93" t="str">
        <f t="shared" si="20"/>
        <v/>
      </c>
      <c r="K64" s="93">
        <f t="shared" si="20"/>
        <v>-1.8000000000000003</v>
      </c>
      <c r="L64" s="93">
        <f t="shared" si="20"/>
        <v>0.29999999999999982</v>
      </c>
      <c r="M64" s="25"/>
    </row>
    <row r="65" spans="1:19" ht="20.100000000000001" customHeight="1" x14ac:dyDescent="0.15">
      <c r="A65" s="209"/>
      <c r="B65" s="31" t="s">
        <v>264</v>
      </c>
      <c r="C65" s="94">
        <f t="shared" ref="C65:L65" si="21">IF(OR(C59=" ",C71=" "),"",C59-C71)</f>
        <v>0.89999999999999991</v>
      </c>
      <c r="D65" s="94">
        <f t="shared" si="21"/>
        <v>-0.60000000000000009</v>
      </c>
      <c r="E65" s="94">
        <f t="shared" si="21"/>
        <v>0.79999999999999982</v>
      </c>
      <c r="F65" s="94">
        <f t="shared" si="21"/>
        <v>1.2999999999999998</v>
      </c>
      <c r="G65" s="94">
        <f t="shared" si="21"/>
        <v>1.5</v>
      </c>
      <c r="H65" s="94">
        <f t="shared" si="21"/>
        <v>1.5</v>
      </c>
      <c r="I65" s="94">
        <f t="shared" si="21"/>
        <v>0.30000000000000004</v>
      </c>
      <c r="J65" s="94">
        <f t="shared" si="21"/>
        <v>1.6</v>
      </c>
      <c r="K65" s="94">
        <f t="shared" si="21"/>
        <v>-0.20000000000000007</v>
      </c>
      <c r="L65" s="94">
        <f t="shared" si="21"/>
        <v>0.79999999999999982</v>
      </c>
      <c r="M65" s="25"/>
    </row>
    <row r="66" spans="1:19" ht="20.100000000000001" customHeight="1" x14ac:dyDescent="0.15">
      <c r="A66" s="207" t="s">
        <v>269</v>
      </c>
      <c r="B66" s="91" t="s">
        <v>229</v>
      </c>
      <c r="C66" s="92">
        <v>53.9</v>
      </c>
      <c r="D66" s="33">
        <v>38.299999999999997</v>
      </c>
      <c r="E66" s="33">
        <v>35.799999999999997</v>
      </c>
      <c r="F66" s="33">
        <v>28.1</v>
      </c>
      <c r="G66" s="33">
        <v>26.1</v>
      </c>
      <c r="H66" s="33">
        <v>24.9</v>
      </c>
      <c r="I66" s="33">
        <v>19.2</v>
      </c>
      <c r="J66" s="33">
        <v>8.8000000000000007</v>
      </c>
      <c r="K66" s="33">
        <v>5.2</v>
      </c>
      <c r="L66" s="27">
        <v>36.1</v>
      </c>
      <c r="M66" s="25"/>
    </row>
    <row r="67" spans="1:19" ht="20.100000000000001" customHeight="1" x14ac:dyDescent="0.15">
      <c r="A67" s="208"/>
      <c r="B67" s="29" t="s">
        <v>268</v>
      </c>
      <c r="C67" s="93">
        <v>27.7</v>
      </c>
      <c r="D67" s="29">
        <v>35</v>
      </c>
      <c r="E67" s="29">
        <v>41.1</v>
      </c>
      <c r="F67" s="29">
        <v>46</v>
      </c>
      <c r="G67" s="29">
        <v>46.7</v>
      </c>
      <c r="H67" s="29">
        <v>52.2</v>
      </c>
      <c r="I67" s="29">
        <v>63.8</v>
      </c>
      <c r="J67" s="29">
        <v>69.099999999999994</v>
      </c>
      <c r="K67" s="29">
        <v>75.2</v>
      </c>
      <c r="L67" s="29">
        <v>39.700000000000003</v>
      </c>
      <c r="M67" s="25"/>
    </row>
    <row r="68" spans="1:19" ht="20.100000000000001" customHeight="1" x14ac:dyDescent="0.15">
      <c r="A68" s="208"/>
      <c r="B68" s="29" t="s">
        <v>267</v>
      </c>
      <c r="C68" s="93">
        <v>11.9</v>
      </c>
      <c r="D68" s="29">
        <v>15.9</v>
      </c>
      <c r="E68" s="29">
        <v>14</v>
      </c>
      <c r="F68" s="29">
        <v>14.8</v>
      </c>
      <c r="G68" s="29">
        <v>15.9</v>
      </c>
      <c r="H68" s="29">
        <v>15.3</v>
      </c>
      <c r="I68" s="29">
        <v>11.4</v>
      </c>
      <c r="J68" s="29">
        <v>17.3</v>
      </c>
      <c r="K68" s="29">
        <v>14.3</v>
      </c>
      <c r="L68" s="29">
        <v>14.5</v>
      </c>
      <c r="M68" s="25"/>
    </row>
    <row r="69" spans="1:19" ht="20.100000000000001" customHeight="1" x14ac:dyDescent="0.15">
      <c r="A69" s="208"/>
      <c r="B69" s="29" t="s">
        <v>266</v>
      </c>
      <c r="C69" s="93">
        <v>3.5</v>
      </c>
      <c r="D69" s="29">
        <v>5.0999999999999996</v>
      </c>
      <c r="E69" s="29">
        <v>4.0999999999999996</v>
      </c>
      <c r="F69" s="29">
        <v>6.1</v>
      </c>
      <c r="G69" s="29">
        <v>6.5</v>
      </c>
      <c r="H69" s="29">
        <v>4.5</v>
      </c>
      <c r="I69" s="29">
        <v>3.7</v>
      </c>
      <c r="J69" s="29">
        <v>4.0999999999999996</v>
      </c>
      <c r="K69" s="29">
        <v>1.5</v>
      </c>
      <c r="L69" s="29">
        <v>5.0999999999999996</v>
      </c>
      <c r="M69" s="25"/>
    </row>
    <row r="70" spans="1:19" ht="20.100000000000001" customHeight="1" x14ac:dyDescent="0.15">
      <c r="A70" s="208"/>
      <c r="B70" s="29" t="s">
        <v>265</v>
      </c>
      <c r="C70" s="93">
        <v>1.5</v>
      </c>
      <c r="D70" s="29">
        <v>3</v>
      </c>
      <c r="E70" s="29">
        <v>2.7</v>
      </c>
      <c r="F70" s="29">
        <v>2.8</v>
      </c>
      <c r="G70" s="29">
        <v>2.4</v>
      </c>
      <c r="H70" s="29">
        <v>1.7</v>
      </c>
      <c r="I70" s="29">
        <v>1.8</v>
      </c>
      <c r="J70" s="29">
        <v>0.7</v>
      </c>
      <c r="K70" s="29">
        <v>2.7</v>
      </c>
      <c r="L70" s="29">
        <v>2.5</v>
      </c>
      <c r="M70" s="25"/>
    </row>
    <row r="71" spans="1:19" ht="20.100000000000001" customHeight="1" x14ac:dyDescent="0.15">
      <c r="A71" s="209"/>
      <c r="B71" s="31" t="s">
        <v>264</v>
      </c>
      <c r="C71" s="94">
        <v>1.4</v>
      </c>
      <c r="D71" s="31">
        <v>2.7</v>
      </c>
      <c r="E71" s="31">
        <v>2.2000000000000002</v>
      </c>
      <c r="F71" s="31">
        <v>2</v>
      </c>
      <c r="G71" s="31">
        <v>2.5</v>
      </c>
      <c r="H71" s="31">
        <v>1.4</v>
      </c>
      <c r="I71" s="31">
        <v>0.1</v>
      </c>
      <c r="J71" s="31"/>
      <c r="K71" s="31">
        <v>1.1000000000000001</v>
      </c>
      <c r="L71" s="31">
        <v>2.1</v>
      </c>
      <c r="M71" s="25"/>
    </row>
    <row r="72" spans="1:19" ht="20.100000000000001" customHeight="1" x14ac:dyDescent="0.15">
      <c r="A72" s="17"/>
      <c r="H72" s="36"/>
      <c r="I72" s="18" t="str">
        <f>$Q$127</f>
        <v/>
      </c>
    </row>
    <row r="73" spans="1:19" ht="20.100000000000001" customHeight="1" x14ac:dyDescent="0.15">
      <c r="A73" s="17"/>
      <c r="I73" s="18"/>
    </row>
    <row r="74" spans="1:19" ht="20.100000000000001" customHeight="1" x14ac:dyDescent="0.15">
      <c r="C74" s="18"/>
      <c r="D74" s="18"/>
      <c r="E74" s="18"/>
      <c r="G74" s="18"/>
      <c r="H74" s="18"/>
      <c r="J74" s="18"/>
      <c r="L74" s="37"/>
      <c r="N74" s="36"/>
      <c r="O74" s="37"/>
      <c r="P74" s="36"/>
      <c r="S74" s="36" t="s">
        <v>18</v>
      </c>
    </row>
    <row r="75" spans="1:19" ht="19.5" customHeight="1" x14ac:dyDescent="0.15">
      <c r="A75" s="23"/>
      <c r="B75" s="38" t="s">
        <v>2</v>
      </c>
      <c r="C75" s="183" t="s">
        <v>258</v>
      </c>
      <c r="D75" s="184"/>
      <c r="E75" s="24"/>
      <c r="F75" s="183" t="s">
        <v>3</v>
      </c>
      <c r="G75" s="184"/>
      <c r="H75" s="24"/>
      <c r="I75" s="183" t="s">
        <v>263</v>
      </c>
      <c r="J75" s="184"/>
      <c r="K75" s="24"/>
      <c r="L75" s="183" t="s">
        <v>262</v>
      </c>
      <c r="M75" s="184"/>
      <c r="N75" s="24"/>
      <c r="O75" s="183" t="s">
        <v>259</v>
      </c>
      <c r="P75" s="184"/>
      <c r="Q75" s="24"/>
      <c r="R75" s="183" t="s">
        <v>261</v>
      </c>
      <c r="S75" s="185"/>
    </row>
    <row r="76" spans="1:19" ht="19.5" customHeight="1" x14ac:dyDescent="0.15">
      <c r="A76" s="25"/>
      <c r="B76" s="71"/>
      <c r="C76" s="198"/>
      <c r="D76" s="212"/>
      <c r="E76" s="60"/>
      <c r="F76" s="198"/>
      <c r="G76" s="212"/>
      <c r="H76" s="60"/>
      <c r="I76" s="198"/>
      <c r="J76" s="212"/>
      <c r="K76" s="60"/>
      <c r="L76" s="198"/>
      <c r="M76" s="212"/>
      <c r="N76" s="60"/>
      <c r="O76" s="198"/>
      <c r="P76" s="212"/>
      <c r="Q76" s="60"/>
      <c r="R76" s="198"/>
      <c r="S76" s="199"/>
    </row>
    <row r="77" spans="1:19" ht="20.100000000000001" customHeight="1" x14ac:dyDescent="0.15">
      <c r="A77" s="95" t="s">
        <v>208</v>
      </c>
      <c r="B77" s="73" t="s">
        <v>64</v>
      </c>
      <c r="C77" s="39"/>
      <c r="D77" s="62"/>
      <c r="E77" s="61" t="s">
        <v>31</v>
      </c>
      <c r="F77" s="39"/>
      <c r="G77" s="62"/>
      <c r="H77" s="61" t="s">
        <v>31</v>
      </c>
      <c r="I77" s="39"/>
      <c r="J77" s="62"/>
      <c r="K77" s="61" t="s">
        <v>260</v>
      </c>
      <c r="L77" s="39"/>
      <c r="M77" s="62"/>
      <c r="N77" s="61" t="s">
        <v>260</v>
      </c>
      <c r="O77" s="39"/>
      <c r="P77" s="62"/>
      <c r="Q77" s="61" t="s">
        <v>260</v>
      </c>
      <c r="R77" s="55"/>
      <c r="S77" s="56"/>
    </row>
    <row r="78" spans="1:19" ht="20.100000000000001" customHeight="1" x14ac:dyDescent="0.15">
      <c r="A78" s="213" t="s">
        <v>209</v>
      </c>
      <c r="B78" s="96" t="s">
        <v>210</v>
      </c>
      <c r="C78" s="40">
        <f>'2-12-1'!V6</f>
        <v>3069.8281203007509</v>
      </c>
      <c r="D78" s="41">
        <f>'2-12-1'!W6</f>
        <v>41.960034604019036</v>
      </c>
      <c r="E78" s="28">
        <f>IF(OR(D78=" ",G78=" "),"",D78-G78)</f>
        <v>-0.92736446520602556</v>
      </c>
      <c r="F78" s="40">
        <v>1463.5532555449579</v>
      </c>
      <c r="G78" s="41">
        <v>42.887399069225062</v>
      </c>
      <c r="H78" s="28">
        <f t="shared" ref="H78:H83" si="22">IF(OR(G78=" ",J78=" "),"",G78-J78)</f>
        <v>14.935379351931974</v>
      </c>
      <c r="I78" s="40">
        <v>1154.6343423235417</v>
      </c>
      <c r="J78" s="41">
        <v>27.952019717293087</v>
      </c>
      <c r="K78" s="28">
        <f t="shared" ref="K78:K83" si="23">IF(OR(J78=" ",M78=" "),"",J78-M78)</f>
        <v>1.9520197172930871</v>
      </c>
      <c r="L78" s="40">
        <v>1110.26</v>
      </c>
      <c r="M78" s="41">
        <v>26</v>
      </c>
      <c r="N78" s="28">
        <f t="shared" ref="N78:N83" si="24">IF(OR(M78=" ",P78=" "),"",M78-P78)</f>
        <v>9.1999999999999993</v>
      </c>
      <c r="O78" s="40">
        <v>813.58</v>
      </c>
      <c r="P78" s="41">
        <v>16.8</v>
      </c>
      <c r="Q78" s="28">
        <f t="shared" ref="Q78:Q83" si="25">IF(OR(P78=" ",S78=" "),"",P78-S78)</f>
        <v>-7.1999999999999993</v>
      </c>
      <c r="R78" s="40">
        <v>1371</v>
      </c>
      <c r="S78" s="41">
        <v>24</v>
      </c>
    </row>
    <row r="79" spans="1:19" ht="19.5" customHeight="1" x14ac:dyDescent="0.15">
      <c r="A79" s="214"/>
      <c r="B79" s="29" t="s">
        <v>211</v>
      </c>
      <c r="C79" s="42">
        <f>'2-12-1'!V7</f>
        <v>3040.7054363180673</v>
      </c>
      <c r="D79" s="43">
        <f>'2-12-1'!W7</f>
        <v>41.56197035423439</v>
      </c>
      <c r="E79" s="30">
        <f t="shared" ref="E79:E83" si="26">IF(OR(D79=" ",G79=" "),"",D79-G79)</f>
        <v>-3.3186270054667375</v>
      </c>
      <c r="F79" s="42">
        <v>1531.5721121388092</v>
      </c>
      <c r="G79" s="43">
        <v>44.880597359701127</v>
      </c>
      <c r="H79" s="30">
        <f t="shared" si="22"/>
        <v>-5.3686798631052</v>
      </c>
      <c r="I79" s="42">
        <v>2075.6833225362006</v>
      </c>
      <c r="J79" s="43">
        <v>50.249277222806327</v>
      </c>
      <c r="K79" s="30">
        <f t="shared" si="23"/>
        <v>7.1492772228063259</v>
      </c>
      <c r="L79" s="42">
        <v>1840.34</v>
      </c>
      <c r="M79" s="43">
        <v>43.1</v>
      </c>
      <c r="N79" s="30">
        <f t="shared" si="24"/>
        <v>-6.8999999999999986</v>
      </c>
      <c r="O79" s="42">
        <v>2418.14</v>
      </c>
      <c r="P79" s="43">
        <v>50</v>
      </c>
      <c r="Q79" s="30">
        <f t="shared" si="25"/>
        <v>0</v>
      </c>
      <c r="R79" s="42">
        <v>2854</v>
      </c>
      <c r="S79" s="43">
        <v>50</v>
      </c>
    </row>
    <row r="80" spans="1:19" ht="19.5" customHeight="1" x14ac:dyDescent="0.15">
      <c r="A80" s="214"/>
      <c r="B80" s="29" t="s">
        <v>212</v>
      </c>
      <c r="C80" s="42">
        <f>'2-12-1'!V8</f>
        <v>831.87475962633857</v>
      </c>
      <c r="D80" s="43">
        <f>'2-12-1'!W8</f>
        <v>11.370504253740268</v>
      </c>
      <c r="E80" s="30">
        <f t="shared" si="26"/>
        <v>2.0498343576092157</v>
      </c>
      <c r="F80" s="42">
        <v>318.07237245429377</v>
      </c>
      <c r="G80" s="43">
        <v>9.3206698961310526</v>
      </c>
      <c r="H80" s="30">
        <f t="shared" si="22"/>
        <v>-7.6005608161730844</v>
      </c>
      <c r="I80" s="42">
        <v>698.97754410636458</v>
      </c>
      <c r="J80" s="43">
        <v>16.921230712304137</v>
      </c>
      <c r="K80" s="30">
        <f t="shared" si="23"/>
        <v>-3.4787692876958616</v>
      </c>
      <c r="L80" s="42">
        <v>871.61</v>
      </c>
      <c r="M80" s="43">
        <v>20.399999999999999</v>
      </c>
      <c r="N80" s="30">
        <f t="shared" si="24"/>
        <v>1.8999999999999986</v>
      </c>
      <c r="O80" s="42">
        <v>893.38</v>
      </c>
      <c r="P80" s="43">
        <v>18.5</v>
      </c>
      <c r="Q80" s="30">
        <f t="shared" si="25"/>
        <v>2.1000000000000014</v>
      </c>
      <c r="R80" s="42">
        <v>938</v>
      </c>
      <c r="S80" s="43">
        <v>16.399999999999999</v>
      </c>
    </row>
    <row r="81" spans="1:19" ht="19.5" customHeight="1" x14ac:dyDescent="0.15">
      <c r="A81" s="214"/>
      <c r="B81" s="29" t="s">
        <v>213</v>
      </c>
      <c r="C81" s="42">
        <f>'2-12-1'!V9</f>
        <v>44.250626566416038</v>
      </c>
      <c r="D81" s="43">
        <f>'2-12-1'!W9</f>
        <v>0.60484097129009118</v>
      </c>
      <c r="E81" s="30">
        <f t="shared" si="26"/>
        <v>-0.8755259435060504</v>
      </c>
      <c r="F81" s="42">
        <v>50.518237630913688</v>
      </c>
      <c r="G81" s="43">
        <v>1.4803669147961416</v>
      </c>
      <c r="H81" s="30">
        <f t="shared" si="22"/>
        <v>-2.5379880024923804</v>
      </c>
      <c r="I81" s="42">
        <v>165.98909968124912</v>
      </c>
      <c r="J81" s="43">
        <v>4.018354917288522</v>
      </c>
      <c r="K81" s="30">
        <f t="shared" si="23"/>
        <v>-0.18164508271147817</v>
      </c>
      <c r="L81" s="42">
        <v>179.14</v>
      </c>
      <c r="M81" s="43">
        <v>4.2</v>
      </c>
      <c r="N81" s="30">
        <f t="shared" si="24"/>
        <v>-3.3</v>
      </c>
      <c r="O81" s="42">
        <v>361.88</v>
      </c>
      <c r="P81" s="43">
        <v>7.5</v>
      </c>
      <c r="Q81" s="30">
        <f t="shared" si="25"/>
        <v>2.4000000000000004</v>
      </c>
      <c r="R81" s="42">
        <v>293</v>
      </c>
      <c r="S81" s="43">
        <v>5.0999999999999996</v>
      </c>
    </row>
    <row r="82" spans="1:19" ht="19.5" customHeight="1" x14ac:dyDescent="0.15">
      <c r="A82" s="214"/>
      <c r="B82" s="29" t="s">
        <v>214</v>
      </c>
      <c r="C82" s="42">
        <f>'2-12-1'!V10</f>
        <v>135.28571428571428</v>
      </c>
      <c r="D82" s="43">
        <f>'2-12-1'!W10</f>
        <v>1.8491567053278108</v>
      </c>
      <c r="E82" s="30">
        <f t="shared" si="26"/>
        <v>1.3157864037883644</v>
      </c>
      <c r="F82" s="42">
        <v>18.201519751035761</v>
      </c>
      <c r="G82" s="43">
        <v>0.53337030153944642</v>
      </c>
      <c r="H82" s="30">
        <f t="shared" si="22"/>
        <v>0.24928446111161057</v>
      </c>
      <c r="I82" s="42">
        <v>11.734939759036145</v>
      </c>
      <c r="J82" s="43">
        <v>0.28408584042783586</v>
      </c>
      <c r="K82" s="30">
        <f t="shared" si="23"/>
        <v>-4.5159141595721639</v>
      </c>
      <c r="L82" s="42">
        <v>203.81</v>
      </c>
      <c r="M82" s="43">
        <v>4.8</v>
      </c>
      <c r="N82" s="30">
        <f t="shared" si="24"/>
        <v>1.5</v>
      </c>
      <c r="O82" s="42">
        <v>158.44</v>
      </c>
      <c r="P82" s="43">
        <v>3.3</v>
      </c>
      <c r="Q82" s="30">
        <f t="shared" si="25"/>
        <v>1.0999999999999996</v>
      </c>
      <c r="R82" s="42">
        <v>127</v>
      </c>
      <c r="S82" s="43">
        <v>2.2000000000000002</v>
      </c>
    </row>
    <row r="83" spans="1:19" ht="19.5" customHeight="1" x14ac:dyDescent="0.15">
      <c r="A83" s="214"/>
      <c r="B83" s="31" t="s">
        <v>215</v>
      </c>
      <c r="C83" s="44">
        <f>'2-12-1'!V11</f>
        <v>194.13157894736841</v>
      </c>
      <c r="D83" s="45">
        <f>'2-12-1'!W11</f>
        <v>2.6534931113883964</v>
      </c>
      <c r="E83" s="32">
        <f t="shared" si="26"/>
        <v>1.7558966527812239</v>
      </c>
      <c r="F83" s="44">
        <v>30.630913687251713</v>
      </c>
      <c r="G83" s="45">
        <v>0.89759645860717252</v>
      </c>
      <c r="H83" s="32">
        <f t="shared" si="22"/>
        <v>0.32256486872706269</v>
      </c>
      <c r="I83" s="44">
        <v>23.753246753246753</v>
      </c>
      <c r="J83" s="45">
        <v>0.57503158988010983</v>
      </c>
      <c r="K83" s="32">
        <f t="shared" si="23"/>
        <v>-0.82496841011989008</v>
      </c>
      <c r="L83" s="44">
        <v>61.65</v>
      </c>
      <c r="M83" s="45">
        <v>1.4</v>
      </c>
      <c r="N83" s="32">
        <f t="shared" si="24"/>
        <v>-2.6</v>
      </c>
      <c r="O83" s="44">
        <v>194.61</v>
      </c>
      <c r="P83" s="45">
        <v>4</v>
      </c>
      <c r="Q83" s="32">
        <f t="shared" si="25"/>
        <v>1.7000000000000002</v>
      </c>
      <c r="R83" s="44">
        <v>130</v>
      </c>
      <c r="S83" s="45">
        <v>2.2999999999999998</v>
      </c>
    </row>
    <row r="84" spans="1:19" ht="19.5" customHeight="1" x14ac:dyDescent="0.15">
      <c r="A84" s="26"/>
      <c r="B84" s="46" t="s">
        <v>21</v>
      </c>
      <c r="C84" s="47">
        <f>'2-12-1'!V12</f>
        <v>7316.0762360446561</v>
      </c>
      <c r="D84" s="48">
        <f>'2-12-1'!W12</f>
        <v>100</v>
      </c>
      <c r="E84" s="97" t="s">
        <v>216</v>
      </c>
      <c r="F84" s="47">
        <v>3412.5484112072618</v>
      </c>
      <c r="G84" s="48">
        <v>100</v>
      </c>
      <c r="H84" s="97" t="s">
        <v>216</v>
      </c>
      <c r="I84" s="47">
        <v>4130.7724951596383</v>
      </c>
      <c r="J84" s="48">
        <v>100</v>
      </c>
      <c r="K84" s="97" t="s">
        <v>5</v>
      </c>
      <c r="L84" s="47">
        <v>4266.82</v>
      </c>
      <c r="M84" s="48">
        <v>100</v>
      </c>
      <c r="N84" s="97" t="s">
        <v>5</v>
      </c>
      <c r="O84" s="47">
        <v>4840.04</v>
      </c>
      <c r="P84" s="48">
        <v>100</v>
      </c>
      <c r="Q84" s="97" t="s">
        <v>5</v>
      </c>
      <c r="R84" s="47">
        <v>5713</v>
      </c>
      <c r="S84" s="48">
        <v>100</v>
      </c>
    </row>
    <row r="85" spans="1:19" ht="20.100000000000001" customHeight="1" x14ac:dyDescent="0.15">
      <c r="A85" s="60" t="s">
        <v>19</v>
      </c>
      <c r="B85" s="96" t="s">
        <v>219</v>
      </c>
      <c r="C85" s="40">
        <f>'2-12-1'!V48</f>
        <v>22827.595578696892</v>
      </c>
      <c r="D85" s="41">
        <f>'2-12-1'!W48</f>
        <v>59.177965616750058</v>
      </c>
      <c r="E85" s="28">
        <f t="shared" ref="E85:E90" si="27">IF(OR(D85=" ",G85=" "),"",D85-G85)</f>
        <v>7.9979124643203718</v>
      </c>
      <c r="F85" s="40">
        <v>16138.787042585311</v>
      </c>
      <c r="G85" s="41">
        <v>51.180053152429686</v>
      </c>
      <c r="H85" s="28">
        <f t="shared" ref="H85:H90" si="28">IF(OR(G85=" ",J85=" "),"",G85-J85)</f>
        <v>13.709321305684448</v>
      </c>
      <c r="I85" s="40">
        <v>13615.832059262304</v>
      </c>
      <c r="J85" s="41">
        <v>37.470731846745238</v>
      </c>
      <c r="K85" s="28">
        <f t="shared" ref="K85:K90" si="29">IF(OR(J85=" ",M85=" "),"",J85-M85)</f>
        <v>8.4707318467452382</v>
      </c>
      <c r="L85" s="40">
        <v>11120.12</v>
      </c>
      <c r="M85" s="41">
        <v>29</v>
      </c>
      <c r="N85" s="28">
        <f t="shared" ref="N85:N90" si="30">IF(OR(M85=" ",P85=" "),"",M85-P85)</f>
        <v>5</v>
      </c>
      <c r="O85" s="40">
        <v>10674.72</v>
      </c>
      <c r="P85" s="41">
        <v>24</v>
      </c>
      <c r="Q85" s="28">
        <f t="shared" ref="Q85:Q90" si="31">IF(OR(P85=" ",S85=" "),"",P85-S85)</f>
        <v>-8.6000000000000014</v>
      </c>
      <c r="R85" s="40">
        <v>17787</v>
      </c>
      <c r="S85" s="41">
        <v>32.6</v>
      </c>
    </row>
    <row r="86" spans="1:19" ht="20.100000000000001" customHeight="1" x14ac:dyDescent="0.15">
      <c r="A86" s="72"/>
      <c r="B86" s="29" t="s">
        <v>211</v>
      </c>
      <c r="C86" s="42">
        <f>'2-12-1'!V49</f>
        <v>11777.66767466493</v>
      </c>
      <c r="D86" s="43">
        <f>'2-12-1'!W49</f>
        <v>30.532274426101285</v>
      </c>
      <c r="E86" s="30">
        <f t="shared" si="27"/>
        <v>-7.4066685638497027</v>
      </c>
      <c r="F86" s="42">
        <v>11963.420977934964</v>
      </c>
      <c r="G86" s="43">
        <v>37.938942989950988</v>
      </c>
      <c r="H86" s="30">
        <f t="shared" si="28"/>
        <v>-6.6207880307933564</v>
      </c>
      <c r="I86" s="42">
        <v>16191.779137536545</v>
      </c>
      <c r="J86" s="43">
        <v>44.559731020744344</v>
      </c>
      <c r="K86" s="30">
        <f t="shared" si="29"/>
        <v>4.0597310207443442</v>
      </c>
      <c r="L86" s="42">
        <v>15569.18</v>
      </c>
      <c r="M86" s="43">
        <v>40.5</v>
      </c>
      <c r="N86" s="30">
        <f t="shared" si="30"/>
        <v>5.2999999999999972</v>
      </c>
      <c r="O86" s="42">
        <v>15630.85</v>
      </c>
      <c r="P86" s="43">
        <v>35.200000000000003</v>
      </c>
      <c r="Q86" s="30">
        <f t="shared" si="31"/>
        <v>-1.8999999999999986</v>
      </c>
      <c r="R86" s="42">
        <v>20250</v>
      </c>
      <c r="S86" s="43">
        <v>37.1</v>
      </c>
    </row>
    <row r="87" spans="1:19" ht="20.100000000000001" customHeight="1" x14ac:dyDescent="0.15">
      <c r="A87" s="72"/>
      <c r="B87" s="29" t="s">
        <v>212</v>
      </c>
      <c r="C87" s="42">
        <f>'2-12-1'!V50</f>
        <v>2055.8585501303555</v>
      </c>
      <c r="D87" s="43">
        <f>'2-12-1'!W50</f>
        <v>5.329581303168542</v>
      </c>
      <c r="E87" s="30">
        <f t="shared" si="27"/>
        <v>-1.9457867177950492</v>
      </c>
      <c r="F87" s="42">
        <v>2294.1675108673198</v>
      </c>
      <c r="G87" s="43">
        <v>7.2753680209635911</v>
      </c>
      <c r="H87" s="30">
        <f t="shared" si="28"/>
        <v>-2.9664964338381692</v>
      </c>
      <c r="I87" s="42">
        <v>3721.6114956244655</v>
      </c>
      <c r="J87" s="43">
        <v>10.24186445480176</v>
      </c>
      <c r="K87" s="30">
        <f t="shared" si="29"/>
        <v>-7.3581355451982411</v>
      </c>
      <c r="L87" s="42">
        <v>6765.88</v>
      </c>
      <c r="M87" s="43">
        <v>17.600000000000001</v>
      </c>
      <c r="N87" s="30">
        <f t="shared" si="30"/>
        <v>-3.0999999999999979</v>
      </c>
      <c r="O87" s="42">
        <v>9191.9699999999993</v>
      </c>
      <c r="P87" s="43">
        <v>20.7</v>
      </c>
      <c r="Q87" s="30">
        <f t="shared" si="31"/>
        <v>4.5999999999999979</v>
      </c>
      <c r="R87" s="42">
        <v>8821</v>
      </c>
      <c r="S87" s="43">
        <v>16.100000000000001</v>
      </c>
    </row>
    <row r="88" spans="1:19" ht="19.5" customHeight="1" x14ac:dyDescent="0.15">
      <c r="A88" s="72"/>
      <c r="B88" s="29" t="s">
        <v>213</v>
      </c>
      <c r="C88" s="42">
        <f>'2-12-1'!V51</f>
        <v>1480.6202934220353</v>
      </c>
      <c r="D88" s="43">
        <f>'2-12-1'!W51</f>
        <v>3.8383410339265076</v>
      </c>
      <c r="E88" s="30">
        <f t="shared" si="27"/>
        <v>1.3447990831255012</v>
      </c>
      <c r="F88" s="42">
        <v>786.29739609443379</v>
      </c>
      <c r="G88" s="43">
        <v>2.4935419508010064</v>
      </c>
      <c r="H88" s="30">
        <f t="shared" si="28"/>
        <v>-1.8819721839105732</v>
      </c>
      <c r="I88" s="42">
        <v>1589.9413407463555</v>
      </c>
      <c r="J88" s="43">
        <v>4.3755141347115796</v>
      </c>
      <c r="K88" s="30">
        <f t="shared" si="29"/>
        <v>-2.2244858652884201</v>
      </c>
      <c r="L88" s="42">
        <v>2548.77</v>
      </c>
      <c r="M88" s="43">
        <v>6.6</v>
      </c>
      <c r="N88" s="30">
        <f t="shared" si="30"/>
        <v>-3.0999999999999996</v>
      </c>
      <c r="O88" s="42">
        <v>4316.6899999999996</v>
      </c>
      <c r="P88" s="43">
        <v>9.6999999999999993</v>
      </c>
      <c r="Q88" s="30">
        <f t="shared" si="31"/>
        <v>1.7999999999999989</v>
      </c>
      <c r="R88" s="42">
        <v>4313</v>
      </c>
      <c r="S88" s="43">
        <v>7.9</v>
      </c>
    </row>
    <row r="89" spans="1:19" ht="20.100000000000001" customHeight="1" x14ac:dyDescent="0.15">
      <c r="A89" s="72"/>
      <c r="B89" s="29" t="s">
        <v>214</v>
      </c>
      <c r="C89" s="42">
        <f>'2-12-1'!V52</f>
        <v>277.03256021409453</v>
      </c>
      <c r="D89" s="43">
        <f>'2-12-1'!W52</f>
        <v>0.71817565133181616</v>
      </c>
      <c r="E89" s="30">
        <f t="shared" si="27"/>
        <v>0.20726739561633123</v>
      </c>
      <c r="F89" s="42">
        <v>161.10650594155337</v>
      </c>
      <c r="G89" s="43">
        <v>0.51090825571548493</v>
      </c>
      <c r="H89" s="30">
        <f t="shared" si="28"/>
        <v>-1.3791503688816786</v>
      </c>
      <c r="I89" s="42">
        <v>686.79525449169012</v>
      </c>
      <c r="J89" s="43">
        <v>1.8900586245971636</v>
      </c>
      <c r="K89" s="30">
        <f t="shared" si="29"/>
        <v>-1.0099413754028363</v>
      </c>
      <c r="L89" s="42">
        <v>1129.56</v>
      </c>
      <c r="M89" s="43">
        <v>2.9</v>
      </c>
      <c r="N89" s="30">
        <f t="shared" si="30"/>
        <v>-1.8000000000000003</v>
      </c>
      <c r="O89" s="42">
        <v>2067.06</v>
      </c>
      <c r="P89" s="43">
        <v>4.7</v>
      </c>
      <c r="Q89" s="30">
        <f t="shared" si="31"/>
        <v>1.5</v>
      </c>
      <c r="R89" s="42">
        <v>1742</v>
      </c>
      <c r="S89" s="43">
        <v>3.2</v>
      </c>
    </row>
    <row r="90" spans="1:19" ht="20.100000000000001" customHeight="1" x14ac:dyDescent="0.15">
      <c r="A90" s="72"/>
      <c r="B90" s="31" t="s">
        <v>215</v>
      </c>
      <c r="C90" s="44">
        <f>'2-12-1'!V53</f>
        <v>155.71052631578948</v>
      </c>
      <c r="D90" s="45">
        <f>'2-12-1'!W53</f>
        <v>0.40366196872180005</v>
      </c>
      <c r="E90" s="32">
        <f t="shared" si="27"/>
        <v>-0.19752366141743727</v>
      </c>
      <c r="F90" s="44">
        <v>189.57398947951273</v>
      </c>
      <c r="G90" s="45">
        <v>0.60118563013923731</v>
      </c>
      <c r="H90" s="32">
        <f t="shared" si="28"/>
        <v>-0.86091428826068617</v>
      </c>
      <c r="I90" s="44">
        <v>531.28684607006653</v>
      </c>
      <c r="J90" s="45">
        <v>1.4620999183999235</v>
      </c>
      <c r="K90" s="32">
        <f t="shared" si="29"/>
        <v>-1.8379000816000763</v>
      </c>
      <c r="L90" s="44">
        <v>1265.51</v>
      </c>
      <c r="M90" s="45">
        <v>3.3</v>
      </c>
      <c r="N90" s="32">
        <f t="shared" si="30"/>
        <v>-2.4000000000000004</v>
      </c>
      <c r="O90" s="44">
        <v>2553.34</v>
      </c>
      <c r="P90" s="45">
        <v>5.7</v>
      </c>
      <c r="Q90" s="32">
        <f t="shared" si="31"/>
        <v>2.6</v>
      </c>
      <c r="R90" s="44">
        <v>1710</v>
      </c>
      <c r="S90" s="45">
        <v>3.1</v>
      </c>
    </row>
    <row r="91" spans="1:19" ht="20.100000000000001" customHeight="1" x14ac:dyDescent="0.15">
      <c r="A91" s="26"/>
      <c r="B91" s="46" t="s">
        <v>21</v>
      </c>
      <c r="C91" s="47">
        <f>'2-12-1'!V54</f>
        <v>38574.485183444092</v>
      </c>
      <c r="D91" s="48">
        <f>'2-12-1'!W54</f>
        <v>100.00000000000001</v>
      </c>
      <c r="E91" s="97" t="s">
        <v>218</v>
      </c>
      <c r="F91" s="47">
        <v>31533.353422903096</v>
      </c>
      <c r="G91" s="48">
        <v>100</v>
      </c>
      <c r="H91" s="97" t="s">
        <v>218</v>
      </c>
      <c r="I91" s="47">
        <v>36337.246133731423</v>
      </c>
      <c r="J91" s="48">
        <v>100</v>
      </c>
      <c r="K91" s="97" t="s">
        <v>5</v>
      </c>
      <c r="L91" s="47">
        <v>38399.019999999997</v>
      </c>
      <c r="M91" s="48">
        <v>100</v>
      </c>
      <c r="N91" s="97" t="s">
        <v>5</v>
      </c>
      <c r="O91" s="47">
        <v>44434.63</v>
      </c>
      <c r="P91" s="48">
        <v>100</v>
      </c>
      <c r="Q91" s="97" t="s">
        <v>5</v>
      </c>
      <c r="R91" s="47">
        <v>54622</v>
      </c>
      <c r="S91" s="48">
        <v>100</v>
      </c>
    </row>
    <row r="92" spans="1:19" ht="20.100000000000001" customHeight="1" x14ac:dyDescent="0.15">
      <c r="A92" s="60" t="s">
        <v>22</v>
      </c>
      <c r="B92" s="96" t="s">
        <v>220</v>
      </c>
      <c r="C92" s="40">
        <f>'2-12-1'!V55</f>
        <v>40855.494421619922</v>
      </c>
      <c r="D92" s="41">
        <f>'2-12-1'!W55</f>
        <v>56.13044561491364</v>
      </c>
      <c r="E92" s="28">
        <f t="shared" ref="E92:E97" si="32">IF(OR(D92=" ",G92=" "),"",D92-G92)</f>
        <v>-2.0559126553002329</v>
      </c>
      <c r="F92" s="40">
        <v>16145.043527543026</v>
      </c>
      <c r="G92" s="41">
        <v>58.186358270213873</v>
      </c>
      <c r="H92" s="28">
        <f t="shared" ref="H92:H97" si="33">IF(OR(G92=" ",J92=" "),"",G92-J92)</f>
        <v>6.4071610860970978</v>
      </c>
      <c r="I92" s="40">
        <v>16437.581588104993</v>
      </c>
      <c r="J92" s="41">
        <v>51.779197184116775</v>
      </c>
      <c r="K92" s="28">
        <f t="shared" ref="K92:K97" si="34">IF(OR(J92=" ",M92=" "),"",J92-M92)</f>
        <v>15.479197184116778</v>
      </c>
      <c r="L92" s="40">
        <v>12454.34</v>
      </c>
      <c r="M92" s="41">
        <v>36.299999999999997</v>
      </c>
      <c r="N92" s="28">
        <f t="shared" ref="N92:N97" si="35">IF(OR(M92=" ",P92=" "),"",M92-P92)</f>
        <v>-6.6000000000000014</v>
      </c>
      <c r="O92" s="40">
        <v>14332.04</v>
      </c>
      <c r="P92" s="41">
        <v>42.9</v>
      </c>
      <c r="Q92" s="28">
        <f t="shared" ref="Q92:Q97" si="36">IF(OR(P92=" ",S92=" "),"",P92-S92)</f>
        <v>-1.6000000000000014</v>
      </c>
      <c r="R92" s="40">
        <v>20534</v>
      </c>
      <c r="S92" s="41">
        <v>44.5</v>
      </c>
    </row>
    <row r="93" spans="1:19" ht="20.100000000000001" customHeight="1" x14ac:dyDescent="0.15">
      <c r="A93" s="72"/>
      <c r="B93" s="29" t="s">
        <v>211</v>
      </c>
      <c r="C93" s="42">
        <f>'2-12-1'!V56</f>
        <v>23965.291515371096</v>
      </c>
      <c r="D93" s="43">
        <f>'2-12-1'!W56</f>
        <v>32.925375426058842</v>
      </c>
      <c r="E93" s="30">
        <f t="shared" si="32"/>
        <v>-4.5175094353561605</v>
      </c>
      <c r="F93" s="42">
        <v>10389.325330810141</v>
      </c>
      <c r="G93" s="43">
        <v>37.442884861415003</v>
      </c>
      <c r="H93" s="30">
        <f t="shared" si="33"/>
        <v>-3.0572356886449725</v>
      </c>
      <c r="I93" s="42">
        <v>12856.978711016183</v>
      </c>
      <c r="J93" s="43">
        <v>40.500120550059975</v>
      </c>
      <c r="K93" s="30">
        <f t="shared" si="34"/>
        <v>-6.5998794499400262</v>
      </c>
      <c r="L93" s="42">
        <v>16170.46</v>
      </c>
      <c r="M93" s="43">
        <v>47.1</v>
      </c>
      <c r="N93" s="30">
        <f t="shared" si="35"/>
        <v>6.6000000000000014</v>
      </c>
      <c r="O93" s="42">
        <v>13536.93</v>
      </c>
      <c r="P93" s="43">
        <v>40.5</v>
      </c>
      <c r="Q93" s="30">
        <f t="shared" si="36"/>
        <v>-0.5</v>
      </c>
      <c r="R93" s="42">
        <v>18889</v>
      </c>
      <c r="S93" s="43">
        <v>41</v>
      </c>
    </row>
    <row r="94" spans="1:19" ht="20.100000000000001" customHeight="1" x14ac:dyDescent="0.15">
      <c r="A94" s="72"/>
      <c r="B94" s="29" t="s">
        <v>212</v>
      </c>
      <c r="C94" s="42">
        <f>'2-12-1'!V57</f>
        <v>4266.0781080685801</v>
      </c>
      <c r="D94" s="43">
        <f>'2-12-1'!W57</f>
        <v>5.861068838447375</v>
      </c>
      <c r="E94" s="30">
        <f t="shared" si="32"/>
        <v>1.8993406046240677</v>
      </c>
      <c r="F94" s="42">
        <v>1099.2658190144257</v>
      </c>
      <c r="G94" s="43">
        <v>3.9617282338233073</v>
      </c>
      <c r="H94" s="30">
        <f t="shared" si="33"/>
        <v>-0.53635995640247813</v>
      </c>
      <c r="I94" s="42">
        <v>1427.9420237903612</v>
      </c>
      <c r="J94" s="43">
        <v>4.4980881902257854</v>
      </c>
      <c r="K94" s="30">
        <f t="shared" si="34"/>
        <v>-3.6019118097742142</v>
      </c>
      <c r="L94" s="42">
        <v>2772.89</v>
      </c>
      <c r="M94" s="43">
        <v>8.1</v>
      </c>
      <c r="N94" s="30">
        <f t="shared" si="35"/>
        <v>-1.3000000000000007</v>
      </c>
      <c r="O94" s="42">
        <v>3135.13</v>
      </c>
      <c r="P94" s="43">
        <v>9.4</v>
      </c>
      <c r="Q94" s="30">
        <f t="shared" si="36"/>
        <v>-1.5999999999999996</v>
      </c>
      <c r="R94" s="42">
        <v>5065</v>
      </c>
      <c r="S94" s="43">
        <v>11</v>
      </c>
    </row>
    <row r="95" spans="1:19" ht="20.100000000000001" customHeight="1" x14ac:dyDescent="0.15">
      <c r="A95" s="72"/>
      <c r="B95" s="29" t="s">
        <v>213</v>
      </c>
      <c r="C95" s="42">
        <f>'2-12-1'!V58</f>
        <v>9.2857142857142865</v>
      </c>
      <c r="D95" s="43">
        <f>'2-12-1'!W58</f>
        <v>1.2757434173507338E-2</v>
      </c>
      <c r="E95" s="30">
        <f t="shared" si="32"/>
        <v>-0.33476887599442995</v>
      </c>
      <c r="F95" s="42">
        <v>96.428571428571431</v>
      </c>
      <c r="G95" s="43">
        <v>0.34752631016793728</v>
      </c>
      <c r="H95" s="30">
        <f t="shared" si="33"/>
        <v>-2.2069789034370122</v>
      </c>
      <c r="I95" s="42">
        <v>810.94126887605148</v>
      </c>
      <c r="J95" s="43">
        <v>2.5545052136049495</v>
      </c>
      <c r="K95" s="30">
        <f t="shared" si="34"/>
        <v>-1.7454947863950503</v>
      </c>
      <c r="L95" s="42">
        <v>1460.5</v>
      </c>
      <c r="M95" s="43">
        <v>4.3</v>
      </c>
      <c r="N95" s="30">
        <f t="shared" si="35"/>
        <v>-0.40000000000000036</v>
      </c>
      <c r="O95" s="42">
        <v>1571.93</v>
      </c>
      <c r="P95" s="43">
        <v>4.7</v>
      </c>
      <c r="Q95" s="30">
        <f t="shared" si="36"/>
        <v>2.8000000000000003</v>
      </c>
      <c r="R95" s="42">
        <v>885</v>
      </c>
      <c r="S95" s="43">
        <v>1.9</v>
      </c>
    </row>
    <row r="96" spans="1:19" ht="20.100000000000001" customHeight="1" x14ac:dyDescent="0.15">
      <c r="A96" s="72"/>
      <c r="B96" s="29" t="s">
        <v>214</v>
      </c>
      <c r="C96" s="42">
        <f>'2-12-1'!V59</f>
        <v>2632.1332497911444</v>
      </c>
      <c r="D96" s="43">
        <f>'2-12-1'!W59</f>
        <v>3.6162287183195891</v>
      </c>
      <c r="E96" s="30">
        <f t="shared" si="32"/>
        <v>3.5668488605166226</v>
      </c>
      <c r="F96" s="42">
        <v>13.701492537313433</v>
      </c>
      <c r="G96" s="43">
        <v>4.9379857802966609E-2</v>
      </c>
      <c r="H96" s="30">
        <f t="shared" si="33"/>
        <v>-0.49181276088455028</v>
      </c>
      <c r="I96" s="42">
        <v>171.80447570332478</v>
      </c>
      <c r="J96" s="43">
        <v>0.54119261868751689</v>
      </c>
      <c r="K96" s="30">
        <f t="shared" si="34"/>
        <v>-0.45880738131248311</v>
      </c>
      <c r="L96" s="42">
        <v>326.94</v>
      </c>
      <c r="M96" s="43">
        <v>1</v>
      </c>
      <c r="N96" s="30">
        <f t="shared" si="35"/>
        <v>-0.19999999999999996</v>
      </c>
      <c r="O96" s="42">
        <v>415.94</v>
      </c>
      <c r="P96" s="43">
        <v>1.2</v>
      </c>
      <c r="Q96" s="30">
        <f t="shared" si="36"/>
        <v>0.29999999999999993</v>
      </c>
      <c r="R96" s="42">
        <v>423</v>
      </c>
      <c r="S96" s="43">
        <v>0.9</v>
      </c>
    </row>
    <row r="97" spans="1:19" ht="20.100000000000001" customHeight="1" x14ac:dyDescent="0.15">
      <c r="A97" s="72"/>
      <c r="B97" s="31" t="s">
        <v>215</v>
      </c>
      <c r="C97" s="44">
        <f>'2-12-1'!V60</f>
        <v>1058.4087301587301</v>
      </c>
      <c r="D97" s="45">
        <f>'2-12-1'!W60</f>
        <v>1.4541239680870526</v>
      </c>
      <c r="E97" s="32">
        <f t="shared" si="32"/>
        <v>1.4420015015101508</v>
      </c>
      <c r="F97" s="44">
        <v>3.3636363636363638</v>
      </c>
      <c r="G97" s="45">
        <v>1.2122466576901785E-2</v>
      </c>
      <c r="H97" s="32">
        <f t="shared" si="33"/>
        <v>-0.11477377672809654</v>
      </c>
      <c r="I97" s="44">
        <v>40.283887468030692</v>
      </c>
      <c r="J97" s="45">
        <v>0.12689624330499832</v>
      </c>
      <c r="K97" s="32">
        <f t="shared" si="34"/>
        <v>-3.2731037566950016</v>
      </c>
      <c r="L97" s="44">
        <v>1154.6199999999999</v>
      </c>
      <c r="M97" s="45">
        <v>3.4</v>
      </c>
      <c r="N97" s="32">
        <f t="shared" si="35"/>
        <v>2.0999999999999996</v>
      </c>
      <c r="O97" s="44">
        <v>427.41</v>
      </c>
      <c r="P97" s="45">
        <v>1.3</v>
      </c>
      <c r="Q97" s="32">
        <f t="shared" si="36"/>
        <v>0.60000000000000009</v>
      </c>
      <c r="R97" s="44">
        <v>312</v>
      </c>
      <c r="S97" s="45">
        <v>0.7</v>
      </c>
    </row>
    <row r="98" spans="1:19" ht="20.100000000000001" customHeight="1" x14ac:dyDescent="0.15">
      <c r="A98" s="26"/>
      <c r="B98" s="46" t="s">
        <v>21</v>
      </c>
      <c r="C98" s="47">
        <f>'2-12-1'!V61</f>
        <v>72786.691739295187</v>
      </c>
      <c r="D98" s="48">
        <f>'2-12-1'!W61</f>
        <v>100.00000000000001</v>
      </c>
      <c r="E98" s="97" t="s">
        <v>39</v>
      </c>
      <c r="F98" s="47">
        <v>27747.128377697118</v>
      </c>
      <c r="G98" s="48">
        <v>100</v>
      </c>
      <c r="H98" s="97" t="s">
        <v>39</v>
      </c>
      <c r="I98" s="47">
        <v>31745.531954958944</v>
      </c>
      <c r="J98" s="48">
        <v>100</v>
      </c>
      <c r="K98" s="97" t="s">
        <v>5</v>
      </c>
      <c r="L98" s="47">
        <v>34339.74</v>
      </c>
      <c r="M98" s="48">
        <v>100</v>
      </c>
      <c r="N98" s="97" t="s">
        <v>5</v>
      </c>
      <c r="O98" s="47">
        <v>33419.379999999997</v>
      </c>
      <c r="P98" s="48">
        <v>100</v>
      </c>
      <c r="Q98" s="97" t="s">
        <v>5</v>
      </c>
      <c r="R98" s="47">
        <v>46108</v>
      </c>
      <c r="S98" s="48">
        <v>100</v>
      </c>
    </row>
    <row r="99" spans="1:19" ht="20.100000000000001" customHeight="1" x14ac:dyDescent="0.15">
      <c r="A99" s="215" t="s">
        <v>221</v>
      </c>
      <c r="B99" s="96" t="s">
        <v>222</v>
      </c>
      <c r="C99" s="40">
        <f>'2-12-1'!V62</f>
        <v>3360.2100661303475</v>
      </c>
      <c r="D99" s="41">
        <f>'2-12-1'!W62</f>
        <v>43.584544328196181</v>
      </c>
      <c r="E99" s="28">
        <f t="shared" ref="E99:E104" si="37">IF(OR(D99=" ",G99=" "),"",D99-G99)</f>
        <v>-18.950852563990949</v>
      </c>
      <c r="F99" s="40">
        <v>6434.8221132897588</v>
      </c>
      <c r="G99" s="41">
        <v>62.53539689218713</v>
      </c>
      <c r="H99" s="28">
        <f t="shared" ref="H99:H104" si="38">IF(OR(G99=" ",J99=" "),"",G99-J99)</f>
        <v>-2.2117999596248765</v>
      </c>
      <c r="I99" s="40">
        <v>10389.987023504633</v>
      </c>
      <c r="J99" s="41">
        <v>64.747196851812006</v>
      </c>
      <c r="K99" s="28">
        <f t="shared" ref="K99:K104" si="39">IF(OR(J99=" ",M99=" "),"",J99-M99)</f>
        <v>7.5471968518120036</v>
      </c>
      <c r="L99" s="40">
        <v>7739.96</v>
      </c>
      <c r="M99" s="41">
        <v>57.2</v>
      </c>
      <c r="N99" s="28">
        <f t="shared" ref="N99:N104" si="40">IF(OR(M99=" ",P99=" "),"",M99-P99)</f>
        <v>8</v>
      </c>
      <c r="O99" s="40">
        <v>7295.84</v>
      </c>
      <c r="P99" s="41">
        <v>49.2</v>
      </c>
      <c r="Q99" s="28">
        <f t="shared" ref="Q99:Q104" si="41">IF(OR(P99=" ",S99=" "),"",P99-S99)</f>
        <v>-9.6999999999999957</v>
      </c>
      <c r="R99" s="40">
        <v>11160</v>
      </c>
      <c r="S99" s="41">
        <v>58.9</v>
      </c>
    </row>
    <row r="100" spans="1:19" ht="20.100000000000001" customHeight="1" x14ac:dyDescent="0.15">
      <c r="A100" s="216"/>
      <c r="B100" s="29" t="s">
        <v>211</v>
      </c>
      <c r="C100" s="42">
        <f>'2-12-1'!V63</f>
        <v>3144.9186078954049</v>
      </c>
      <c r="D100" s="43">
        <f>'2-12-1'!W63</f>
        <v>40.792046264011503</v>
      </c>
      <c r="E100" s="30">
        <f t="shared" si="37"/>
        <v>8.283044440982458</v>
      </c>
      <c r="F100" s="42">
        <v>3345.1397801544858</v>
      </c>
      <c r="G100" s="43">
        <v>32.509001823029045</v>
      </c>
      <c r="H100" s="30">
        <f t="shared" si="38"/>
        <v>3.1710452179582092</v>
      </c>
      <c r="I100" s="42">
        <v>4707.8638650639496</v>
      </c>
      <c r="J100" s="43">
        <v>29.337956605070836</v>
      </c>
      <c r="K100" s="30">
        <f t="shared" si="39"/>
        <v>1.137956605070837</v>
      </c>
      <c r="L100" s="42">
        <v>3807.45</v>
      </c>
      <c r="M100" s="43">
        <v>28.2</v>
      </c>
      <c r="N100" s="30">
        <f t="shared" si="40"/>
        <v>-4.4000000000000021</v>
      </c>
      <c r="O100" s="42">
        <v>4838.37</v>
      </c>
      <c r="P100" s="43">
        <v>32.6</v>
      </c>
      <c r="Q100" s="30">
        <f t="shared" si="41"/>
        <v>6.1000000000000014</v>
      </c>
      <c r="R100" s="42">
        <v>5019</v>
      </c>
      <c r="S100" s="43">
        <v>26.5</v>
      </c>
    </row>
    <row r="101" spans="1:19" ht="20.100000000000001" customHeight="1" x14ac:dyDescent="0.15">
      <c r="A101" s="98"/>
      <c r="B101" s="29" t="s">
        <v>212</v>
      </c>
      <c r="C101" s="42">
        <f>'2-12-1'!V64</f>
        <v>951.73888188973535</v>
      </c>
      <c r="D101" s="43">
        <f>'2-12-1'!W64</f>
        <v>12.344795316431243</v>
      </c>
      <c r="E101" s="30">
        <f t="shared" si="37"/>
        <v>8.8664051677365698</v>
      </c>
      <c r="F101" s="42">
        <v>357.92244008714596</v>
      </c>
      <c r="G101" s="43">
        <v>3.478390148694674</v>
      </c>
      <c r="H101" s="30">
        <f t="shared" si="38"/>
        <v>-1.0199199500365554</v>
      </c>
      <c r="I101" s="42">
        <v>721.84412339094706</v>
      </c>
      <c r="J101" s="43">
        <v>4.4983100987312294</v>
      </c>
      <c r="K101" s="30">
        <f t="shared" si="39"/>
        <v>-5.0016899012687706</v>
      </c>
      <c r="L101" s="42">
        <v>1282.6500000000001</v>
      </c>
      <c r="M101" s="43">
        <v>9.5</v>
      </c>
      <c r="N101" s="30">
        <f t="shared" si="40"/>
        <v>-3.4000000000000004</v>
      </c>
      <c r="O101" s="42">
        <v>1918.35</v>
      </c>
      <c r="P101" s="43">
        <v>12.9</v>
      </c>
      <c r="Q101" s="30">
        <f t="shared" si="41"/>
        <v>2.2000000000000011</v>
      </c>
      <c r="R101" s="42">
        <v>2032</v>
      </c>
      <c r="S101" s="43">
        <v>10.7</v>
      </c>
    </row>
    <row r="102" spans="1:19" ht="20.100000000000001" customHeight="1" x14ac:dyDescent="0.15">
      <c r="A102" s="98"/>
      <c r="B102" s="29" t="s">
        <v>213</v>
      </c>
      <c r="C102" s="42">
        <f>'2-12-1'!V65</f>
        <v>12.818627450980392</v>
      </c>
      <c r="D102" s="43">
        <f>'2-12-1'!W65</f>
        <v>0.16626759201613994</v>
      </c>
      <c r="E102" s="30">
        <f t="shared" si="37"/>
        <v>8.6721678363848032E-2</v>
      </c>
      <c r="F102" s="42">
        <v>8.1851851851851851</v>
      </c>
      <c r="G102" s="43">
        <v>7.9545913652291911E-2</v>
      </c>
      <c r="H102" s="30">
        <f t="shared" si="38"/>
        <v>-1.057172370031251</v>
      </c>
      <c r="I102" s="42">
        <v>182.40925925925927</v>
      </c>
      <c r="J102" s="43">
        <v>1.136718283683543</v>
      </c>
      <c r="K102" s="30">
        <f t="shared" si="39"/>
        <v>-1.863281716316457</v>
      </c>
      <c r="L102" s="42">
        <v>403.63</v>
      </c>
      <c r="M102" s="43">
        <v>3</v>
      </c>
      <c r="N102" s="30">
        <f t="shared" si="40"/>
        <v>-0.20000000000000018</v>
      </c>
      <c r="O102" s="42">
        <v>468.65</v>
      </c>
      <c r="P102" s="43">
        <v>3.2</v>
      </c>
      <c r="Q102" s="30">
        <f t="shared" si="41"/>
        <v>1.6</v>
      </c>
      <c r="R102" s="42">
        <v>310</v>
      </c>
      <c r="S102" s="43">
        <v>1.6</v>
      </c>
    </row>
    <row r="103" spans="1:19" ht="20.100000000000001" customHeight="1" x14ac:dyDescent="0.15">
      <c r="A103" s="98"/>
      <c r="B103" s="29" t="s">
        <v>214</v>
      </c>
      <c r="C103" s="42">
        <f>'2-12-1'!V66</f>
        <v>67.232558139534888</v>
      </c>
      <c r="D103" s="43">
        <f>'2-12-1'!W66</f>
        <v>0.87205869658772517</v>
      </c>
      <c r="E103" s="30">
        <f t="shared" si="37"/>
        <v>0.87205869658772517</v>
      </c>
      <c r="F103" s="42">
        <v>0</v>
      </c>
      <c r="G103" s="43">
        <v>0</v>
      </c>
      <c r="H103" s="30">
        <f t="shared" si="38"/>
        <v>0</v>
      </c>
      <c r="I103" s="42">
        <v>0</v>
      </c>
      <c r="J103" s="43">
        <v>0</v>
      </c>
      <c r="K103" s="30">
        <f t="shared" si="39"/>
        <v>-2.1</v>
      </c>
      <c r="L103" s="42">
        <v>285.88</v>
      </c>
      <c r="M103" s="43">
        <v>2.1</v>
      </c>
      <c r="N103" s="30" t="str">
        <f t="shared" si="40"/>
        <v/>
      </c>
      <c r="O103" s="42" t="s">
        <v>34</v>
      </c>
      <c r="P103" s="43" t="s">
        <v>34</v>
      </c>
      <c r="Q103" s="30" t="str">
        <f t="shared" si="41"/>
        <v/>
      </c>
      <c r="R103" s="42">
        <v>104</v>
      </c>
      <c r="S103" s="43">
        <v>0.5</v>
      </c>
    </row>
    <row r="104" spans="1:19" ht="20.100000000000001" customHeight="1" x14ac:dyDescent="0.15">
      <c r="A104" s="98"/>
      <c r="B104" s="31" t="s">
        <v>215</v>
      </c>
      <c r="C104" s="44">
        <f>'2-12-1'!V67</f>
        <v>172.71805273833672</v>
      </c>
      <c r="D104" s="45">
        <f>'2-12-1'!W67</f>
        <v>2.240287802757194</v>
      </c>
      <c r="E104" s="32">
        <f t="shared" si="37"/>
        <v>0.84262258032033799</v>
      </c>
      <c r="F104" s="44">
        <v>143.81818181818181</v>
      </c>
      <c r="G104" s="45">
        <v>1.397665222436856</v>
      </c>
      <c r="H104" s="32">
        <f t="shared" si="38"/>
        <v>1.1178470617344742</v>
      </c>
      <c r="I104" s="44">
        <v>44.902439024390247</v>
      </c>
      <c r="J104" s="45">
        <v>0.27981816070238175</v>
      </c>
      <c r="K104" s="32">
        <f t="shared" si="39"/>
        <v>0.27981816070238175</v>
      </c>
      <c r="L104" s="44">
        <v>3.9</v>
      </c>
      <c r="M104" s="45">
        <v>0</v>
      </c>
      <c r="N104" s="32">
        <f t="shared" si="40"/>
        <v>-2.1</v>
      </c>
      <c r="O104" s="44">
        <v>314.12</v>
      </c>
      <c r="P104" s="45">
        <v>2.1</v>
      </c>
      <c r="Q104" s="32">
        <f t="shared" si="41"/>
        <v>0.40000000000000013</v>
      </c>
      <c r="R104" s="44">
        <v>331</v>
      </c>
      <c r="S104" s="45">
        <v>1.7</v>
      </c>
    </row>
    <row r="105" spans="1:19" ht="20.100000000000001" customHeight="1" x14ac:dyDescent="0.15">
      <c r="A105" s="99"/>
      <c r="B105" s="46" t="s">
        <v>21</v>
      </c>
      <c r="C105" s="47">
        <f>'2-12-1'!V68</f>
        <v>7709.6367942443412</v>
      </c>
      <c r="D105" s="48">
        <f>'2-12-1'!W68</f>
        <v>100</v>
      </c>
      <c r="E105" s="97" t="s">
        <v>39</v>
      </c>
      <c r="F105" s="47">
        <v>10289.887700534759</v>
      </c>
      <c r="G105" s="48">
        <v>100</v>
      </c>
      <c r="H105" s="97" t="s">
        <v>39</v>
      </c>
      <c r="I105" s="47">
        <v>16047.00671024318</v>
      </c>
      <c r="J105" s="48">
        <v>100</v>
      </c>
      <c r="K105" s="97" t="s">
        <v>5</v>
      </c>
      <c r="L105" s="47">
        <v>13523.47</v>
      </c>
      <c r="M105" s="48">
        <v>100</v>
      </c>
      <c r="N105" s="97" t="s">
        <v>5</v>
      </c>
      <c r="O105" s="47">
        <v>14835.32</v>
      </c>
      <c r="P105" s="48">
        <v>100</v>
      </c>
      <c r="Q105" s="97" t="s">
        <v>5</v>
      </c>
      <c r="R105" s="47">
        <v>18956</v>
      </c>
      <c r="S105" s="48">
        <v>100</v>
      </c>
    </row>
    <row r="106" spans="1:19" ht="20.100000000000001" customHeight="1" x14ac:dyDescent="0.15">
      <c r="A106" s="60" t="s">
        <v>23</v>
      </c>
      <c r="B106" s="96" t="s">
        <v>222</v>
      </c>
      <c r="C106" s="40">
        <f>'2-12-1'!V195</f>
        <v>56312.554447975846</v>
      </c>
      <c r="D106" s="41">
        <f>'2-12-1'!W195</f>
        <v>55.790382868702615</v>
      </c>
      <c r="E106" s="28">
        <f t="shared" ref="E106:E111" si="42">IF(OR(D106=" ",G106=" "),"",D106-G106)</f>
        <v>6.8445688246870873</v>
      </c>
      <c r="F106" s="40">
        <v>21321.234439811116</v>
      </c>
      <c r="G106" s="41">
        <v>48.945814044015528</v>
      </c>
      <c r="H106" s="28">
        <f t="shared" ref="H106:H111" si="43">IF(OR(G106=" ",J106=" "),"",G106-J106)</f>
        <v>9.3556726863579414</v>
      </c>
      <c r="I106" s="40">
        <v>18404.951762590372</v>
      </c>
      <c r="J106" s="41">
        <v>39.590141357657586</v>
      </c>
      <c r="K106" s="28">
        <f t="shared" ref="K106:K111" si="44">IF(OR(J106=" ",M106=" "),"",J106-M106)</f>
        <v>11.490141357657585</v>
      </c>
      <c r="L106" s="40">
        <v>11948.09</v>
      </c>
      <c r="M106" s="41">
        <v>28.1</v>
      </c>
      <c r="N106" s="28">
        <f t="shared" ref="N106:N111" si="45">IF(OR(M106=" ",P106=" "),"",M106-P106)</f>
        <v>0.60000000000000142</v>
      </c>
      <c r="O106" s="40">
        <v>12147.16</v>
      </c>
      <c r="P106" s="41">
        <v>27.5</v>
      </c>
      <c r="Q106" s="28">
        <f t="shared" ref="Q106:Q111" si="46">IF(OR(P106=" ",S106=" "),"",P106-S106)</f>
        <v>-1.8000000000000007</v>
      </c>
      <c r="R106" s="40">
        <v>13773</v>
      </c>
      <c r="S106" s="41">
        <v>29.3</v>
      </c>
    </row>
    <row r="107" spans="1:19" ht="20.100000000000001" customHeight="1" x14ac:dyDescent="0.15">
      <c r="A107" s="72"/>
      <c r="B107" s="29" t="s">
        <v>211</v>
      </c>
      <c r="C107" s="42">
        <f>'2-12-1'!V196</f>
        <v>34333.439104101795</v>
      </c>
      <c r="D107" s="43">
        <f>'2-12-1'!W196</f>
        <v>34.015074109037812</v>
      </c>
      <c r="E107" s="30">
        <f t="shared" si="42"/>
        <v>-8.0532535712659481</v>
      </c>
      <c r="F107" s="42">
        <v>18325.339857581126</v>
      </c>
      <c r="G107" s="43">
        <v>42.06832768030376</v>
      </c>
      <c r="H107" s="30">
        <f t="shared" si="43"/>
        <v>-4.249495878787279</v>
      </c>
      <c r="I107" s="42">
        <v>21532.565409452749</v>
      </c>
      <c r="J107" s="43">
        <v>46.317823559091039</v>
      </c>
      <c r="K107" s="30">
        <f t="shared" si="44"/>
        <v>4.2178235590910376</v>
      </c>
      <c r="L107" s="42">
        <v>17861.21</v>
      </c>
      <c r="M107" s="43">
        <v>42.1</v>
      </c>
      <c r="N107" s="30">
        <f t="shared" si="45"/>
        <v>-0.19999999999999574</v>
      </c>
      <c r="O107" s="42">
        <v>18668.18</v>
      </c>
      <c r="P107" s="43">
        <v>42.3</v>
      </c>
      <c r="Q107" s="30">
        <f t="shared" si="46"/>
        <v>-0.20000000000000284</v>
      </c>
      <c r="R107" s="42">
        <v>19965</v>
      </c>
      <c r="S107" s="43">
        <v>42.5</v>
      </c>
    </row>
    <row r="108" spans="1:19" ht="19.5" customHeight="1" x14ac:dyDescent="0.15">
      <c r="A108" s="72"/>
      <c r="B108" s="29" t="s">
        <v>212</v>
      </c>
      <c r="C108" s="42">
        <f>'2-12-1'!V197</f>
        <v>6449.896316205788</v>
      </c>
      <c r="D108" s="43">
        <f>'2-12-1'!W197</f>
        <v>6.3900881157326008</v>
      </c>
      <c r="E108" s="30">
        <f t="shared" si="42"/>
        <v>0.2339921861637464</v>
      </c>
      <c r="F108" s="42">
        <v>2681.6504559566674</v>
      </c>
      <c r="G108" s="43">
        <v>6.1560959295688544</v>
      </c>
      <c r="H108" s="30">
        <f t="shared" si="43"/>
        <v>-4.1534974281302315</v>
      </c>
      <c r="I108" s="42">
        <v>4792.7984577320158</v>
      </c>
      <c r="J108" s="43">
        <v>10.309593357699086</v>
      </c>
      <c r="K108" s="30">
        <f t="shared" si="44"/>
        <v>-4.9904066423009148</v>
      </c>
      <c r="L108" s="42">
        <v>6485.64</v>
      </c>
      <c r="M108" s="43">
        <v>15.3</v>
      </c>
      <c r="N108" s="30">
        <f t="shared" si="45"/>
        <v>-3.0999999999999979</v>
      </c>
      <c r="O108" s="42">
        <v>8098.72</v>
      </c>
      <c r="P108" s="43">
        <v>18.399999999999999</v>
      </c>
      <c r="Q108" s="30">
        <f t="shared" si="46"/>
        <v>2.9999999999999982</v>
      </c>
      <c r="R108" s="42">
        <v>7222</v>
      </c>
      <c r="S108" s="43">
        <v>15.4</v>
      </c>
    </row>
    <row r="109" spans="1:19" ht="20.100000000000001" customHeight="1" x14ac:dyDescent="0.15">
      <c r="A109" s="72"/>
      <c r="B109" s="29" t="s">
        <v>213</v>
      </c>
      <c r="C109" s="42">
        <f>'2-12-1'!V198</f>
        <v>2555.965998841823</v>
      </c>
      <c r="D109" s="43">
        <f>'2-12-1'!W198</f>
        <v>2.5322651950820338</v>
      </c>
      <c r="E109" s="30">
        <f t="shared" si="42"/>
        <v>0.57975364010882946</v>
      </c>
      <c r="F109" s="42">
        <v>850.53149943705603</v>
      </c>
      <c r="G109" s="43">
        <v>1.9525115549732044</v>
      </c>
      <c r="H109" s="30">
        <f t="shared" si="43"/>
        <v>-0.5343653163147597</v>
      </c>
      <c r="I109" s="42">
        <v>1156.1173384571302</v>
      </c>
      <c r="J109" s="43">
        <v>2.4868768712879641</v>
      </c>
      <c r="K109" s="30">
        <f t="shared" si="44"/>
        <v>-5.5131231287120359</v>
      </c>
      <c r="L109" s="42">
        <v>3396.59</v>
      </c>
      <c r="M109" s="43">
        <v>8</v>
      </c>
      <c r="N109" s="30">
        <f t="shared" si="45"/>
        <v>2.2999999999999998</v>
      </c>
      <c r="O109" s="42">
        <v>2526.64</v>
      </c>
      <c r="P109" s="43">
        <v>5.7</v>
      </c>
      <c r="Q109" s="30">
        <f t="shared" si="46"/>
        <v>-0.29999999999999982</v>
      </c>
      <c r="R109" s="42">
        <v>2809</v>
      </c>
      <c r="S109" s="43">
        <v>6</v>
      </c>
    </row>
    <row r="110" spans="1:19" ht="20.100000000000001" customHeight="1" x14ac:dyDescent="0.15">
      <c r="A110" s="72"/>
      <c r="B110" s="29" t="s">
        <v>214</v>
      </c>
      <c r="C110" s="42">
        <f>'2-12-1'!V199</f>
        <v>382.86826787255717</v>
      </c>
      <c r="D110" s="43">
        <f>'2-12-1'!W199</f>
        <v>0.37931803062886549</v>
      </c>
      <c r="E110" s="30">
        <f t="shared" si="42"/>
        <v>3.0363470009239335E-2</v>
      </c>
      <c r="F110" s="42">
        <v>152.00772816081124</v>
      </c>
      <c r="G110" s="43">
        <v>0.34895456061962615</v>
      </c>
      <c r="H110" s="30">
        <f t="shared" si="43"/>
        <v>-0.49612333679890297</v>
      </c>
      <c r="I110" s="42">
        <v>392.86593591843587</v>
      </c>
      <c r="J110" s="43">
        <v>0.84507789741852912</v>
      </c>
      <c r="K110" s="30">
        <f t="shared" si="44"/>
        <v>-2.1549221025814709</v>
      </c>
      <c r="L110" s="42">
        <v>1256.55</v>
      </c>
      <c r="M110" s="43">
        <v>3</v>
      </c>
      <c r="N110" s="30">
        <f t="shared" si="45"/>
        <v>-0.60000000000000009</v>
      </c>
      <c r="O110" s="42">
        <v>1578.25</v>
      </c>
      <c r="P110" s="43">
        <v>3.6</v>
      </c>
      <c r="Q110" s="30">
        <f t="shared" si="46"/>
        <v>-0.69999999999999973</v>
      </c>
      <c r="R110" s="42">
        <v>2005</v>
      </c>
      <c r="S110" s="43">
        <v>4.3</v>
      </c>
    </row>
    <row r="111" spans="1:19" ht="19.5" customHeight="1" x14ac:dyDescent="0.15">
      <c r="A111" s="72"/>
      <c r="B111" s="31" t="s">
        <v>215</v>
      </c>
      <c r="C111" s="44">
        <f>'2-12-1'!V200</f>
        <v>901.22853717169426</v>
      </c>
      <c r="D111" s="45">
        <f>'2-12-1'!W200</f>
        <v>0.89287168081605139</v>
      </c>
      <c r="E111" s="32">
        <f t="shared" si="42"/>
        <v>0.36457545029702509</v>
      </c>
      <c r="F111" s="44">
        <v>230.13056386058548</v>
      </c>
      <c r="G111" s="45">
        <v>0.5282962305190263</v>
      </c>
      <c r="H111" s="32">
        <f t="shared" si="43"/>
        <v>7.7809273673210944E-2</v>
      </c>
      <c r="I111" s="44">
        <v>209.42564047752933</v>
      </c>
      <c r="J111" s="45">
        <v>0.45048695684581536</v>
      </c>
      <c r="K111" s="32">
        <f t="shared" si="44"/>
        <v>-3.1495130431541849</v>
      </c>
      <c r="L111" s="44">
        <v>1511.87</v>
      </c>
      <c r="M111" s="45">
        <v>3.6</v>
      </c>
      <c r="N111" s="32">
        <f t="shared" si="45"/>
        <v>1.1000000000000001</v>
      </c>
      <c r="O111" s="44">
        <v>1099.0899999999999</v>
      </c>
      <c r="P111" s="45">
        <v>2.5</v>
      </c>
      <c r="Q111" s="32">
        <f t="shared" si="46"/>
        <v>-0.20000000000000018</v>
      </c>
      <c r="R111" s="44">
        <v>1249</v>
      </c>
      <c r="S111" s="45">
        <v>2.7</v>
      </c>
    </row>
    <row r="112" spans="1:19" ht="20.100000000000001" customHeight="1" x14ac:dyDescent="0.15">
      <c r="A112" s="26"/>
      <c r="B112" s="46" t="s">
        <v>21</v>
      </c>
      <c r="C112" s="47">
        <f>'2-12-1'!V201</f>
        <v>100935.95267216953</v>
      </c>
      <c r="D112" s="48">
        <f>'2-12-1'!W201</f>
        <v>99.999999999999972</v>
      </c>
      <c r="E112" s="97" t="s">
        <v>59</v>
      </c>
      <c r="F112" s="47">
        <v>43560.894544807365</v>
      </c>
      <c r="G112" s="48">
        <v>100</v>
      </c>
      <c r="H112" s="97" t="s">
        <v>216</v>
      </c>
      <c r="I112" s="47">
        <v>46488.724544628225</v>
      </c>
      <c r="J112" s="48">
        <v>100</v>
      </c>
      <c r="K112" s="97" t="s">
        <v>5</v>
      </c>
      <c r="L112" s="47">
        <v>42459.95</v>
      </c>
      <c r="M112" s="48">
        <v>100</v>
      </c>
      <c r="N112" s="97" t="s">
        <v>5</v>
      </c>
      <c r="O112" s="47">
        <v>44118.05</v>
      </c>
      <c r="P112" s="48">
        <v>100</v>
      </c>
      <c r="Q112" s="97" t="s">
        <v>5</v>
      </c>
      <c r="R112" s="47">
        <v>47023</v>
      </c>
      <c r="S112" s="48">
        <v>100</v>
      </c>
    </row>
    <row r="113" spans="1:19" ht="20.100000000000001" customHeight="1" x14ac:dyDescent="0.15">
      <c r="A113" s="60" t="s">
        <v>27</v>
      </c>
      <c r="B113" s="96" t="s">
        <v>223</v>
      </c>
      <c r="C113" s="40">
        <f>'2-12-1'!V251</f>
        <v>39257.3441093562</v>
      </c>
      <c r="D113" s="41">
        <f>'2-12-1'!W251</f>
        <v>58.558893294295324</v>
      </c>
      <c r="E113" s="28">
        <f t="shared" ref="E113:E118" si="47">IF(OR(D113=" ",G113=" "),"",D113-G113)</f>
        <v>4.6799975859387146</v>
      </c>
      <c r="F113" s="40">
        <v>17974.651166542855</v>
      </c>
      <c r="G113" s="41">
        <v>53.878895708356609</v>
      </c>
      <c r="H113" s="28">
        <f t="shared" ref="H113:H118" si="48">IF(OR(G113=" ",J113=" "),"",G113-J113)</f>
        <v>11.105304062230019</v>
      </c>
      <c r="I113" s="40">
        <v>16084.083120740037</v>
      </c>
      <c r="J113" s="41">
        <v>42.77359164612659</v>
      </c>
      <c r="K113" s="28">
        <f t="shared" ref="K113:K118" si="49">IF(OR(J113=" ",M113=" "),"",J113-M113)</f>
        <v>10.373591646126592</v>
      </c>
      <c r="L113" s="40">
        <v>11667.79</v>
      </c>
      <c r="M113" s="41">
        <v>32.4</v>
      </c>
      <c r="N113" s="28">
        <f t="shared" ref="N113:N118" si="50">IF(OR(M113=" ",P113=" "),"",M113-P113)</f>
        <v>2.6999999999999993</v>
      </c>
      <c r="O113" s="40">
        <v>11132.9</v>
      </c>
      <c r="P113" s="41">
        <v>29.7</v>
      </c>
      <c r="Q113" s="28">
        <f t="shared" ref="Q113:Q118" si="51">IF(OR(P113=" ",S113=" "),"",P113-S113)</f>
        <v>-0.5</v>
      </c>
      <c r="R113" s="40">
        <v>12107</v>
      </c>
      <c r="S113" s="41">
        <v>30.2</v>
      </c>
    </row>
    <row r="114" spans="1:19" ht="19.5" customHeight="1" x14ac:dyDescent="0.15">
      <c r="A114" s="72"/>
      <c r="B114" s="29" t="s">
        <v>211</v>
      </c>
      <c r="C114" s="42">
        <f>'2-12-1'!V252</f>
        <v>22269.397155432885</v>
      </c>
      <c r="D114" s="43">
        <f>'2-12-1'!W252</f>
        <v>33.218529713080592</v>
      </c>
      <c r="E114" s="30">
        <f t="shared" si="47"/>
        <v>-5.1884578299449231</v>
      </c>
      <c r="F114" s="42">
        <v>12813.035500587792</v>
      </c>
      <c r="G114" s="43">
        <v>38.406987543025515</v>
      </c>
      <c r="H114" s="30">
        <f t="shared" si="48"/>
        <v>-4.4248107697694934</v>
      </c>
      <c r="I114" s="42">
        <v>16105.970477607832</v>
      </c>
      <c r="J114" s="43">
        <v>42.831798312795009</v>
      </c>
      <c r="K114" s="30">
        <f t="shared" si="49"/>
        <v>-1.56820168720499</v>
      </c>
      <c r="L114" s="42">
        <v>15984.56</v>
      </c>
      <c r="M114" s="43">
        <v>44.4</v>
      </c>
      <c r="N114" s="30">
        <f t="shared" si="50"/>
        <v>-2.6000000000000014</v>
      </c>
      <c r="O114" s="42">
        <v>17588.18</v>
      </c>
      <c r="P114" s="43">
        <v>47</v>
      </c>
      <c r="Q114" s="30">
        <f t="shared" si="51"/>
        <v>3.6000000000000014</v>
      </c>
      <c r="R114" s="42">
        <v>17421</v>
      </c>
      <c r="S114" s="43">
        <v>43.4</v>
      </c>
    </row>
    <row r="115" spans="1:19" ht="20.100000000000001" customHeight="1" x14ac:dyDescent="0.15">
      <c r="A115" s="72"/>
      <c r="B115" s="29" t="s">
        <v>212</v>
      </c>
      <c r="C115" s="42">
        <f>'2-12-1'!V253</f>
        <v>3634.1553622253978</v>
      </c>
      <c r="D115" s="43">
        <f>'2-12-1'!W253</f>
        <v>5.4209504208596924</v>
      </c>
      <c r="E115" s="30">
        <f t="shared" si="47"/>
        <v>-0.17967077226195549</v>
      </c>
      <c r="F115" s="42">
        <v>1868.4349584153574</v>
      </c>
      <c r="G115" s="43">
        <v>5.6006211931216479</v>
      </c>
      <c r="H115" s="30">
        <f t="shared" si="48"/>
        <v>-3.6898989717796491</v>
      </c>
      <c r="I115" s="42">
        <v>3493.4989748684256</v>
      </c>
      <c r="J115" s="43">
        <v>9.290520164901297</v>
      </c>
      <c r="K115" s="30">
        <f t="shared" si="49"/>
        <v>-3.709479835098703</v>
      </c>
      <c r="L115" s="42">
        <v>4668.68</v>
      </c>
      <c r="M115" s="43">
        <v>13</v>
      </c>
      <c r="N115" s="30">
        <f t="shared" si="50"/>
        <v>-2</v>
      </c>
      <c r="O115" s="42">
        <v>5616.49</v>
      </c>
      <c r="P115" s="43">
        <v>15</v>
      </c>
      <c r="Q115" s="30">
        <f t="shared" si="51"/>
        <v>-1.6999999999999993</v>
      </c>
      <c r="R115" s="42">
        <v>6691</v>
      </c>
      <c r="S115" s="43">
        <v>16.7</v>
      </c>
    </row>
    <row r="116" spans="1:19" ht="19.5" customHeight="1" x14ac:dyDescent="0.15">
      <c r="A116" s="72"/>
      <c r="B116" s="29" t="s">
        <v>213</v>
      </c>
      <c r="C116" s="42">
        <f>'2-12-1'!V254</f>
        <v>860.98429325533834</v>
      </c>
      <c r="D116" s="43">
        <f>'2-12-1'!W254</f>
        <v>1.2843020459141923</v>
      </c>
      <c r="E116" s="30">
        <f t="shared" si="47"/>
        <v>-0.27830882122021672</v>
      </c>
      <c r="F116" s="42">
        <v>521.30588195098619</v>
      </c>
      <c r="G116" s="43">
        <v>1.562610867134409</v>
      </c>
      <c r="H116" s="30">
        <f t="shared" si="48"/>
        <v>-2.1739874189523545</v>
      </c>
      <c r="I116" s="42">
        <v>1405.0668907921056</v>
      </c>
      <c r="J116" s="43">
        <v>3.7365982860867635</v>
      </c>
      <c r="K116" s="30">
        <f t="shared" si="49"/>
        <v>-2.2634017139132365</v>
      </c>
      <c r="L116" s="42">
        <v>2169.04</v>
      </c>
      <c r="M116" s="43">
        <v>6</v>
      </c>
      <c r="N116" s="30">
        <f t="shared" si="50"/>
        <v>1.2000000000000002</v>
      </c>
      <c r="O116" s="42">
        <v>1797.42</v>
      </c>
      <c r="P116" s="43">
        <v>4.8</v>
      </c>
      <c r="Q116" s="30">
        <f t="shared" si="51"/>
        <v>-0.70000000000000018</v>
      </c>
      <c r="R116" s="42">
        <v>2207</v>
      </c>
      <c r="S116" s="43">
        <v>5.5</v>
      </c>
    </row>
    <row r="117" spans="1:19" ht="20.100000000000001" customHeight="1" x14ac:dyDescent="0.15">
      <c r="A117" s="72"/>
      <c r="B117" s="29" t="s">
        <v>214</v>
      </c>
      <c r="C117" s="42">
        <f>'2-12-1'!V255</f>
        <v>763.23134155147238</v>
      </c>
      <c r="D117" s="43">
        <f>'2-12-1'!W255</f>
        <v>1.1384871723434451</v>
      </c>
      <c r="E117" s="30">
        <f t="shared" si="47"/>
        <v>0.80294610075013217</v>
      </c>
      <c r="F117" s="42">
        <v>111.94055918637429</v>
      </c>
      <c r="G117" s="43">
        <v>0.33554107159331287</v>
      </c>
      <c r="H117" s="30">
        <f t="shared" si="48"/>
        <v>-0.36479226101069268</v>
      </c>
      <c r="I117" s="42">
        <v>263.34518800802522</v>
      </c>
      <c r="J117" s="43">
        <v>0.70033333260400554</v>
      </c>
      <c r="K117" s="30">
        <f t="shared" si="49"/>
        <v>-0.99966666739599441</v>
      </c>
      <c r="L117" s="42">
        <v>622.15</v>
      </c>
      <c r="M117" s="43">
        <v>1.7</v>
      </c>
      <c r="N117" s="30">
        <f t="shared" si="50"/>
        <v>-0.40000000000000013</v>
      </c>
      <c r="O117" s="42">
        <v>775.9</v>
      </c>
      <c r="P117" s="43">
        <v>2.1</v>
      </c>
      <c r="Q117" s="30">
        <f t="shared" si="51"/>
        <v>-0.39999999999999991</v>
      </c>
      <c r="R117" s="42">
        <v>1013</v>
      </c>
      <c r="S117" s="43">
        <v>2.5</v>
      </c>
    </row>
    <row r="118" spans="1:19" ht="19.5" customHeight="1" x14ac:dyDescent="0.15">
      <c r="A118" s="72"/>
      <c r="B118" s="31" t="s">
        <v>215</v>
      </c>
      <c r="C118" s="44">
        <f>'2-12-1'!V256</f>
        <v>253.96908157656532</v>
      </c>
      <c r="D118" s="45">
        <f>'2-12-1'!W256</f>
        <v>0.37883735350674924</v>
      </c>
      <c r="E118" s="32">
        <f t="shared" si="47"/>
        <v>0.16349373673825615</v>
      </c>
      <c r="F118" s="44">
        <v>71.841234707321647</v>
      </c>
      <c r="G118" s="45">
        <v>0.21534361676849309</v>
      </c>
      <c r="H118" s="32">
        <f t="shared" si="48"/>
        <v>-0.45181464071785027</v>
      </c>
      <c r="I118" s="44">
        <v>250.87041922676971</v>
      </c>
      <c r="J118" s="45">
        <v>0.66715825748634339</v>
      </c>
      <c r="K118" s="32">
        <f t="shared" si="49"/>
        <v>-1.7328417425136564</v>
      </c>
      <c r="L118" s="44">
        <v>867.62</v>
      </c>
      <c r="M118" s="45">
        <v>2.4</v>
      </c>
      <c r="N118" s="32">
        <f t="shared" si="50"/>
        <v>1</v>
      </c>
      <c r="O118" s="44">
        <v>532.24</v>
      </c>
      <c r="P118" s="45">
        <v>1.4</v>
      </c>
      <c r="Q118" s="32">
        <f t="shared" si="51"/>
        <v>-0.30000000000000004</v>
      </c>
      <c r="R118" s="44">
        <v>665</v>
      </c>
      <c r="S118" s="45">
        <v>1.7</v>
      </c>
    </row>
    <row r="119" spans="1:19" ht="19.5" customHeight="1" thickBot="1" x14ac:dyDescent="0.2">
      <c r="A119" s="49"/>
      <c r="B119" s="50" t="s">
        <v>21</v>
      </c>
      <c r="C119" s="51">
        <f>'2-12-1'!V257</f>
        <v>67039.081343397862</v>
      </c>
      <c r="D119" s="52">
        <f>'2-12-1'!W257</f>
        <v>100</v>
      </c>
      <c r="E119" s="74" t="s">
        <v>218</v>
      </c>
      <c r="F119" s="51">
        <v>33361.209301390692</v>
      </c>
      <c r="G119" s="52">
        <v>100</v>
      </c>
      <c r="H119" s="74" t="s">
        <v>217</v>
      </c>
      <c r="I119" s="51">
        <v>37602.835071243193</v>
      </c>
      <c r="J119" s="52">
        <v>100</v>
      </c>
      <c r="K119" s="74" t="s">
        <v>5</v>
      </c>
      <c r="L119" s="51">
        <v>35979.839999999997</v>
      </c>
      <c r="M119" s="52">
        <v>100</v>
      </c>
      <c r="N119" s="74" t="s">
        <v>5</v>
      </c>
      <c r="O119" s="51">
        <v>37443.129999999997</v>
      </c>
      <c r="P119" s="52">
        <v>100</v>
      </c>
      <c r="Q119" s="74" t="s">
        <v>5</v>
      </c>
      <c r="R119" s="51">
        <v>40106</v>
      </c>
      <c r="S119" s="52">
        <v>100</v>
      </c>
    </row>
    <row r="120" spans="1:19" ht="19.5" customHeight="1" thickTop="1" x14ac:dyDescent="0.15">
      <c r="A120" s="217" t="s">
        <v>28</v>
      </c>
      <c r="B120" s="91" t="s">
        <v>224</v>
      </c>
      <c r="C120" s="53">
        <f>'2-12-1'!V258</f>
        <v>165683.02674407995</v>
      </c>
      <c r="D120" s="54">
        <f>'2-12-1'!W258</f>
        <v>56.285481664998251</v>
      </c>
      <c r="E120" s="75">
        <f t="shared" ref="E120:E125" si="52">IF(OR(D120=" ",G120=" "),"",D120-G120)</f>
        <v>3.2665163141666582</v>
      </c>
      <c r="F120" s="53">
        <v>79478.091545317046</v>
      </c>
      <c r="G120" s="54">
        <v>53.018965350831593</v>
      </c>
      <c r="H120" s="75">
        <f t="shared" ref="H120:H125" si="53">IF(OR(G120=" ",J120=" "),"",G120-J120)</f>
        <v>8.8726727141863648</v>
      </c>
      <c r="I120" s="53">
        <v>76087.069896525878</v>
      </c>
      <c r="J120" s="54">
        <v>44.146292636645228</v>
      </c>
      <c r="K120" s="75">
        <f t="shared" ref="K120:K125" si="54">IF(OR(J120=" ",M120=" "),"",J120-M120)</f>
        <v>10.946292636645225</v>
      </c>
      <c r="L120" s="53">
        <v>56040.57</v>
      </c>
      <c r="M120" s="54">
        <v>33.200000000000003</v>
      </c>
      <c r="N120" s="75">
        <f t="shared" ref="N120:N125" si="55">IF(OR(M120=" ",P120=" "),"",M120-P120)</f>
        <v>1.7000000000000028</v>
      </c>
      <c r="O120" s="53">
        <v>56396.24</v>
      </c>
      <c r="P120" s="54">
        <v>31.5</v>
      </c>
      <c r="Q120" s="75">
        <f t="shared" ref="Q120:Q125" si="56">IF(OR(P120=" ",S120=" "),"",P120-S120)</f>
        <v>-4.6000000000000014</v>
      </c>
      <c r="R120" s="53">
        <v>76731</v>
      </c>
      <c r="S120" s="54">
        <v>36.1</v>
      </c>
    </row>
    <row r="121" spans="1:19" ht="19.5" customHeight="1" x14ac:dyDescent="0.15">
      <c r="A121" s="218"/>
      <c r="B121" s="29" t="s">
        <v>211</v>
      </c>
      <c r="C121" s="42">
        <f>'2-12-1'!V259</f>
        <v>98531.419493784168</v>
      </c>
      <c r="D121" s="43">
        <f>'2-12-1'!W259</f>
        <v>33.472882010479097</v>
      </c>
      <c r="E121" s="30">
        <f t="shared" si="52"/>
        <v>-5.4636611916715268</v>
      </c>
      <c r="F121" s="42">
        <v>58367.833559207334</v>
      </c>
      <c r="G121" s="43">
        <v>38.936543202150624</v>
      </c>
      <c r="H121" s="30">
        <f t="shared" si="53"/>
        <v>-3.6917936239030169</v>
      </c>
      <c r="I121" s="42">
        <v>73470.840923213458</v>
      </c>
      <c r="J121" s="43">
        <v>42.628336826053641</v>
      </c>
      <c r="K121" s="30">
        <f t="shared" si="54"/>
        <v>0.42833682605363776</v>
      </c>
      <c r="L121" s="42">
        <v>71233.2</v>
      </c>
      <c r="M121" s="43">
        <v>42.2</v>
      </c>
      <c r="N121" s="30">
        <f t="shared" si="55"/>
        <v>1.6000000000000014</v>
      </c>
      <c r="O121" s="42">
        <v>72680.639999999999</v>
      </c>
      <c r="P121" s="43">
        <v>40.6</v>
      </c>
      <c r="Q121" s="30">
        <f t="shared" si="56"/>
        <v>0.89999999999999858</v>
      </c>
      <c r="R121" s="42">
        <v>84398</v>
      </c>
      <c r="S121" s="43">
        <v>39.700000000000003</v>
      </c>
    </row>
    <row r="122" spans="1:19" ht="19.5" customHeight="1" x14ac:dyDescent="0.15">
      <c r="A122" s="218"/>
      <c r="B122" s="29" t="s">
        <v>212</v>
      </c>
      <c r="C122" s="42">
        <f>'2-12-1'!V260</f>
        <v>18189.601978146191</v>
      </c>
      <c r="D122" s="43">
        <f>'2-12-1'!W260</f>
        <v>6.1793324805441809</v>
      </c>
      <c r="E122" s="30">
        <f t="shared" si="52"/>
        <v>0.42934928739999023</v>
      </c>
      <c r="F122" s="42">
        <v>8619.5135567952093</v>
      </c>
      <c r="G122" s="43">
        <v>5.7499831931441907</v>
      </c>
      <c r="H122" s="30">
        <f t="shared" si="53"/>
        <v>-2.8699704725677257</v>
      </c>
      <c r="I122" s="42">
        <v>14856.672619512579</v>
      </c>
      <c r="J122" s="43">
        <v>8.6199536657119165</v>
      </c>
      <c r="K122" s="30">
        <f t="shared" si="54"/>
        <v>-4.8800463342880835</v>
      </c>
      <c r="L122" s="42">
        <v>22847.35</v>
      </c>
      <c r="M122" s="43">
        <v>13.5</v>
      </c>
      <c r="N122" s="30">
        <f t="shared" si="55"/>
        <v>-2.6000000000000014</v>
      </c>
      <c r="O122" s="42">
        <v>28854.05</v>
      </c>
      <c r="P122" s="43">
        <v>16.100000000000001</v>
      </c>
      <c r="Q122" s="30">
        <f t="shared" si="56"/>
        <v>1.6000000000000014</v>
      </c>
      <c r="R122" s="42">
        <v>30769</v>
      </c>
      <c r="S122" s="43">
        <v>14.5</v>
      </c>
    </row>
    <row r="123" spans="1:19" ht="19.5" customHeight="1" x14ac:dyDescent="0.15">
      <c r="A123" s="218"/>
      <c r="B123" s="29" t="s">
        <v>213</v>
      </c>
      <c r="C123" s="42">
        <f>'2-12-1'!V261</f>
        <v>4963.9255538223069</v>
      </c>
      <c r="D123" s="43">
        <f>'2-12-1'!W261</f>
        <v>1.6863341178432749</v>
      </c>
      <c r="E123" s="30">
        <f t="shared" si="52"/>
        <v>0.14317916239872397</v>
      </c>
      <c r="F123" s="42">
        <v>2313.266771727147</v>
      </c>
      <c r="G123" s="43">
        <v>1.5431549554445509</v>
      </c>
      <c r="H123" s="30">
        <f t="shared" si="53"/>
        <v>-1.5380170620632456</v>
      </c>
      <c r="I123" s="42">
        <v>5310.4651978121519</v>
      </c>
      <c r="J123" s="43">
        <v>3.0811720175077966</v>
      </c>
      <c r="K123" s="30">
        <f t="shared" si="54"/>
        <v>-2.9188279824922034</v>
      </c>
      <c r="L123" s="42">
        <v>10157.66</v>
      </c>
      <c r="M123" s="43">
        <v>6</v>
      </c>
      <c r="N123" s="30">
        <f t="shared" si="55"/>
        <v>-0.20000000000000018</v>
      </c>
      <c r="O123" s="42">
        <v>11043.22</v>
      </c>
      <c r="P123" s="43">
        <v>6.2</v>
      </c>
      <c r="Q123" s="30">
        <f t="shared" si="56"/>
        <v>1.1000000000000005</v>
      </c>
      <c r="R123" s="42">
        <v>10817</v>
      </c>
      <c r="S123" s="43">
        <v>5.0999999999999996</v>
      </c>
    </row>
    <row r="124" spans="1:19" ht="19.5" customHeight="1" x14ac:dyDescent="0.15">
      <c r="A124" s="218"/>
      <c r="B124" s="29" t="s">
        <v>214</v>
      </c>
      <c r="C124" s="42">
        <f>'2-12-1'!V262</f>
        <v>4257.7836918545172</v>
      </c>
      <c r="D124" s="43">
        <f>'2-12-1'!W262</f>
        <v>1.4464451225385948</v>
      </c>
      <c r="E124" s="30">
        <f t="shared" si="52"/>
        <v>1.1416135697216829</v>
      </c>
      <c r="F124" s="42">
        <v>456.9578055770881</v>
      </c>
      <c r="G124" s="43">
        <v>0.30483155281691193</v>
      </c>
      <c r="H124" s="30">
        <f t="shared" si="53"/>
        <v>-0.58088184673359522</v>
      </c>
      <c r="I124" s="42">
        <v>1526.5457938805118</v>
      </c>
      <c r="J124" s="43">
        <v>0.8857133995505071</v>
      </c>
      <c r="K124" s="30">
        <f t="shared" si="54"/>
        <v>-1.4142866004494927</v>
      </c>
      <c r="L124" s="42">
        <v>3824.89</v>
      </c>
      <c r="M124" s="43">
        <v>2.2999999999999998</v>
      </c>
      <c r="N124" s="30">
        <f t="shared" si="55"/>
        <v>-0.5</v>
      </c>
      <c r="O124" s="42">
        <v>4995.59</v>
      </c>
      <c r="P124" s="43">
        <v>2.8</v>
      </c>
      <c r="Q124" s="30">
        <f t="shared" si="56"/>
        <v>0.29999999999999982</v>
      </c>
      <c r="R124" s="42">
        <v>5416</v>
      </c>
      <c r="S124" s="43">
        <v>2.5</v>
      </c>
    </row>
    <row r="125" spans="1:19" ht="19.5" customHeight="1" x14ac:dyDescent="0.15">
      <c r="A125" s="218"/>
      <c r="B125" s="31" t="s">
        <v>215</v>
      </c>
      <c r="C125" s="44">
        <f>'2-12-1'!V263</f>
        <v>2736.1665069084843</v>
      </c>
      <c r="D125" s="45">
        <f>'2-12-1'!W263</f>
        <v>0.92952460359662425</v>
      </c>
      <c r="E125" s="32">
        <f t="shared" si="52"/>
        <v>0.48300285798448606</v>
      </c>
      <c r="F125" s="44">
        <v>669.35851991648974</v>
      </c>
      <c r="G125" s="45">
        <v>0.4465217456121382</v>
      </c>
      <c r="H125" s="32">
        <f t="shared" si="53"/>
        <v>-0.19200970891878455</v>
      </c>
      <c r="I125" s="44">
        <v>1100.5224790200334</v>
      </c>
      <c r="J125" s="45">
        <v>0.63853145453092275</v>
      </c>
      <c r="K125" s="32">
        <f t="shared" si="54"/>
        <v>-2.2614685454690773</v>
      </c>
      <c r="L125" s="44">
        <v>4865.17</v>
      </c>
      <c r="M125" s="45">
        <v>2.9</v>
      </c>
      <c r="N125" s="32">
        <f t="shared" si="55"/>
        <v>0</v>
      </c>
      <c r="O125" s="44">
        <v>5120.8</v>
      </c>
      <c r="P125" s="45">
        <v>2.9</v>
      </c>
      <c r="Q125" s="32">
        <f t="shared" si="56"/>
        <v>0.79999999999999982</v>
      </c>
      <c r="R125" s="44">
        <v>4397</v>
      </c>
      <c r="S125" s="45">
        <v>2.1</v>
      </c>
    </row>
    <row r="126" spans="1:19" ht="20.25" customHeight="1" x14ac:dyDescent="0.15">
      <c r="A126" s="55"/>
      <c r="B126" s="56"/>
      <c r="C126" s="57">
        <f>'2-12-1'!V264</f>
        <v>294361.92396859557</v>
      </c>
      <c r="D126" s="48">
        <f>'2-12-1'!W264</f>
        <v>100</v>
      </c>
      <c r="E126" s="97" t="s">
        <v>39</v>
      </c>
      <c r="F126" s="57">
        <v>149905.0217585403</v>
      </c>
      <c r="G126" s="48">
        <v>100</v>
      </c>
      <c r="H126" s="97" t="s">
        <v>39</v>
      </c>
      <c r="I126" s="57">
        <v>172352.11690996459</v>
      </c>
      <c r="J126" s="48">
        <v>100</v>
      </c>
      <c r="K126" s="97" t="s">
        <v>5</v>
      </c>
      <c r="L126" s="57">
        <v>168968.84</v>
      </c>
      <c r="M126" s="48">
        <v>100</v>
      </c>
      <c r="N126" s="97" t="s">
        <v>5</v>
      </c>
      <c r="O126" s="57">
        <v>179090.54</v>
      </c>
      <c r="P126" s="48">
        <v>100</v>
      </c>
      <c r="Q126" s="97" t="s">
        <v>5</v>
      </c>
      <c r="R126" s="57">
        <v>212527</v>
      </c>
      <c r="S126" s="48">
        <v>100</v>
      </c>
    </row>
    <row r="127" spans="1:19" ht="18.75" customHeight="1" x14ac:dyDescent="0.15">
      <c r="C127" s="18"/>
      <c r="D127" s="18"/>
      <c r="E127" s="18"/>
      <c r="F127" s="70"/>
      <c r="G127" s="37"/>
      <c r="I127" s="70"/>
      <c r="J127" s="37"/>
      <c r="K127" s="37"/>
      <c r="Q127" s="18" t="str">
        <f>SUBSTITUTE('2-12-1'!O266,"2．","（注）")</f>
        <v/>
      </c>
    </row>
  </sheetData>
  <mergeCells count="23">
    <mergeCell ref="O75:P76"/>
    <mergeCell ref="R75:S76"/>
    <mergeCell ref="A78:A83"/>
    <mergeCell ref="A99:A100"/>
    <mergeCell ref="A120:A125"/>
    <mergeCell ref="L75:M76"/>
    <mergeCell ref="A60:A65"/>
    <mergeCell ref="A66:A71"/>
    <mergeCell ref="C75:D76"/>
    <mergeCell ref="F75:G76"/>
    <mergeCell ref="I75:J76"/>
    <mergeCell ref="A54:A59"/>
    <mergeCell ref="C4:C5"/>
    <mergeCell ref="D4:K4"/>
    <mergeCell ref="L4:L5"/>
    <mergeCell ref="A6:A11"/>
    <mergeCell ref="A12:A17"/>
    <mergeCell ref="A18:A23"/>
    <mergeCell ref="A24:A29"/>
    <mergeCell ref="A30:A35"/>
    <mergeCell ref="A36:A41"/>
    <mergeCell ref="A42:A47"/>
    <mergeCell ref="A48:A53"/>
  </mergeCells>
  <phoneticPr fontId="4"/>
  <pageMargins left="0.59055118110236227" right="0.59055118110236227" top="0.98425196850393704" bottom="0.98425196850393704" header="0.51181102362204722" footer="0.51181102362204722"/>
  <pageSetup paperSize="9" scale="2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3">
    <pageSetUpPr fitToPage="1"/>
  </sheetPr>
  <dimension ref="A1:Y60"/>
  <sheetViews>
    <sheetView zoomScale="85" zoomScaleNormal="85" zoomScaleSheetLayoutView="70" workbookViewId="0">
      <selection activeCell="L12" sqref="L12"/>
    </sheetView>
  </sheetViews>
  <sheetFormatPr defaultColWidth="8.125" defaultRowHeight="12" x14ac:dyDescent="0.15"/>
  <cols>
    <col min="1" max="1" width="13.5" style="103" customWidth="1"/>
    <col min="2" max="2" width="6.875" style="103" customWidth="1"/>
    <col min="3" max="3" width="6.25" style="103" customWidth="1"/>
    <col min="4" max="4" width="6.875" style="103" customWidth="1"/>
    <col min="5" max="5" width="6.25" style="103" customWidth="1"/>
    <col min="6" max="6" width="6.875" style="103" customWidth="1"/>
    <col min="7" max="7" width="6.25" style="103" customWidth="1"/>
    <col min="8" max="8" width="6.875" style="103" customWidth="1"/>
    <col min="9" max="9" width="6.25" style="103" customWidth="1"/>
    <col min="10" max="10" width="6.875" style="103" customWidth="1"/>
    <col min="11" max="11" width="6.25" style="103" customWidth="1"/>
    <col min="12" max="12" width="6.875" style="103" customWidth="1"/>
    <col min="13" max="13" width="6.25" style="103" customWidth="1"/>
    <col min="14" max="14" width="6.875" style="103" customWidth="1"/>
    <col min="15" max="15" width="6.25" style="103" customWidth="1"/>
    <col min="16" max="16" width="6.875" style="103" customWidth="1"/>
    <col min="17" max="17" width="6.25" style="103" customWidth="1"/>
    <col min="18" max="18" width="6.875" style="103" customWidth="1"/>
    <col min="19" max="19" width="6.25" style="103" customWidth="1"/>
    <col min="20" max="20" width="6.875" style="103" customWidth="1"/>
    <col min="21" max="21" width="6.25" style="103" customWidth="1"/>
    <col min="22" max="22" width="6.875" style="103" customWidth="1"/>
    <col min="23" max="23" width="6.25" style="103" customWidth="1"/>
    <col min="24" max="24" width="6.875" style="103" customWidth="1"/>
    <col min="25" max="25" width="6.25" style="103" customWidth="1"/>
    <col min="26" max="16384" width="8.125" style="103"/>
  </cols>
  <sheetData>
    <row r="1" spans="1:14" s="101" customFormat="1" ht="17.25" customHeight="1" x14ac:dyDescent="0.15">
      <c r="A1" s="100" t="s">
        <v>225</v>
      </c>
    </row>
    <row r="2" spans="1:14" x14ac:dyDescent="0.15">
      <c r="A2" s="102"/>
    </row>
    <row r="3" spans="1:14" s="104" customFormat="1" ht="17.25" customHeight="1" x14ac:dyDescent="0.15">
      <c r="A3" s="104" t="s">
        <v>42</v>
      </c>
      <c r="M3" s="105" t="s">
        <v>18</v>
      </c>
    </row>
    <row r="4" spans="1:14" ht="18" customHeight="1" x14ac:dyDescent="0.15">
      <c r="A4" s="106" t="s">
        <v>226</v>
      </c>
      <c r="B4" s="219" t="s">
        <v>227</v>
      </c>
      <c r="C4" s="220"/>
      <c r="D4" s="223" t="s">
        <v>38</v>
      </c>
      <c r="E4" s="223"/>
      <c r="F4" s="224"/>
      <c r="G4" s="224"/>
      <c r="H4" s="224"/>
      <c r="I4" s="224"/>
      <c r="J4" s="223"/>
      <c r="K4" s="107"/>
      <c r="L4" s="225" t="s">
        <v>228</v>
      </c>
      <c r="M4" s="226"/>
    </row>
    <row r="5" spans="1:14" s="111" customFormat="1" ht="34.5" customHeight="1" x14ac:dyDescent="0.15">
      <c r="A5" s="108" t="s">
        <v>64</v>
      </c>
      <c r="B5" s="221"/>
      <c r="C5" s="222"/>
      <c r="D5" s="109"/>
      <c r="E5" s="110"/>
      <c r="F5" s="229" t="s">
        <v>6</v>
      </c>
      <c r="G5" s="230"/>
      <c r="H5" s="229" t="s">
        <v>8</v>
      </c>
      <c r="I5" s="230"/>
      <c r="J5" s="229" t="s">
        <v>35</v>
      </c>
      <c r="K5" s="230"/>
      <c r="L5" s="227"/>
      <c r="M5" s="228"/>
    </row>
    <row r="6" spans="1:14" ht="24" customHeight="1" x14ac:dyDescent="0.15">
      <c r="A6" s="112" t="s">
        <v>229</v>
      </c>
      <c r="B6" s="151">
        <f>SUM(H19,P19,X19,H30,P30)</f>
        <v>35661.163067636735</v>
      </c>
      <c r="C6" s="134">
        <f>B6/$B$12*100</f>
        <v>45.760430686406458</v>
      </c>
      <c r="D6" s="151">
        <f>SUM(F6,H6,J6)</f>
        <v>89415.122103412694</v>
      </c>
      <c r="E6" s="134">
        <f>D6/$D$12*100</f>
        <v>49.078871617731714</v>
      </c>
      <c r="F6" s="151">
        <f>SUM(R30,B41,J41,R41,B52,J52)</f>
        <v>64452.307956066979</v>
      </c>
      <c r="G6" s="134">
        <f>F6/$F$12*100</f>
        <v>48.101761252446174</v>
      </c>
      <c r="H6" s="151">
        <f>SUM(T30,D41,L41,T41,D52,L52)</f>
        <v>20819.826085076151</v>
      </c>
      <c r="I6" s="134">
        <f>H6/$H$12*100</f>
        <v>50.573248407643312</v>
      </c>
      <c r="J6" s="151">
        <f>SUM(V30,F41,N41,V41,F52,N52)</f>
        <v>4142.9880622695619</v>
      </c>
      <c r="K6" s="134">
        <f>J6/$J$12*100</f>
        <v>58.955223880597018</v>
      </c>
      <c r="L6" s="151">
        <f t="shared" ref="L6:L12" si="0">X52</f>
        <v>125076.28517104943</v>
      </c>
      <c r="M6" s="134">
        <f>L6/$L$12*100</f>
        <v>48.08467741935484</v>
      </c>
    </row>
    <row r="7" spans="1:14" ht="24" customHeight="1" x14ac:dyDescent="0.15">
      <c r="A7" s="113" t="s">
        <v>230</v>
      </c>
      <c r="B7" s="152">
        <f t="shared" ref="B7:B11" si="1">SUM(H20,P20,X20,H31,P31)</f>
        <v>36447.806370599312</v>
      </c>
      <c r="C7" s="133">
        <f t="shared" ref="C7:C12" si="2">B7/$B$12*100</f>
        <v>46.769851951547778</v>
      </c>
      <c r="D7" s="152">
        <f t="shared" ref="D7:D11" si="3">SUM(F7,H7,J7)</f>
        <v>74468.899347123777</v>
      </c>
      <c r="E7" s="133">
        <f t="shared" ref="E7:E12" si="4">D7/$D$12*100</f>
        <v>40.875071963154866</v>
      </c>
      <c r="F7" s="152">
        <f t="shared" ref="F7:J11" si="5">SUM(R31,B42,J42,R42,B53,J53)</f>
        <v>57477.404003132149</v>
      </c>
      <c r="G7" s="133">
        <f t="shared" ref="G7:G12" si="6">F7/$F$12*100</f>
        <v>42.896281800391385</v>
      </c>
      <c r="H7" s="152">
        <f t="shared" si="5"/>
        <v>14946.222756288926</v>
      </c>
      <c r="I7" s="133">
        <f t="shared" ref="I7:I12" si="7">H7/$H$12*100</f>
        <v>36.305732484076437</v>
      </c>
      <c r="J7" s="152">
        <f t="shared" si="5"/>
        <v>2045.2725877026951</v>
      </c>
      <c r="K7" s="133">
        <f t="shared" ref="K7:K12" si="8">J7/$J$12*100</f>
        <v>29.1044776119403</v>
      </c>
      <c r="L7" s="152">
        <f t="shared" si="0"/>
        <v>110916.70571772307</v>
      </c>
      <c r="M7" s="133">
        <f t="shared" ref="M7:M12" si="9">L7/$L$12*100</f>
        <v>42.641129032258064</v>
      </c>
    </row>
    <row r="8" spans="1:14" ht="24" customHeight="1" x14ac:dyDescent="0.15">
      <c r="A8" s="113" t="s">
        <v>231</v>
      </c>
      <c r="B8" s="152">
        <f t="shared" si="1"/>
        <v>4195.4309491337335</v>
      </c>
      <c r="C8" s="133">
        <f t="shared" si="2"/>
        <v>5.3835800807537009</v>
      </c>
      <c r="D8" s="152">
        <f t="shared" si="3"/>
        <v>11747.206657574454</v>
      </c>
      <c r="E8" s="133">
        <f t="shared" si="4"/>
        <v>6.4478986758779495</v>
      </c>
      <c r="F8" s="152">
        <f t="shared" si="5"/>
        <v>7971.3188033540937</v>
      </c>
      <c r="G8" s="133">
        <f t="shared" si="6"/>
        <v>5.9491193737769077</v>
      </c>
      <c r="H8" s="152">
        <f t="shared" si="5"/>
        <v>3303.9018724428151</v>
      </c>
      <c r="I8" s="133">
        <f t="shared" si="7"/>
        <v>8.0254777070063703</v>
      </c>
      <c r="J8" s="152">
        <f t="shared" si="5"/>
        <v>471.98598177754502</v>
      </c>
      <c r="K8" s="133">
        <f t="shared" si="8"/>
        <v>6.7164179104477615</v>
      </c>
      <c r="L8" s="152">
        <f t="shared" si="0"/>
        <v>15942.637606708187</v>
      </c>
      <c r="M8" s="133">
        <f t="shared" si="9"/>
        <v>6.129032258064516</v>
      </c>
    </row>
    <row r="9" spans="1:14" ht="24" customHeight="1" x14ac:dyDescent="0.15">
      <c r="A9" s="113" t="s">
        <v>232</v>
      </c>
      <c r="B9" s="152">
        <f t="shared" si="1"/>
        <v>891.52907669091837</v>
      </c>
      <c r="C9" s="133">
        <f t="shared" si="2"/>
        <v>1.1440107671601614</v>
      </c>
      <c r="D9" s="152">
        <f t="shared" si="3"/>
        <v>3985.6594016770468</v>
      </c>
      <c r="E9" s="133">
        <f t="shared" si="4"/>
        <v>2.1876799078871612</v>
      </c>
      <c r="F9" s="152">
        <f t="shared" si="5"/>
        <v>2464.8156826160684</v>
      </c>
      <c r="G9" s="133">
        <f t="shared" si="6"/>
        <v>1.8395303326810175</v>
      </c>
      <c r="H9" s="152">
        <f t="shared" si="5"/>
        <v>1363.5150584684634</v>
      </c>
      <c r="I9" s="133">
        <f t="shared" si="7"/>
        <v>3.3121019108280256</v>
      </c>
      <c r="J9" s="152">
        <f t="shared" si="5"/>
        <v>157.32866059251501</v>
      </c>
      <c r="K9" s="133">
        <f t="shared" si="8"/>
        <v>2.2388059701492535</v>
      </c>
      <c r="L9" s="152">
        <f t="shared" si="0"/>
        <v>4877.1884783679652</v>
      </c>
      <c r="M9" s="133">
        <f t="shared" si="9"/>
        <v>1.875</v>
      </c>
    </row>
    <row r="10" spans="1:14" ht="24" customHeight="1" x14ac:dyDescent="0.15">
      <c r="A10" s="113" t="s">
        <v>233</v>
      </c>
      <c r="B10" s="152">
        <f t="shared" si="1"/>
        <v>524.42886864171669</v>
      </c>
      <c r="C10" s="133">
        <f t="shared" si="2"/>
        <v>0.67294751009421261</v>
      </c>
      <c r="D10" s="152">
        <f t="shared" si="3"/>
        <v>1573.2866059251501</v>
      </c>
      <c r="E10" s="133">
        <f t="shared" si="4"/>
        <v>0.86355785837651111</v>
      </c>
      <c r="F10" s="152">
        <f t="shared" si="5"/>
        <v>996.41485041926171</v>
      </c>
      <c r="G10" s="133">
        <f t="shared" si="6"/>
        <v>0.74363992172211346</v>
      </c>
      <c r="H10" s="152">
        <f t="shared" si="5"/>
        <v>419.54309491337335</v>
      </c>
      <c r="I10" s="133">
        <f t="shared" si="7"/>
        <v>1.0191082802547773</v>
      </c>
      <c r="J10" s="152">
        <f t="shared" si="5"/>
        <v>157.32866059251501</v>
      </c>
      <c r="K10" s="133">
        <f t="shared" si="8"/>
        <v>2.2388059701492535</v>
      </c>
      <c r="L10" s="152">
        <f t="shared" si="0"/>
        <v>2097.7154745668668</v>
      </c>
      <c r="M10" s="133">
        <f t="shared" si="9"/>
        <v>0.80645161290322576</v>
      </c>
    </row>
    <row r="11" spans="1:14" ht="24" customHeight="1" thickBot="1" x14ac:dyDescent="0.2">
      <c r="A11" s="114" t="s">
        <v>234</v>
      </c>
      <c r="B11" s="153">
        <f t="shared" si="1"/>
        <v>209.77154745668668</v>
      </c>
      <c r="C11" s="149">
        <f t="shared" si="2"/>
        <v>0.26917900403768508</v>
      </c>
      <c r="D11" s="153">
        <f t="shared" si="3"/>
        <v>996.41485041926171</v>
      </c>
      <c r="E11" s="149">
        <f t="shared" si="4"/>
        <v>0.54691997697179029</v>
      </c>
      <c r="F11" s="153">
        <f t="shared" si="5"/>
        <v>629.31464237006003</v>
      </c>
      <c r="G11" s="149">
        <f t="shared" si="6"/>
        <v>0.46966731898238739</v>
      </c>
      <c r="H11" s="153">
        <f t="shared" si="5"/>
        <v>314.65732118503001</v>
      </c>
      <c r="I11" s="149">
        <f t="shared" si="7"/>
        <v>0.76433121019108285</v>
      </c>
      <c r="J11" s="153">
        <f t="shared" si="5"/>
        <v>52.442886864171669</v>
      </c>
      <c r="K11" s="149">
        <f t="shared" si="8"/>
        <v>0.74626865671641784</v>
      </c>
      <c r="L11" s="153">
        <f t="shared" si="0"/>
        <v>1206.1863978759484</v>
      </c>
      <c r="M11" s="149">
        <f t="shared" si="9"/>
        <v>0.46370967741935482</v>
      </c>
    </row>
    <row r="12" spans="1:14" ht="24" customHeight="1" thickTop="1" x14ac:dyDescent="0.15">
      <c r="A12" s="115" t="s">
        <v>28</v>
      </c>
      <c r="B12" s="154">
        <f>SUM(B6:B11)</f>
        <v>77930.129880159104</v>
      </c>
      <c r="C12" s="150">
        <f t="shared" si="2"/>
        <v>100</v>
      </c>
      <c r="D12" s="154">
        <f>SUM(D6:D11)</f>
        <v>182186.5889661324</v>
      </c>
      <c r="E12" s="150">
        <f t="shared" si="4"/>
        <v>100</v>
      </c>
      <c r="F12" s="154">
        <f>SUM(F6:F11)</f>
        <v>133991.57593795864</v>
      </c>
      <c r="G12" s="150">
        <f t="shared" si="6"/>
        <v>100</v>
      </c>
      <c r="H12" s="154">
        <f>SUM(H6:H11)</f>
        <v>41167.666188374758</v>
      </c>
      <c r="I12" s="150">
        <f t="shared" si="7"/>
        <v>100</v>
      </c>
      <c r="J12" s="154">
        <f>SUM(J6:J11)</f>
        <v>7027.3468397990036</v>
      </c>
      <c r="K12" s="150">
        <f t="shared" si="8"/>
        <v>100</v>
      </c>
      <c r="L12" s="154">
        <f t="shared" si="0"/>
        <v>260116.71884629148</v>
      </c>
      <c r="M12" s="150">
        <f t="shared" si="9"/>
        <v>100</v>
      </c>
    </row>
    <row r="13" spans="1:14" ht="24" customHeight="1" x14ac:dyDescent="0.15">
      <c r="F13" s="15" t="s">
        <v>29</v>
      </c>
      <c r="G13" s="16" t="s">
        <v>33</v>
      </c>
    </row>
    <row r="14" spans="1:14" ht="24" customHeight="1" x14ac:dyDescent="0.15"/>
    <row r="16" spans="1:14" ht="17.25" customHeight="1" x14ac:dyDescent="0.15">
      <c r="A16" s="103" t="s">
        <v>43</v>
      </c>
      <c r="N16" s="116"/>
    </row>
    <row r="17" spans="1:25" ht="34.5" customHeight="1" x14ac:dyDescent="0.15">
      <c r="A17" s="106" t="s">
        <v>226</v>
      </c>
      <c r="B17" s="231" t="s">
        <v>235</v>
      </c>
      <c r="C17" s="224"/>
      <c r="D17" s="224"/>
      <c r="E17" s="224"/>
      <c r="F17" s="224"/>
      <c r="G17" s="224"/>
      <c r="H17" s="223"/>
      <c r="I17" s="226"/>
      <c r="J17" s="231" t="s">
        <v>44</v>
      </c>
      <c r="K17" s="224"/>
      <c r="L17" s="224"/>
      <c r="M17" s="224"/>
      <c r="N17" s="224"/>
      <c r="O17" s="224"/>
      <c r="P17" s="223"/>
      <c r="Q17" s="226"/>
      <c r="R17" s="231" t="s">
        <v>45</v>
      </c>
      <c r="S17" s="224"/>
      <c r="T17" s="224"/>
      <c r="U17" s="224"/>
      <c r="V17" s="224"/>
      <c r="W17" s="224"/>
      <c r="X17" s="223"/>
      <c r="Y17" s="226"/>
    </row>
    <row r="18" spans="1:25" s="111" customFormat="1" ht="24" customHeight="1" x14ac:dyDescent="0.15">
      <c r="A18" s="108" t="s">
        <v>64</v>
      </c>
      <c r="B18" s="229" t="s">
        <v>6</v>
      </c>
      <c r="C18" s="230"/>
      <c r="D18" s="229" t="s">
        <v>8</v>
      </c>
      <c r="E18" s="230"/>
      <c r="F18" s="229" t="s">
        <v>236</v>
      </c>
      <c r="G18" s="230"/>
      <c r="H18" s="232" t="s">
        <v>9</v>
      </c>
      <c r="I18" s="233"/>
      <c r="J18" s="229" t="s">
        <v>6</v>
      </c>
      <c r="K18" s="230"/>
      <c r="L18" s="229" t="s">
        <v>8</v>
      </c>
      <c r="M18" s="230"/>
      <c r="N18" s="229" t="s">
        <v>236</v>
      </c>
      <c r="O18" s="230"/>
      <c r="P18" s="232" t="s">
        <v>9</v>
      </c>
      <c r="Q18" s="233"/>
      <c r="R18" s="229" t="s">
        <v>6</v>
      </c>
      <c r="S18" s="230"/>
      <c r="T18" s="229" t="s">
        <v>8</v>
      </c>
      <c r="U18" s="230"/>
      <c r="V18" s="229" t="s">
        <v>236</v>
      </c>
      <c r="W18" s="230"/>
      <c r="X18" s="232" t="s">
        <v>9</v>
      </c>
      <c r="Y18" s="233"/>
    </row>
    <row r="19" spans="1:25" ht="24" customHeight="1" x14ac:dyDescent="0.15">
      <c r="A19" s="112" t="s">
        <v>229</v>
      </c>
      <c r="B19" s="151">
        <v>9334.8338618225571</v>
      </c>
      <c r="C19" s="134">
        <v>43.734643734643733</v>
      </c>
      <c r="D19" s="151">
        <v>157.32866059251501</v>
      </c>
      <c r="E19" s="134">
        <v>33.333333333333329</v>
      </c>
      <c r="F19" s="151">
        <v>52.442886864171669</v>
      </c>
      <c r="G19" s="134">
        <v>50</v>
      </c>
      <c r="H19" s="151">
        <v>9544.6054092792438</v>
      </c>
      <c r="I19" s="134">
        <v>43.540669856459324</v>
      </c>
      <c r="J19" s="151">
        <v>6660.246631749802</v>
      </c>
      <c r="K19" s="134">
        <v>46.014492753623188</v>
      </c>
      <c r="L19" s="151">
        <v>104.88577372834334</v>
      </c>
      <c r="M19" s="134">
        <v>20</v>
      </c>
      <c r="N19" s="151"/>
      <c r="O19" s="134"/>
      <c r="P19" s="151">
        <v>6765.1324054781453</v>
      </c>
      <c r="Q19" s="134">
        <v>44.791666666666671</v>
      </c>
      <c r="R19" s="151">
        <v>5926.0462156513986</v>
      </c>
      <c r="S19" s="134">
        <v>44.313725490196077</v>
      </c>
      <c r="T19" s="151">
        <v>209.77154745668668</v>
      </c>
      <c r="U19" s="134">
        <v>28.571428571428569</v>
      </c>
      <c r="V19" s="151"/>
      <c r="W19" s="134" t="s">
        <v>274</v>
      </c>
      <c r="X19" s="151">
        <v>6135.8177631080853</v>
      </c>
      <c r="Y19" s="134">
        <v>43.494423791821561</v>
      </c>
    </row>
    <row r="20" spans="1:25" ht="24" customHeight="1" x14ac:dyDescent="0.15">
      <c r="A20" s="113" t="s">
        <v>237</v>
      </c>
      <c r="B20" s="152">
        <v>10750.791807155192</v>
      </c>
      <c r="C20" s="133">
        <v>50.368550368550366</v>
      </c>
      <c r="D20" s="152">
        <v>314.65732118503001</v>
      </c>
      <c r="E20" s="133">
        <v>66.666666666666657</v>
      </c>
      <c r="F20" s="152"/>
      <c r="G20" s="133"/>
      <c r="H20" s="152">
        <v>11065.449128340222</v>
      </c>
      <c r="I20" s="133">
        <v>50.478468899521523</v>
      </c>
      <c r="J20" s="152">
        <v>6555.3608580214586</v>
      </c>
      <c r="K20" s="133">
        <v>45.289855072463766</v>
      </c>
      <c r="L20" s="152">
        <v>419.54309491337335</v>
      </c>
      <c r="M20" s="133">
        <v>80</v>
      </c>
      <c r="N20" s="152">
        <v>52.442886864171669</v>
      </c>
      <c r="O20" s="133">
        <v>50</v>
      </c>
      <c r="P20" s="152">
        <v>7027.3468397990036</v>
      </c>
      <c r="Q20" s="133">
        <v>46.527777777777779</v>
      </c>
      <c r="R20" s="152">
        <v>6398.0321974289436</v>
      </c>
      <c r="S20" s="133">
        <v>47.843137254901961</v>
      </c>
      <c r="T20" s="152">
        <v>471.98598177754502</v>
      </c>
      <c r="U20" s="133">
        <v>64.285714285714292</v>
      </c>
      <c r="V20" s="152"/>
      <c r="W20" s="133" t="s">
        <v>274</v>
      </c>
      <c r="X20" s="152">
        <v>6870.0181792064886</v>
      </c>
      <c r="Y20" s="133">
        <v>48.698884758364315</v>
      </c>
    </row>
    <row r="21" spans="1:25" ht="24" customHeight="1" x14ac:dyDescent="0.15">
      <c r="A21" s="113" t="s">
        <v>238</v>
      </c>
      <c r="B21" s="152">
        <v>943.97196355509004</v>
      </c>
      <c r="C21" s="133">
        <v>4.4226044226044223</v>
      </c>
      <c r="D21" s="152"/>
      <c r="E21" s="133"/>
      <c r="F21" s="152">
        <v>52.442886864171669</v>
      </c>
      <c r="G21" s="133">
        <v>50</v>
      </c>
      <c r="H21" s="152">
        <v>996.41485041926171</v>
      </c>
      <c r="I21" s="133">
        <v>4.545454545454545</v>
      </c>
      <c r="J21" s="152">
        <v>891.52907669091837</v>
      </c>
      <c r="K21" s="133">
        <v>6.1594202898550732</v>
      </c>
      <c r="L21" s="152"/>
      <c r="M21" s="133"/>
      <c r="N21" s="152">
        <v>52.442886864171669</v>
      </c>
      <c r="O21" s="133">
        <v>50</v>
      </c>
      <c r="P21" s="152">
        <v>943.97196355509004</v>
      </c>
      <c r="Q21" s="133">
        <v>6.25</v>
      </c>
      <c r="R21" s="152">
        <v>891.52907669091837</v>
      </c>
      <c r="S21" s="133">
        <v>6.666666666666667</v>
      </c>
      <c r="T21" s="152">
        <v>52.442886864171669</v>
      </c>
      <c r="U21" s="133">
        <v>7.1428571428571423</v>
      </c>
      <c r="V21" s="152"/>
      <c r="W21" s="133" t="s">
        <v>274</v>
      </c>
      <c r="X21" s="152">
        <v>943.97196355509004</v>
      </c>
      <c r="Y21" s="133">
        <v>6.6914498141263934</v>
      </c>
    </row>
    <row r="22" spans="1:25" ht="24" customHeight="1" x14ac:dyDescent="0.15">
      <c r="A22" s="113" t="s">
        <v>239</v>
      </c>
      <c r="B22" s="152">
        <v>157.32866059251501</v>
      </c>
      <c r="C22" s="133">
        <v>0.73710073710073709</v>
      </c>
      <c r="D22" s="152"/>
      <c r="E22" s="133"/>
      <c r="F22" s="152"/>
      <c r="G22" s="133"/>
      <c r="H22" s="152">
        <v>157.32866059251501</v>
      </c>
      <c r="I22" s="133">
        <v>0.71770334928229651</v>
      </c>
      <c r="J22" s="152">
        <v>262.21443432085835</v>
      </c>
      <c r="K22" s="133">
        <v>1.8115942028985508</v>
      </c>
      <c r="L22" s="152"/>
      <c r="M22" s="133"/>
      <c r="N22" s="152"/>
      <c r="O22" s="133"/>
      <c r="P22" s="152">
        <v>262.21443432085835</v>
      </c>
      <c r="Q22" s="133">
        <v>1.7361111111111112</v>
      </c>
      <c r="R22" s="152">
        <v>52.442886864171669</v>
      </c>
      <c r="S22" s="133">
        <v>0.39215686274509803</v>
      </c>
      <c r="T22" s="152"/>
      <c r="U22" s="133"/>
      <c r="V22" s="152"/>
      <c r="W22" s="133" t="s">
        <v>274</v>
      </c>
      <c r="X22" s="152">
        <v>52.442886864171669</v>
      </c>
      <c r="Y22" s="133">
        <v>0.37174721189591076</v>
      </c>
    </row>
    <row r="23" spans="1:25" ht="24" customHeight="1" x14ac:dyDescent="0.15">
      <c r="A23" s="113" t="s">
        <v>240</v>
      </c>
      <c r="B23" s="152">
        <v>104.88577372834334</v>
      </c>
      <c r="C23" s="133">
        <v>0.49140049140049141</v>
      </c>
      <c r="D23" s="152"/>
      <c r="E23" s="133"/>
      <c r="F23" s="152"/>
      <c r="G23" s="133"/>
      <c r="H23" s="152">
        <v>104.88577372834334</v>
      </c>
      <c r="I23" s="133">
        <v>0.47846889952153099</v>
      </c>
      <c r="J23" s="152">
        <v>52.442886864171669</v>
      </c>
      <c r="K23" s="133">
        <v>0.36231884057971014</v>
      </c>
      <c r="L23" s="152"/>
      <c r="M23" s="133"/>
      <c r="N23" s="152"/>
      <c r="O23" s="133"/>
      <c r="P23" s="152">
        <v>52.442886864171669</v>
      </c>
      <c r="Q23" s="133">
        <v>0.34722222222222221</v>
      </c>
      <c r="R23" s="152">
        <v>52.442886864171669</v>
      </c>
      <c r="S23" s="133">
        <v>0.39215686274509803</v>
      </c>
      <c r="T23" s="152"/>
      <c r="U23" s="133"/>
      <c r="V23" s="152"/>
      <c r="W23" s="133" t="s">
        <v>274</v>
      </c>
      <c r="X23" s="152">
        <v>52.442886864171669</v>
      </c>
      <c r="Y23" s="133">
        <v>0.37174721189591076</v>
      </c>
    </row>
    <row r="24" spans="1:25" ht="24" customHeight="1" thickBot="1" x14ac:dyDescent="0.2">
      <c r="A24" s="114" t="s">
        <v>241</v>
      </c>
      <c r="B24" s="153">
        <v>52.442886864171669</v>
      </c>
      <c r="C24" s="149">
        <v>0.24570024570024571</v>
      </c>
      <c r="D24" s="164"/>
      <c r="E24" s="137"/>
      <c r="F24" s="164"/>
      <c r="G24" s="137"/>
      <c r="H24" s="153">
        <v>52.442886864171669</v>
      </c>
      <c r="I24" s="149">
        <v>0.23923444976076549</v>
      </c>
      <c r="J24" s="153">
        <v>52.442886864171669</v>
      </c>
      <c r="K24" s="149">
        <v>0.36231884057971014</v>
      </c>
      <c r="L24" s="153"/>
      <c r="M24" s="149"/>
      <c r="N24" s="153"/>
      <c r="O24" s="149"/>
      <c r="P24" s="153">
        <v>52.442886864171669</v>
      </c>
      <c r="Q24" s="149">
        <v>0.34722222222222221</v>
      </c>
      <c r="R24" s="153">
        <v>52.442886864171669</v>
      </c>
      <c r="S24" s="149">
        <v>0.39215686274509803</v>
      </c>
      <c r="T24" s="153"/>
      <c r="U24" s="149"/>
      <c r="V24" s="153"/>
      <c r="W24" s="149" t="s">
        <v>274</v>
      </c>
      <c r="X24" s="153">
        <v>52.442886864171669</v>
      </c>
      <c r="Y24" s="149">
        <v>0.37174721189591076</v>
      </c>
    </row>
    <row r="25" spans="1:25" ht="24" customHeight="1" thickTop="1" x14ac:dyDescent="0.15">
      <c r="A25" s="115" t="s">
        <v>28</v>
      </c>
      <c r="B25" s="154">
        <v>21344.254953717871</v>
      </c>
      <c r="C25" s="150">
        <v>100</v>
      </c>
      <c r="D25" s="154">
        <v>471.98598177754502</v>
      </c>
      <c r="E25" s="138">
        <v>100</v>
      </c>
      <c r="F25" s="154">
        <v>104.88577372834334</v>
      </c>
      <c r="G25" s="138">
        <v>100</v>
      </c>
      <c r="H25" s="154">
        <v>21921.126709223761</v>
      </c>
      <c r="I25" s="150">
        <v>100</v>
      </c>
      <c r="J25" s="154">
        <v>14474.236774511381</v>
      </c>
      <c r="K25" s="150">
        <v>100</v>
      </c>
      <c r="L25" s="154">
        <v>524.42886864171669</v>
      </c>
      <c r="M25" s="150">
        <v>100</v>
      </c>
      <c r="N25" s="154">
        <v>104.88577372834334</v>
      </c>
      <c r="O25" s="150">
        <v>100</v>
      </c>
      <c r="P25" s="154">
        <v>15103.551416881441</v>
      </c>
      <c r="Q25" s="150">
        <v>100</v>
      </c>
      <c r="R25" s="154">
        <v>13372.936150363776</v>
      </c>
      <c r="S25" s="150">
        <v>100</v>
      </c>
      <c r="T25" s="154">
        <v>734.20041609840337</v>
      </c>
      <c r="U25" s="150">
        <v>100</v>
      </c>
      <c r="V25" s="154"/>
      <c r="W25" s="150"/>
      <c r="X25" s="154">
        <v>14107.136566462179</v>
      </c>
      <c r="Y25" s="150">
        <v>100</v>
      </c>
    </row>
    <row r="28" spans="1:25" ht="34.5" customHeight="1" x14ac:dyDescent="0.15">
      <c r="A28" s="106" t="s">
        <v>226</v>
      </c>
      <c r="B28" s="231" t="s">
        <v>46</v>
      </c>
      <c r="C28" s="224"/>
      <c r="D28" s="224"/>
      <c r="E28" s="224"/>
      <c r="F28" s="224"/>
      <c r="G28" s="224"/>
      <c r="H28" s="223"/>
      <c r="I28" s="226"/>
      <c r="J28" s="231" t="s">
        <v>47</v>
      </c>
      <c r="K28" s="224"/>
      <c r="L28" s="224"/>
      <c r="M28" s="224"/>
      <c r="N28" s="224"/>
      <c r="O28" s="224"/>
      <c r="P28" s="223"/>
      <c r="Q28" s="226"/>
      <c r="R28" s="231" t="s">
        <v>48</v>
      </c>
      <c r="S28" s="224"/>
      <c r="T28" s="224"/>
      <c r="U28" s="224"/>
      <c r="V28" s="224"/>
      <c r="W28" s="224"/>
      <c r="X28" s="223"/>
      <c r="Y28" s="226"/>
    </row>
    <row r="29" spans="1:25" s="111" customFormat="1" ht="24" customHeight="1" x14ac:dyDescent="0.15">
      <c r="A29" s="108" t="s">
        <v>64</v>
      </c>
      <c r="B29" s="229" t="s">
        <v>6</v>
      </c>
      <c r="C29" s="230"/>
      <c r="D29" s="229" t="s">
        <v>8</v>
      </c>
      <c r="E29" s="230"/>
      <c r="F29" s="229" t="s">
        <v>236</v>
      </c>
      <c r="G29" s="230"/>
      <c r="H29" s="232" t="s">
        <v>9</v>
      </c>
      <c r="I29" s="233"/>
      <c r="J29" s="229" t="s">
        <v>6</v>
      </c>
      <c r="K29" s="230"/>
      <c r="L29" s="229" t="s">
        <v>8</v>
      </c>
      <c r="M29" s="230"/>
      <c r="N29" s="229" t="s">
        <v>236</v>
      </c>
      <c r="O29" s="230"/>
      <c r="P29" s="232" t="s">
        <v>9</v>
      </c>
      <c r="Q29" s="233"/>
      <c r="R29" s="229" t="s">
        <v>6</v>
      </c>
      <c r="S29" s="230"/>
      <c r="T29" s="229" t="s">
        <v>8</v>
      </c>
      <c r="U29" s="230"/>
      <c r="V29" s="229" t="s">
        <v>236</v>
      </c>
      <c r="W29" s="230"/>
      <c r="X29" s="232" t="s">
        <v>9</v>
      </c>
      <c r="Y29" s="233"/>
    </row>
    <row r="30" spans="1:25" ht="24" customHeight="1" x14ac:dyDescent="0.15">
      <c r="A30" s="112" t="s">
        <v>229</v>
      </c>
      <c r="B30" s="151">
        <v>5768.7175550588836</v>
      </c>
      <c r="C30" s="134">
        <v>48.245614035087719</v>
      </c>
      <c r="D30" s="151">
        <v>471.98598177754502</v>
      </c>
      <c r="E30" s="134">
        <v>42.857142857142854</v>
      </c>
      <c r="F30" s="151">
        <v>104.88577372834334</v>
      </c>
      <c r="G30" s="134">
        <v>66.666666666666657</v>
      </c>
      <c r="H30" s="151">
        <v>6345.5893105647719</v>
      </c>
      <c r="I30" s="134">
        <v>48.015873015873019</v>
      </c>
      <c r="J30" s="151">
        <v>6502.917971157287</v>
      </c>
      <c r="K30" s="134">
        <v>51.239669421487598</v>
      </c>
      <c r="L30" s="151">
        <v>367.10020804920168</v>
      </c>
      <c r="M30" s="134">
        <v>41.17647058823529</v>
      </c>
      <c r="N30" s="151"/>
      <c r="O30" s="134" t="s">
        <v>274</v>
      </c>
      <c r="P30" s="151">
        <v>6870.0181792064886</v>
      </c>
      <c r="Q30" s="134">
        <v>50.579150579150578</v>
      </c>
      <c r="R30" s="151">
        <v>4982.0742520963086</v>
      </c>
      <c r="S30" s="134">
        <v>44.186046511627907</v>
      </c>
      <c r="T30" s="151">
        <v>262.21443432085835</v>
      </c>
      <c r="U30" s="134">
        <v>31.25</v>
      </c>
      <c r="V30" s="151"/>
      <c r="W30" s="134" t="s">
        <v>274</v>
      </c>
      <c r="X30" s="151">
        <v>5244.2886864171669</v>
      </c>
      <c r="Y30" s="134">
        <v>43.290043290043286</v>
      </c>
    </row>
    <row r="31" spans="1:25" ht="24" customHeight="1" x14ac:dyDescent="0.15">
      <c r="A31" s="113" t="s">
        <v>242</v>
      </c>
      <c r="B31" s="152">
        <v>5454.0602338738536</v>
      </c>
      <c r="C31" s="133">
        <v>45.614035087719294</v>
      </c>
      <c r="D31" s="152">
        <v>524.42886864171669</v>
      </c>
      <c r="E31" s="133">
        <v>47.619047619047613</v>
      </c>
      <c r="F31" s="152">
        <v>52.442886864171669</v>
      </c>
      <c r="G31" s="133">
        <v>33.333333333333329</v>
      </c>
      <c r="H31" s="152">
        <v>6030.9319893797419</v>
      </c>
      <c r="I31" s="133">
        <v>45.634920634920633</v>
      </c>
      <c r="J31" s="152">
        <v>5034.5171389604802</v>
      </c>
      <c r="K31" s="133">
        <v>39.669421487603309</v>
      </c>
      <c r="L31" s="152">
        <v>419.54309491337335</v>
      </c>
      <c r="M31" s="133">
        <v>47.058823529411761</v>
      </c>
      <c r="N31" s="152"/>
      <c r="O31" s="133" t="s">
        <v>274</v>
      </c>
      <c r="P31" s="152">
        <v>5454.0602338738536</v>
      </c>
      <c r="Q31" s="133">
        <v>40.154440154440152</v>
      </c>
      <c r="R31" s="152">
        <v>5139.4029126888236</v>
      </c>
      <c r="S31" s="133">
        <v>45.581395348837212</v>
      </c>
      <c r="T31" s="152">
        <v>367.10020804920168</v>
      </c>
      <c r="U31" s="133">
        <v>43.75</v>
      </c>
      <c r="V31" s="152"/>
      <c r="W31" s="133" t="s">
        <v>274</v>
      </c>
      <c r="X31" s="152">
        <v>5506.5031207380252</v>
      </c>
      <c r="Y31" s="133">
        <v>45.454545454545453</v>
      </c>
    </row>
    <row r="32" spans="1:25" ht="24" customHeight="1" x14ac:dyDescent="0.15">
      <c r="A32" s="113" t="s">
        <v>243</v>
      </c>
      <c r="B32" s="152">
        <v>419.54309491337335</v>
      </c>
      <c r="C32" s="133">
        <v>3.5087719298245612</v>
      </c>
      <c r="D32" s="152">
        <v>52.442886864171669</v>
      </c>
      <c r="E32" s="133">
        <v>4.7619047619047619</v>
      </c>
      <c r="F32" s="152"/>
      <c r="G32" s="133"/>
      <c r="H32" s="152">
        <v>471.98598177754502</v>
      </c>
      <c r="I32" s="133">
        <v>3.5714285714285712</v>
      </c>
      <c r="J32" s="152">
        <v>734.20041609840337</v>
      </c>
      <c r="K32" s="133">
        <v>5.785123966942149</v>
      </c>
      <c r="L32" s="152">
        <v>104.88577372834334</v>
      </c>
      <c r="M32" s="133">
        <v>11.76470588235294</v>
      </c>
      <c r="N32" s="152"/>
      <c r="O32" s="133" t="s">
        <v>274</v>
      </c>
      <c r="P32" s="152">
        <v>839.0861898267467</v>
      </c>
      <c r="Q32" s="133">
        <v>6.1776061776061777</v>
      </c>
      <c r="R32" s="152">
        <v>734.20041609840337</v>
      </c>
      <c r="S32" s="133">
        <v>6.5116279069767442</v>
      </c>
      <c r="T32" s="152">
        <v>157.32866059251501</v>
      </c>
      <c r="U32" s="133">
        <v>18.75</v>
      </c>
      <c r="V32" s="152"/>
      <c r="W32" s="133" t="s">
        <v>274</v>
      </c>
      <c r="X32" s="152">
        <v>891.52907669091837</v>
      </c>
      <c r="Y32" s="133">
        <v>7.3593073593073601</v>
      </c>
    </row>
    <row r="33" spans="1:25" ht="24" customHeight="1" x14ac:dyDescent="0.15">
      <c r="A33" s="113" t="s">
        <v>244</v>
      </c>
      <c r="B33" s="152">
        <v>104.88577372834334</v>
      </c>
      <c r="C33" s="133">
        <v>0.8771929824561403</v>
      </c>
      <c r="D33" s="152">
        <v>52.442886864171669</v>
      </c>
      <c r="E33" s="133">
        <v>4.7619047619047619</v>
      </c>
      <c r="F33" s="152"/>
      <c r="G33" s="133"/>
      <c r="H33" s="152">
        <v>157.32866059251501</v>
      </c>
      <c r="I33" s="133">
        <v>1.1904761904761905</v>
      </c>
      <c r="J33" s="152">
        <v>262.21443432085835</v>
      </c>
      <c r="K33" s="133">
        <v>2.0661157024793391</v>
      </c>
      <c r="L33" s="152"/>
      <c r="M33" s="133"/>
      <c r="N33" s="152"/>
      <c r="O33" s="133" t="s">
        <v>274</v>
      </c>
      <c r="P33" s="152">
        <v>262.21443432085835</v>
      </c>
      <c r="Q33" s="133">
        <v>1.9305019305019304</v>
      </c>
      <c r="R33" s="152">
        <v>262.21443432085835</v>
      </c>
      <c r="S33" s="133">
        <v>2.3255813953488373</v>
      </c>
      <c r="T33" s="152">
        <v>52.442886864171669</v>
      </c>
      <c r="U33" s="133">
        <v>6.25</v>
      </c>
      <c r="V33" s="152"/>
      <c r="W33" s="133" t="s">
        <v>274</v>
      </c>
      <c r="X33" s="152">
        <v>314.65732118503001</v>
      </c>
      <c r="Y33" s="133">
        <v>2.5974025974025974</v>
      </c>
    </row>
    <row r="34" spans="1:25" ht="24" customHeight="1" x14ac:dyDescent="0.15">
      <c r="A34" s="113" t="s">
        <v>233</v>
      </c>
      <c r="B34" s="152">
        <v>157.32866059251501</v>
      </c>
      <c r="C34" s="133">
        <v>1.3157894736842104</v>
      </c>
      <c r="D34" s="152"/>
      <c r="E34" s="133"/>
      <c r="F34" s="152"/>
      <c r="G34" s="133"/>
      <c r="H34" s="152">
        <v>157.32866059251501</v>
      </c>
      <c r="I34" s="133">
        <v>1.1904761904761905</v>
      </c>
      <c r="J34" s="152">
        <v>157.32866059251501</v>
      </c>
      <c r="K34" s="133">
        <v>1.2396694214876034</v>
      </c>
      <c r="L34" s="152"/>
      <c r="M34" s="133"/>
      <c r="N34" s="152"/>
      <c r="O34" s="133" t="s">
        <v>274</v>
      </c>
      <c r="P34" s="152">
        <v>157.32866059251501</v>
      </c>
      <c r="Q34" s="133">
        <v>1.1583011583011582</v>
      </c>
      <c r="R34" s="152">
        <v>52.442886864171669</v>
      </c>
      <c r="S34" s="133">
        <v>0.46511627906976744</v>
      </c>
      <c r="T34" s="152"/>
      <c r="U34" s="133"/>
      <c r="V34" s="152"/>
      <c r="W34" s="133" t="s">
        <v>274</v>
      </c>
      <c r="X34" s="152">
        <v>52.442886864171669</v>
      </c>
      <c r="Y34" s="133">
        <v>0.4329004329004329</v>
      </c>
    </row>
    <row r="35" spans="1:25" ht="24" customHeight="1" thickBot="1" x14ac:dyDescent="0.2">
      <c r="A35" s="114" t="s">
        <v>245</v>
      </c>
      <c r="B35" s="153">
        <v>52.442886864171669</v>
      </c>
      <c r="C35" s="149">
        <v>0.43859649122807015</v>
      </c>
      <c r="D35" s="153"/>
      <c r="E35" s="149"/>
      <c r="F35" s="153"/>
      <c r="G35" s="149"/>
      <c r="H35" s="153">
        <v>52.442886864171669</v>
      </c>
      <c r="I35" s="149">
        <v>0.3968253968253968</v>
      </c>
      <c r="J35" s="153"/>
      <c r="K35" s="149"/>
      <c r="L35" s="153"/>
      <c r="M35" s="149"/>
      <c r="N35" s="153"/>
      <c r="O35" s="149" t="s">
        <v>274</v>
      </c>
      <c r="P35" s="153"/>
      <c r="Q35" s="149"/>
      <c r="R35" s="153">
        <v>104.88577372834334</v>
      </c>
      <c r="S35" s="149">
        <v>0.93023255813953487</v>
      </c>
      <c r="T35" s="153"/>
      <c r="U35" s="149"/>
      <c r="V35" s="153"/>
      <c r="W35" s="149" t="s">
        <v>274</v>
      </c>
      <c r="X35" s="153">
        <v>104.88577372834334</v>
      </c>
      <c r="Y35" s="149">
        <v>0.86580086580086579</v>
      </c>
    </row>
    <row r="36" spans="1:25" ht="24" customHeight="1" thickTop="1" x14ac:dyDescent="0.15">
      <c r="A36" s="115" t="s">
        <v>28</v>
      </c>
      <c r="B36" s="154">
        <v>11956.978205031141</v>
      </c>
      <c r="C36" s="150">
        <v>100</v>
      </c>
      <c r="D36" s="154">
        <v>1101.300624147605</v>
      </c>
      <c r="E36" s="150">
        <v>100</v>
      </c>
      <c r="F36" s="154">
        <v>157.32866059251501</v>
      </c>
      <c r="G36" s="150">
        <v>100</v>
      </c>
      <c r="H36" s="154">
        <v>13215.607489771261</v>
      </c>
      <c r="I36" s="150">
        <v>100</v>
      </c>
      <c r="J36" s="154">
        <v>12691.178621129544</v>
      </c>
      <c r="K36" s="150">
        <v>100</v>
      </c>
      <c r="L36" s="154">
        <v>891.52907669091837</v>
      </c>
      <c r="M36" s="150">
        <v>100</v>
      </c>
      <c r="N36" s="154"/>
      <c r="O36" s="150"/>
      <c r="P36" s="154">
        <v>13582.707697820462</v>
      </c>
      <c r="Q36" s="150">
        <v>100</v>
      </c>
      <c r="R36" s="154">
        <v>11275.220675796909</v>
      </c>
      <c r="S36" s="150">
        <v>100</v>
      </c>
      <c r="T36" s="154">
        <v>839.0861898267467</v>
      </c>
      <c r="U36" s="150">
        <v>100</v>
      </c>
      <c r="V36" s="154"/>
      <c r="W36" s="150"/>
      <c r="X36" s="154">
        <v>12114.306865623656</v>
      </c>
      <c r="Y36" s="150">
        <v>100</v>
      </c>
    </row>
    <row r="37" spans="1:25" ht="18" customHeight="1" x14ac:dyDescent="0.15">
      <c r="A37" s="117"/>
      <c r="C37" s="118"/>
      <c r="E37" s="118"/>
      <c r="G37" s="118"/>
      <c r="I37" s="118"/>
      <c r="K37" s="118"/>
      <c r="M37" s="118"/>
      <c r="O37" s="118"/>
      <c r="Q37" s="118"/>
      <c r="S37" s="118"/>
      <c r="U37" s="118"/>
      <c r="W37" s="118"/>
      <c r="Y37" s="118"/>
    </row>
    <row r="38" spans="1:25" s="111" customFormat="1" ht="13.5" x14ac:dyDescent="0.1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 ht="34.5" customHeight="1" x14ac:dyDescent="0.15">
      <c r="A39" s="106" t="s">
        <v>226</v>
      </c>
      <c r="B39" s="231" t="s">
        <v>49</v>
      </c>
      <c r="C39" s="224"/>
      <c r="D39" s="224"/>
      <c r="E39" s="224"/>
      <c r="F39" s="224"/>
      <c r="G39" s="224"/>
      <c r="H39" s="223"/>
      <c r="I39" s="226"/>
      <c r="J39" s="231" t="s">
        <v>50</v>
      </c>
      <c r="K39" s="224"/>
      <c r="L39" s="224"/>
      <c r="M39" s="224"/>
      <c r="N39" s="224"/>
      <c r="O39" s="224"/>
      <c r="P39" s="223"/>
      <c r="Q39" s="226"/>
      <c r="R39" s="231" t="s">
        <v>51</v>
      </c>
      <c r="S39" s="224"/>
      <c r="T39" s="224"/>
      <c r="U39" s="224"/>
      <c r="V39" s="224"/>
      <c r="W39" s="224"/>
      <c r="X39" s="223"/>
      <c r="Y39" s="226"/>
    </row>
    <row r="40" spans="1:25" s="111" customFormat="1" ht="24" customHeight="1" x14ac:dyDescent="0.15">
      <c r="A40" s="108" t="s">
        <v>64</v>
      </c>
      <c r="B40" s="229" t="s">
        <v>6</v>
      </c>
      <c r="C40" s="230"/>
      <c r="D40" s="229" t="s">
        <v>8</v>
      </c>
      <c r="E40" s="230"/>
      <c r="F40" s="229" t="s">
        <v>236</v>
      </c>
      <c r="G40" s="230"/>
      <c r="H40" s="232" t="s">
        <v>9</v>
      </c>
      <c r="I40" s="233"/>
      <c r="J40" s="229" t="s">
        <v>6</v>
      </c>
      <c r="K40" s="230"/>
      <c r="L40" s="229" t="s">
        <v>8</v>
      </c>
      <c r="M40" s="230"/>
      <c r="N40" s="229" t="s">
        <v>236</v>
      </c>
      <c r="O40" s="230"/>
      <c r="P40" s="232" t="s">
        <v>9</v>
      </c>
      <c r="Q40" s="233"/>
      <c r="R40" s="229" t="s">
        <v>6</v>
      </c>
      <c r="S40" s="230"/>
      <c r="T40" s="229" t="s">
        <v>8</v>
      </c>
      <c r="U40" s="230"/>
      <c r="V40" s="229" t="s">
        <v>236</v>
      </c>
      <c r="W40" s="230"/>
      <c r="X40" s="232" t="s">
        <v>9</v>
      </c>
      <c r="Y40" s="233"/>
    </row>
    <row r="41" spans="1:25" ht="24" customHeight="1" x14ac:dyDescent="0.15">
      <c r="A41" s="112" t="s">
        <v>229</v>
      </c>
      <c r="B41" s="151">
        <v>6293.1464237006003</v>
      </c>
      <c r="C41" s="134">
        <v>47.058823529411761</v>
      </c>
      <c r="D41" s="151">
        <v>471.98598177754502</v>
      </c>
      <c r="E41" s="134">
        <v>31.03448275862069</v>
      </c>
      <c r="F41" s="151">
        <v>157.32866059251501</v>
      </c>
      <c r="G41" s="134">
        <v>75</v>
      </c>
      <c r="H41" s="151">
        <v>6922.4610660706603</v>
      </c>
      <c r="I41" s="134">
        <v>45.833333333333329</v>
      </c>
      <c r="J41" s="151">
        <v>4929.6313652321369</v>
      </c>
      <c r="K41" s="134">
        <v>41.228070175438596</v>
      </c>
      <c r="L41" s="151">
        <v>996.41485041926171</v>
      </c>
      <c r="M41" s="134">
        <v>50</v>
      </c>
      <c r="N41" s="151">
        <v>52.442886864171669</v>
      </c>
      <c r="O41" s="134">
        <v>100</v>
      </c>
      <c r="P41" s="151">
        <v>5978.4891025155703</v>
      </c>
      <c r="Q41" s="134">
        <v>42.696629213483142</v>
      </c>
      <c r="R41" s="151">
        <v>6870.0181792064886</v>
      </c>
      <c r="S41" s="134">
        <v>43.09210526315789</v>
      </c>
      <c r="T41" s="151">
        <v>1363.5150584684634</v>
      </c>
      <c r="U41" s="134">
        <v>40.625</v>
      </c>
      <c r="V41" s="151">
        <v>104.88577372834334</v>
      </c>
      <c r="W41" s="134">
        <v>33.333333333333329</v>
      </c>
      <c r="X41" s="151">
        <v>8338.4190114032954</v>
      </c>
      <c r="Y41" s="134">
        <v>42.513368983957214</v>
      </c>
    </row>
    <row r="42" spans="1:25" ht="24" customHeight="1" x14ac:dyDescent="0.15">
      <c r="A42" s="113" t="s">
        <v>237</v>
      </c>
      <c r="B42" s="152">
        <v>6188.2606499722569</v>
      </c>
      <c r="C42" s="133">
        <v>46.274509803921568</v>
      </c>
      <c r="D42" s="152">
        <v>734.20041609840337</v>
      </c>
      <c r="E42" s="133">
        <v>48.275862068965516</v>
      </c>
      <c r="F42" s="152">
        <v>52.442886864171669</v>
      </c>
      <c r="G42" s="133">
        <v>25</v>
      </c>
      <c r="H42" s="152">
        <v>6974.903952934832</v>
      </c>
      <c r="I42" s="133">
        <v>46.180555555555557</v>
      </c>
      <c r="J42" s="152">
        <v>6188.2606499722569</v>
      </c>
      <c r="K42" s="133">
        <v>51.754385964912288</v>
      </c>
      <c r="L42" s="152">
        <v>629.31464237006003</v>
      </c>
      <c r="M42" s="133">
        <v>31.578947368421051</v>
      </c>
      <c r="N42" s="152"/>
      <c r="O42" s="133"/>
      <c r="P42" s="152">
        <v>6817.575292342317</v>
      </c>
      <c r="Q42" s="133">
        <v>48.68913857677903</v>
      </c>
      <c r="R42" s="152">
        <v>7656.6614821690637</v>
      </c>
      <c r="S42" s="133">
        <v>48.026315789473685</v>
      </c>
      <c r="T42" s="152">
        <v>1573.2866059251501</v>
      </c>
      <c r="U42" s="133">
        <v>46.875</v>
      </c>
      <c r="V42" s="152">
        <v>209.77154745668668</v>
      </c>
      <c r="W42" s="133">
        <v>66.666666666666657</v>
      </c>
      <c r="X42" s="152">
        <v>9439.7196355509004</v>
      </c>
      <c r="Y42" s="133">
        <v>48.128342245989295</v>
      </c>
    </row>
    <row r="43" spans="1:25" ht="24" customHeight="1" x14ac:dyDescent="0.15">
      <c r="A43" s="113" t="s">
        <v>243</v>
      </c>
      <c r="B43" s="152">
        <v>471.98598177754502</v>
      </c>
      <c r="C43" s="133">
        <v>3.5294117647058822</v>
      </c>
      <c r="D43" s="152">
        <v>262.21443432085835</v>
      </c>
      <c r="E43" s="133">
        <v>17.241379310344829</v>
      </c>
      <c r="F43" s="152"/>
      <c r="G43" s="133"/>
      <c r="H43" s="152">
        <v>734.20041609840337</v>
      </c>
      <c r="I43" s="133">
        <v>4.8611111111111116</v>
      </c>
      <c r="J43" s="152">
        <v>681.7575292342317</v>
      </c>
      <c r="K43" s="133">
        <v>5.7017543859649118</v>
      </c>
      <c r="L43" s="152">
        <v>262.21443432085835</v>
      </c>
      <c r="M43" s="133">
        <v>13.157894736842104</v>
      </c>
      <c r="N43" s="152"/>
      <c r="O43" s="133"/>
      <c r="P43" s="152">
        <v>943.97196355509004</v>
      </c>
      <c r="Q43" s="133">
        <v>6.7415730337078648</v>
      </c>
      <c r="R43" s="152">
        <v>1101.300624147605</v>
      </c>
      <c r="S43" s="133">
        <v>6.9078947368421062</v>
      </c>
      <c r="T43" s="152">
        <v>262.21443432085835</v>
      </c>
      <c r="U43" s="133">
        <v>7.8125</v>
      </c>
      <c r="V43" s="152"/>
      <c r="W43" s="133"/>
      <c r="X43" s="152">
        <v>1363.5150584684634</v>
      </c>
      <c r="Y43" s="133">
        <v>6.9518716577540092</v>
      </c>
    </row>
    <row r="44" spans="1:25" ht="24" customHeight="1" x14ac:dyDescent="0.15">
      <c r="A44" s="113" t="s">
        <v>246</v>
      </c>
      <c r="B44" s="152">
        <v>314.65732118503001</v>
      </c>
      <c r="C44" s="133">
        <v>2.3529411764705883</v>
      </c>
      <c r="D44" s="152">
        <v>52.442886864171669</v>
      </c>
      <c r="E44" s="133">
        <v>3.4482758620689653</v>
      </c>
      <c r="F44" s="152"/>
      <c r="G44" s="133"/>
      <c r="H44" s="152">
        <v>367.10020804920168</v>
      </c>
      <c r="I44" s="133">
        <v>2.4305555555555558</v>
      </c>
      <c r="J44" s="152"/>
      <c r="K44" s="133"/>
      <c r="L44" s="152">
        <v>52.442886864171669</v>
      </c>
      <c r="M44" s="133">
        <v>2.6315789473684208</v>
      </c>
      <c r="N44" s="152"/>
      <c r="O44" s="133"/>
      <c r="P44" s="152">
        <v>52.442886864171669</v>
      </c>
      <c r="Q44" s="133">
        <v>0.37453183520599254</v>
      </c>
      <c r="R44" s="152">
        <v>104.88577372834334</v>
      </c>
      <c r="S44" s="133">
        <v>0.6578947368421052</v>
      </c>
      <c r="T44" s="152">
        <v>104.88577372834334</v>
      </c>
      <c r="U44" s="133">
        <v>3.125</v>
      </c>
      <c r="V44" s="152"/>
      <c r="W44" s="133"/>
      <c r="X44" s="152">
        <v>209.77154745668668</v>
      </c>
      <c r="Y44" s="133">
        <v>1.0695187165775399</v>
      </c>
    </row>
    <row r="45" spans="1:25" ht="24" customHeight="1" x14ac:dyDescent="0.15">
      <c r="A45" s="113" t="s">
        <v>233</v>
      </c>
      <c r="B45" s="152">
        <v>52.442886864171669</v>
      </c>
      <c r="C45" s="133">
        <v>0.39215686274509803</v>
      </c>
      <c r="D45" s="152"/>
      <c r="E45" s="133"/>
      <c r="F45" s="152"/>
      <c r="G45" s="133"/>
      <c r="H45" s="152">
        <v>52.442886864171669</v>
      </c>
      <c r="I45" s="133">
        <v>0.34722222222222221</v>
      </c>
      <c r="J45" s="152">
        <v>157.32866059251501</v>
      </c>
      <c r="K45" s="133">
        <v>1.3157894736842104</v>
      </c>
      <c r="L45" s="152">
        <v>52.442886864171669</v>
      </c>
      <c r="M45" s="133">
        <v>2.6315789473684208</v>
      </c>
      <c r="N45" s="152"/>
      <c r="O45" s="133"/>
      <c r="P45" s="152">
        <v>209.77154745668668</v>
      </c>
      <c r="Q45" s="133">
        <v>1.4981273408239701</v>
      </c>
      <c r="R45" s="152">
        <v>52.442886864171669</v>
      </c>
      <c r="S45" s="133">
        <v>0.3289473684210526</v>
      </c>
      <c r="T45" s="152">
        <v>52.442886864171669</v>
      </c>
      <c r="U45" s="133">
        <v>1.5625</v>
      </c>
      <c r="V45" s="152"/>
      <c r="W45" s="133"/>
      <c r="X45" s="152">
        <v>104.88577372834334</v>
      </c>
      <c r="Y45" s="133">
        <v>0.53475935828876997</v>
      </c>
    </row>
    <row r="46" spans="1:25" ht="24" customHeight="1" thickBot="1" x14ac:dyDescent="0.2">
      <c r="A46" s="114" t="s">
        <v>245</v>
      </c>
      <c r="B46" s="153">
        <v>52.442886864171669</v>
      </c>
      <c r="C46" s="149">
        <v>0.39215686274509803</v>
      </c>
      <c r="D46" s="153"/>
      <c r="E46" s="149"/>
      <c r="F46" s="153"/>
      <c r="G46" s="149"/>
      <c r="H46" s="153">
        <v>52.442886864171669</v>
      </c>
      <c r="I46" s="149">
        <v>0.34722222222222221</v>
      </c>
      <c r="J46" s="153"/>
      <c r="K46" s="149"/>
      <c r="L46" s="153"/>
      <c r="M46" s="149"/>
      <c r="N46" s="153"/>
      <c r="O46" s="149"/>
      <c r="P46" s="153"/>
      <c r="Q46" s="149"/>
      <c r="R46" s="153">
        <v>157.32866059251501</v>
      </c>
      <c r="S46" s="149">
        <v>0.98684210526315785</v>
      </c>
      <c r="T46" s="153"/>
      <c r="U46" s="149"/>
      <c r="V46" s="153"/>
      <c r="W46" s="149"/>
      <c r="X46" s="153">
        <v>157.32866059251501</v>
      </c>
      <c r="Y46" s="149">
        <v>0.80213903743315496</v>
      </c>
    </row>
    <row r="47" spans="1:25" ht="24" customHeight="1" thickTop="1" x14ac:dyDescent="0.15">
      <c r="A47" s="115" t="s">
        <v>28</v>
      </c>
      <c r="B47" s="154">
        <v>13372.936150363776</v>
      </c>
      <c r="C47" s="150">
        <v>100</v>
      </c>
      <c r="D47" s="154">
        <v>1520.8437190609784</v>
      </c>
      <c r="E47" s="150">
        <v>100</v>
      </c>
      <c r="F47" s="154">
        <v>209.77154745668668</v>
      </c>
      <c r="G47" s="150">
        <v>100</v>
      </c>
      <c r="H47" s="154">
        <v>15103.551416881441</v>
      </c>
      <c r="I47" s="150">
        <v>100</v>
      </c>
      <c r="J47" s="154">
        <v>11956.978205031141</v>
      </c>
      <c r="K47" s="150">
        <v>100</v>
      </c>
      <c r="L47" s="154">
        <v>1992.8297008385234</v>
      </c>
      <c r="M47" s="150">
        <v>100</v>
      </c>
      <c r="N47" s="154">
        <v>52.442886864171669</v>
      </c>
      <c r="O47" s="150">
        <v>100</v>
      </c>
      <c r="P47" s="154">
        <v>14002.250792733836</v>
      </c>
      <c r="Q47" s="150">
        <v>100</v>
      </c>
      <c r="R47" s="154">
        <v>15942.637606708187</v>
      </c>
      <c r="S47" s="150">
        <v>100</v>
      </c>
      <c r="T47" s="154">
        <v>3356.3447593069868</v>
      </c>
      <c r="U47" s="150">
        <v>100</v>
      </c>
      <c r="V47" s="154">
        <v>314.65732118503001</v>
      </c>
      <c r="W47" s="150">
        <v>100</v>
      </c>
      <c r="X47" s="154">
        <v>19613.639687200208</v>
      </c>
      <c r="Y47" s="150">
        <v>100</v>
      </c>
    </row>
    <row r="48" spans="1:25" ht="18" customHeight="1" x14ac:dyDescent="0.1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1:25" ht="18" customHeight="1" x14ac:dyDescent="0.1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</row>
    <row r="50" spans="1:25" ht="34.5" customHeight="1" x14ac:dyDescent="0.15">
      <c r="A50" s="106" t="s">
        <v>226</v>
      </c>
      <c r="B50" s="231" t="s">
        <v>52</v>
      </c>
      <c r="C50" s="224"/>
      <c r="D50" s="224"/>
      <c r="E50" s="224"/>
      <c r="F50" s="224"/>
      <c r="G50" s="224"/>
      <c r="H50" s="223"/>
      <c r="I50" s="226"/>
      <c r="J50" s="234" t="s">
        <v>17</v>
      </c>
      <c r="K50" s="224"/>
      <c r="L50" s="224"/>
      <c r="M50" s="224"/>
      <c r="N50" s="224"/>
      <c r="O50" s="224"/>
      <c r="P50" s="223"/>
      <c r="Q50" s="226"/>
      <c r="R50" s="231" t="s">
        <v>53</v>
      </c>
      <c r="S50" s="224"/>
      <c r="T50" s="224"/>
      <c r="U50" s="224"/>
      <c r="V50" s="224"/>
      <c r="W50" s="224"/>
      <c r="X50" s="223"/>
      <c r="Y50" s="226"/>
    </row>
    <row r="51" spans="1:25" s="111" customFormat="1" ht="24" customHeight="1" x14ac:dyDescent="0.15">
      <c r="A51" s="108" t="s">
        <v>64</v>
      </c>
      <c r="B51" s="229" t="s">
        <v>6</v>
      </c>
      <c r="C51" s="230"/>
      <c r="D51" s="229" t="s">
        <v>8</v>
      </c>
      <c r="E51" s="230"/>
      <c r="F51" s="229" t="s">
        <v>236</v>
      </c>
      <c r="G51" s="230"/>
      <c r="H51" s="232" t="s">
        <v>9</v>
      </c>
      <c r="I51" s="233"/>
      <c r="J51" s="229" t="s">
        <v>6</v>
      </c>
      <c r="K51" s="230"/>
      <c r="L51" s="229" t="s">
        <v>8</v>
      </c>
      <c r="M51" s="230"/>
      <c r="N51" s="229" t="s">
        <v>236</v>
      </c>
      <c r="O51" s="230"/>
      <c r="P51" s="232" t="s">
        <v>247</v>
      </c>
      <c r="Q51" s="233"/>
      <c r="R51" s="229" t="s">
        <v>6</v>
      </c>
      <c r="S51" s="230"/>
      <c r="T51" s="229" t="s">
        <v>8</v>
      </c>
      <c r="U51" s="230"/>
      <c r="V51" s="229" t="s">
        <v>236</v>
      </c>
      <c r="W51" s="230"/>
      <c r="X51" s="232"/>
      <c r="Y51" s="233"/>
    </row>
    <row r="52" spans="1:25" ht="24" customHeight="1" x14ac:dyDescent="0.15">
      <c r="A52" s="112" t="s">
        <v>229</v>
      </c>
      <c r="B52" s="151">
        <v>10331.248712241819</v>
      </c>
      <c r="C52" s="134">
        <v>43.013100436681221</v>
      </c>
      <c r="D52" s="151">
        <v>2831.9158906652701</v>
      </c>
      <c r="E52" s="134">
        <v>47.787610619469028</v>
      </c>
      <c r="F52" s="151">
        <v>209.77154745668668</v>
      </c>
      <c r="G52" s="134">
        <v>30.76923076923077</v>
      </c>
      <c r="H52" s="151">
        <v>13372.936150363776</v>
      </c>
      <c r="I52" s="134">
        <v>43.664383561643838</v>
      </c>
      <c r="J52" s="151">
        <v>31046.189023589628</v>
      </c>
      <c r="K52" s="134">
        <v>54.06392694063927</v>
      </c>
      <c r="L52" s="151">
        <v>14893.779869424754</v>
      </c>
      <c r="M52" s="134">
        <v>54.095238095238088</v>
      </c>
      <c r="N52" s="151">
        <v>3618.5591936278452</v>
      </c>
      <c r="O52" s="134">
        <v>62.727272727272734</v>
      </c>
      <c r="P52" s="151">
        <v>49558.528086642225</v>
      </c>
      <c r="Q52" s="134">
        <v>54.624277456647405</v>
      </c>
      <c r="R52" s="151">
        <v>98645.070191506908</v>
      </c>
      <c r="S52" s="134">
        <v>47.464042392127183</v>
      </c>
      <c r="T52" s="151">
        <v>22130.898256680444</v>
      </c>
      <c r="U52" s="134">
        <v>49.299065420560751</v>
      </c>
      <c r="V52" s="151">
        <v>4300.3167228620769</v>
      </c>
      <c r="W52" s="134">
        <v>58.156028368794324</v>
      </c>
      <c r="X52" s="151">
        <v>125076.28517104943</v>
      </c>
      <c r="Y52" s="134">
        <v>48.08467741935484</v>
      </c>
    </row>
    <row r="53" spans="1:25" ht="24" customHeight="1" x14ac:dyDescent="0.15">
      <c r="A53" s="113" t="s">
        <v>242</v>
      </c>
      <c r="B53" s="152">
        <v>11065.449128340222</v>
      </c>
      <c r="C53" s="133">
        <v>46.069868995633179</v>
      </c>
      <c r="D53" s="152">
        <v>2674.5872300727551</v>
      </c>
      <c r="E53" s="133">
        <v>45.132743362831853</v>
      </c>
      <c r="F53" s="152">
        <v>314.65732118503001</v>
      </c>
      <c r="G53" s="133">
        <v>46.153846153846153</v>
      </c>
      <c r="H53" s="152">
        <v>14054.693679598007</v>
      </c>
      <c r="I53" s="133">
        <v>45.890410958904113</v>
      </c>
      <c r="J53" s="152">
        <v>21239.369179989524</v>
      </c>
      <c r="K53" s="133">
        <v>36.986301369863014</v>
      </c>
      <c r="L53" s="152">
        <v>8967.7336537733554</v>
      </c>
      <c r="M53" s="133">
        <v>32.571428571428562</v>
      </c>
      <c r="N53" s="152">
        <v>1468.4008321968067</v>
      </c>
      <c r="O53" s="133">
        <v>25.454545454545453</v>
      </c>
      <c r="P53" s="152">
        <v>31675.503665959688</v>
      </c>
      <c r="Q53" s="133">
        <v>34.913294797687868</v>
      </c>
      <c r="R53" s="152">
        <v>91670.16623857207</v>
      </c>
      <c r="S53" s="133">
        <v>44.107998990663646</v>
      </c>
      <c r="T53" s="152">
        <v>17096.381117719964</v>
      </c>
      <c r="U53" s="133">
        <v>38.084112149532714</v>
      </c>
      <c r="V53" s="152">
        <v>2150.1583614310384</v>
      </c>
      <c r="W53" s="133">
        <v>29.078014184397162</v>
      </c>
      <c r="X53" s="152">
        <v>110916.70571772307</v>
      </c>
      <c r="Y53" s="133">
        <v>42.641129032258064</v>
      </c>
    </row>
    <row r="54" spans="1:25" ht="24" customHeight="1" x14ac:dyDescent="0.15">
      <c r="A54" s="113" t="s">
        <v>243</v>
      </c>
      <c r="B54" s="152">
        <v>2202.6012482952101</v>
      </c>
      <c r="C54" s="133">
        <v>9.1703056768558948</v>
      </c>
      <c r="D54" s="152">
        <v>314.65732118503001</v>
      </c>
      <c r="E54" s="133">
        <v>5.3097345132743365</v>
      </c>
      <c r="F54" s="152">
        <v>52.442886864171669</v>
      </c>
      <c r="G54" s="133">
        <v>7.6923076923076925</v>
      </c>
      <c r="H54" s="152">
        <v>2569.7014563444118</v>
      </c>
      <c r="I54" s="133">
        <v>8.3904109589041092</v>
      </c>
      <c r="J54" s="152">
        <v>2779.4730038010985</v>
      </c>
      <c r="K54" s="133">
        <v>4.8401826484018269</v>
      </c>
      <c r="L54" s="152">
        <v>2045.2725877026951</v>
      </c>
      <c r="M54" s="133">
        <v>7.428571428571427</v>
      </c>
      <c r="N54" s="152">
        <v>419.54309491337335</v>
      </c>
      <c r="O54" s="133">
        <v>7.2727272727272725</v>
      </c>
      <c r="P54" s="152">
        <v>5244.2886864171669</v>
      </c>
      <c r="Q54" s="133">
        <v>5.7803468208092497</v>
      </c>
      <c r="R54" s="152">
        <v>11852.092431302797</v>
      </c>
      <c r="S54" s="133">
        <v>5.7027504415846595</v>
      </c>
      <c r="T54" s="152">
        <v>3513.6734198995018</v>
      </c>
      <c r="U54" s="133">
        <v>7.8271028037383168</v>
      </c>
      <c r="V54" s="152">
        <v>576.87175550588836</v>
      </c>
      <c r="W54" s="133">
        <v>7.8014184397163122</v>
      </c>
      <c r="X54" s="152">
        <v>15942.637606708187</v>
      </c>
      <c r="Y54" s="133">
        <v>6.129032258064516</v>
      </c>
    </row>
    <row r="55" spans="1:25" ht="24" customHeight="1" x14ac:dyDescent="0.15">
      <c r="A55" s="113" t="s">
        <v>246</v>
      </c>
      <c r="B55" s="152">
        <v>262.21443432085835</v>
      </c>
      <c r="C55" s="133">
        <v>1.0917030567685586</v>
      </c>
      <c r="D55" s="152">
        <v>104.88577372834334</v>
      </c>
      <c r="E55" s="133">
        <v>1.7699115044247788</v>
      </c>
      <c r="F55" s="152">
        <v>104.88577372834334</v>
      </c>
      <c r="G55" s="133">
        <v>15.384615384615385</v>
      </c>
      <c r="H55" s="152">
        <v>471.98598177754502</v>
      </c>
      <c r="I55" s="133">
        <v>1.5410958904109588</v>
      </c>
      <c r="J55" s="152">
        <v>1520.8437190609784</v>
      </c>
      <c r="K55" s="133">
        <v>2.6484018264840183</v>
      </c>
      <c r="L55" s="152">
        <v>996.41485041926171</v>
      </c>
      <c r="M55" s="133">
        <v>3.6190476190476182</v>
      </c>
      <c r="N55" s="152">
        <v>52.442886864171669</v>
      </c>
      <c r="O55" s="133">
        <v>0.90909090909090906</v>
      </c>
      <c r="P55" s="152">
        <v>2569.7014563444118</v>
      </c>
      <c r="Q55" s="133">
        <v>2.8323699421965323</v>
      </c>
      <c r="R55" s="152">
        <v>3303.9018724428151</v>
      </c>
      <c r="S55" s="133">
        <v>1.5897047691143078</v>
      </c>
      <c r="T55" s="152">
        <v>1415.9579453326351</v>
      </c>
      <c r="U55" s="133">
        <v>3.1542056074766354</v>
      </c>
      <c r="V55" s="152">
        <v>157.32866059251501</v>
      </c>
      <c r="W55" s="133">
        <v>2.1276595744680851</v>
      </c>
      <c r="X55" s="152">
        <v>4877.1884783679652</v>
      </c>
      <c r="Y55" s="133">
        <v>1.875</v>
      </c>
    </row>
    <row r="56" spans="1:25" ht="24" customHeight="1" x14ac:dyDescent="0.15">
      <c r="A56" s="113" t="s">
        <v>233</v>
      </c>
      <c r="B56" s="152">
        <v>157.32866059251501</v>
      </c>
      <c r="C56" s="133">
        <v>0.65502183406113523</v>
      </c>
      <c r="D56" s="152"/>
      <c r="E56" s="133"/>
      <c r="F56" s="152"/>
      <c r="G56" s="133"/>
      <c r="H56" s="152">
        <v>157.32866059251501</v>
      </c>
      <c r="I56" s="133">
        <v>0.51369863013698625</v>
      </c>
      <c r="J56" s="152">
        <v>524.42886864171669</v>
      </c>
      <c r="K56" s="133">
        <v>0.91324200913242004</v>
      </c>
      <c r="L56" s="152">
        <v>314.65732118503001</v>
      </c>
      <c r="M56" s="133">
        <v>1.1428571428571428</v>
      </c>
      <c r="N56" s="152">
        <v>157.32866059251501</v>
      </c>
      <c r="O56" s="133">
        <v>2.7272727272727271</v>
      </c>
      <c r="P56" s="152">
        <v>996.41485041926171</v>
      </c>
      <c r="Q56" s="133">
        <v>1.0982658959537575</v>
      </c>
      <c r="R56" s="152">
        <v>1520.8437190609784</v>
      </c>
      <c r="S56" s="133">
        <v>0.73176886197325264</v>
      </c>
      <c r="T56" s="152">
        <v>419.54309491337335</v>
      </c>
      <c r="U56" s="133">
        <v>0.93457943925233633</v>
      </c>
      <c r="V56" s="152">
        <v>157.32866059251501</v>
      </c>
      <c r="W56" s="133">
        <v>2.1276595744680851</v>
      </c>
      <c r="X56" s="152">
        <v>2097.7154745668668</v>
      </c>
      <c r="Y56" s="133">
        <v>0.80645161290322576</v>
      </c>
    </row>
    <row r="57" spans="1:25" ht="24" customHeight="1" thickBot="1" x14ac:dyDescent="0.2">
      <c r="A57" s="114" t="s">
        <v>245</v>
      </c>
      <c r="B57" s="153"/>
      <c r="C57" s="149"/>
      <c r="D57" s="153"/>
      <c r="E57" s="149"/>
      <c r="F57" s="153"/>
      <c r="G57" s="149"/>
      <c r="H57" s="153"/>
      <c r="I57" s="149"/>
      <c r="J57" s="153">
        <v>314.65732118503001</v>
      </c>
      <c r="K57" s="149">
        <v>0.54794520547945202</v>
      </c>
      <c r="L57" s="153">
        <v>314.65732118503001</v>
      </c>
      <c r="M57" s="149">
        <v>1.1428571428571428</v>
      </c>
      <c r="N57" s="153">
        <v>52.442886864171669</v>
      </c>
      <c r="O57" s="149">
        <v>0.90909090909090906</v>
      </c>
      <c r="P57" s="153">
        <v>681.7575292342317</v>
      </c>
      <c r="Q57" s="149">
        <v>0.75144508670520249</v>
      </c>
      <c r="R57" s="153">
        <v>839.0861898267467</v>
      </c>
      <c r="S57" s="149">
        <v>0.40373454453696705</v>
      </c>
      <c r="T57" s="153">
        <v>314.65732118503001</v>
      </c>
      <c r="U57" s="149">
        <v>0.7009345794392523</v>
      </c>
      <c r="V57" s="153">
        <v>52.442886864171669</v>
      </c>
      <c r="W57" s="149">
        <v>0.70921985815602839</v>
      </c>
      <c r="X57" s="153">
        <v>1206.1863978759484</v>
      </c>
      <c r="Y57" s="149">
        <v>0.46370967741935482</v>
      </c>
    </row>
    <row r="58" spans="1:25" ht="24" customHeight="1" thickTop="1" x14ac:dyDescent="0.15">
      <c r="A58" s="115" t="s">
        <v>28</v>
      </c>
      <c r="B58" s="154">
        <v>24018.842183790628</v>
      </c>
      <c r="C58" s="150">
        <v>100</v>
      </c>
      <c r="D58" s="154">
        <v>5926.0462156513986</v>
      </c>
      <c r="E58" s="150">
        <v>100</v>
      </c>
      <c r="F58" s="154">
        <v>681.7575292342317</v>
      </c>
      <c r="G58" s="150">
        <v>100</v>
      </c>
      <c r="H58" s="154">
        <v>30626.645928676255</v>
      </c>
      <c r="I58" s="150">
        <v>100</v>
      </c>
      <c r="J58" s="154">
        <v>57424.961116267979</v>
      </c>
      <c r="K58" s="150">
        <v>100</v>
      </c>
      <c r="L58" s="154">
        <v>27532.515603690132</v>
      </c>
      <c r="M58" s="150">
        <v>100</v>
      </c>
      <c r="N58" s="154">
        <v>5768.7175550588836</v>
      </c>
      <c r="O58" s="150">
        <v>100</v>
      </c>
      <c r="P58" s="154">
        <v>90726.194275016969</v>
      </c>
      <c r="Q58" s="150">
        <v>100</v>
      </c>
      <c r="R58" s="154">
        <v>207831.16064271229</v>
      </c>
      <c r="S58" s="150">
        <v>100</v>
      </c>
      <c r="T58" s="154">
        <v>44891.111155730949</v>
      </c>
      <c r="U58" s="150">
        <v>100</v>
      </c>
      <c r="V58" s="154">
        <v>7394.4470478482053</v>
      </c>
      <c r="W58" s="150">
        <v>100</v>
      </c>
      <c r="X58" s="154">
        <v>260116.71884629148</v>
      </c>
      <c r="Y58" s="150">
        <v>100</v>
      </c>
    </row>
    <row r="59" spans="1:25" ht="24" customHeight="1" x14ac:dyDescent="0.15">
      <c r="D59" s="15"/>
      <c r="E59" s="16"/>
      <c r="R59" s="15" t="s">
        <v>29</v>
      </c>
      <c r="S59" s="16" t="s">
        <v>33</v>
      </c>
    </row>
    <row r="60" spans="1:25" ht="24" customHeight="1" x14ac:dyDescent="0.15">
      <c r="D60" s="11"/>
      <c r="E60" s="10"/>
      <c r="R60" s="11"/>
      <c r="S60" s="10"/>
    </row>
  </sheetData>
  <mergeCells count="66">
    <mergeCell ref="V40:W40"/>
    <mergeCell ref="X40:Y40"/>
    <mergeCell ref="X51:Y51"/>
    <mergeCell ref="B51:C51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B50:I50"/>
    <mergeCell ref="J50:Q50"/>
    <mergeCell ref="B28:I28"/>
    <mergeCell ref="J28:Q28"/>
    <mergeCell ref="R50:Y50"/>
    <mergeCell ref="B39:I39"/>
    <mergeCell ref="J39:Q39"/>
    <mergeCell ref="R39:Y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X29:Y29"/>
    <mergeCell ref="B29:C29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R28:Y28"/>
    <mergeCell ref="B17:I17"/>
    <mergeCell ref="J17:Q17"/>
    <mergeCell ref="R17:Y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B4:C5"/>
    <mergeCell ref="D4:J4"/>
    <mergeCell ref="L4:M5"/>
    <mergeCell ref="F5:G5"/>
    <mergeCell ref="H5:I5"/>
    <mergeCell ref="J5:K5"/>
  </mergeCells>
  <phoneticPr fontId="4"/>
  <pageMargins left="0.59055118110236227" right="0.59055118110236227" top="0.98425196850393704" bottom="0.98425196850393704" header="0.51181102362204722" footer="0.51181102362204722"/>
  <pageSetup paperSize="9" scale="5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44">
    <pageSetUpPr fitToPage="1"/>
  </sheetPr>
  <dimension ref="A1:N49"/>
  <sheetViews>
    <sheetView zoomScale="85" zoomScaleNormal="85" workbookViewId="0"/>
  </sheetViews>
  <sheetFormatPr defaultColWidth="8.875" defaultRowHeight="12" x14ac:dyDescent="0.15"/>
  <cols>
    <col min="1" max="1" width="10.625" style="103" customWidth="1"/>
    <col min="2" max="2" width="14" style="103" customWidth="1"/>
    <col min="3" max="14" width="7.375" style="103" customWidth="1"/>
    <col min="15" max="16384" width="8.875" style="103"/>
  </cols>
  <sheetData>
    <row r="1" spans="1:14" s="101" customFormat="1" ht="17.25" customHeight="1" x14ac:dyDescent="0.15">
      <c r="A1" s="119" t="s">
        <v>248</v>
      </c>
    </row>
    <row r="2" spans="1:14" x14ac:dyDescent="0.15">
      <c r="B2" s="102"/>
    </row>
    <row r="3" spans="1:14" s="104" customFormat="1" ht="17.25" customHeight="1" x14ac:dyDescent="0.15">
      <c r="K3" s="35"/>
      <c r="N3" s="105" t="s">
        <v>18</v>
      </c>
    </row>
    <row r="4" spans="1:14" ht="18" customHeight="1" x14ac:dyDescent="0.15">
      <c r="A4" s="120"/>
      <c r="B4" s="121" t="s">
        <v>226</v>
      </c>
      <c r="C4" s="219" t="s">
        <v>227</v>
      </c>
      <c r="D4" s="220"/>
      <c r="E4" s="225" t="s">
        <v>249</v>
      </c>
      <c r="F4" s="223"/>
      <c r="G4" s="223"/>
      <c r="H4" s="223"/>
      <c r="I4" s="223"/>
      <c r="J4" s="223"/>
      <c r="K4" s="223"/>
      <c r="L4" s="175"/>
      <c r="M4" s="225" t="s">
        <v>250</v>
      </c>
      <c r="N4" s="226"/>
    </row>
    <row r="5" spans="1:14" s="111" customFormat="1" ht="34.5" customHeight="1" x14ac:dyDescent="0.15">
      <c r="A5" s="122" t="s">
        <v>41</v>
      </c>
      <c r="B5" s="123" t="s">
        <v>64</v>
      </c>
      <c r="C5" s="221"/>
      <c r="D5" s="222"/>
      <c r="E5" s="109"/>
      <c r="F5" s="110"/>
      <c r="G5" s="229" t="s">
        <v>6</v>
      </c>
      <c r="H5" s="230"/>
      <c r="I5" s="229" t="s">
        <v>8</v>
      </c>
      <c r="J5" s="230"/>
      <c r="K5" s="229" t="s">
        <v>35</v>
      </c>
      <c r="L5" s="230"/>
      <c r="M5" s="227"/>
      <c r="N5" s="228"/>
    </row>
    <row r="6" spans="1:14" ht="15" customHeight="1" x14ac:dyDescent="0.15">
      <c r="A6" s="124" t="s">
        <v>7</v>
      </c>
      <c r="B6" s="112" t="s">
        <v>229</v>
      </c>
      <c r="C6" s="151">
        <v>9911.7056173284454</v>
      </c>
      <c r="D6" s="155">
        <v>47.368421052631575</v>
      </c>
      <c r="E6" s="151">
        <v>5191.8457995529952</v>
      </c>
      <c r="F6" s="155">
        <v>40.74074074074074</v>
      </c>
      <c r="G6" s="151">
        <v>4405.2024965904202</v>
      </c>
      <c r="H6" s="155">
        <v>41.584158415841586</v>
      </c>
      <c r="I6" s="151">
        <v>629.31464237006003</v>
      </c>
      <c r="J6" s="155">
        <v>34.285714285714285</v>
      </c>
      <c r="K6" s="151">
        <v>157.32866059251501</v>
      </c>
      <c r="L6" s="155">
        <v>50</v>
      </c>
      <c r="M6" s="151">
        <v>15103.551416881441</v>
      </c>
      <c r="N6" s="155">
        <v>44.859813084112155</v>
      </c>
    </row>
    <row r="7" spans="1:14" ht="15" customHeight="1" x14ac:dyDescent="0.15">
      <c r="A7" s="124"/>
      <c r="B7" s="113" t="s">
        <v>242</v>
      </c>
      <c r="C7" s="152">
        <v>9964.1485041926171</v>
      </c>
      <c r="D7" s="156">
        <v>47.619047619047613</v>
      </c>
      <c r="E7" s="152">
        <v>6765.1324054781453</v>
      </c>
      <c r="F7" s="156">
        <v>53.086419753086425</v>
      </c>
      <c r="G7" s="152">
        <v>5558.9460076021969</v>
      </c>
      <c r="H7" s="156">
        <v>52.475247524752476</v>
      </c>
      <c r="I7" s="152">
        <v>1101.300624147605</v>
      </c>
      <c r="J7" s="156">
        <v>60</v>
      </c>
      <c r="K7" s="152">
        <v>104.88577372834334</v>
      </c>
      <c r="L7" s="156">
        <v>33.333333333333329</v>
      </c>
      <c r="M7" s="152">
        <v>16729.280909670764</v>
      </c>
      <c r="N7" s="156">
        <v>49.688473520249232</v>
      </c>
    </row>
    <row r="8" spans="1:14" ht="15" customHeight="1" x14ac:dyDescent="0.15">
      <c r="A8" s="124"/>
      <c r="B8" s="113" t="s">
        <v>243</v>
      </c>
      <c r="C8" s="152">
        <v>734.20041609840337</v>
      </c>
      <c r="D8" s="156">
        <v>3.5087719298245612</v>
      </c>
      <c r="E8" s="152">
        <v>576.87175550588836</v>
      </c>
      <c r="F8" s="156">
        <v>4.5267489711934159</v>
      </c>
      <c r="G8" s="152">
        <v>471.98598177754502</v>
      </c>
      <c r="H8" s="156">
        <v>4.455445544554455</v>
      </c>
      <c r="I8" s="152">
        <v>52.442886864171669</v>
      </c>
      <c r="J8" s="156">
        <v>2.8571428571428572</v>
      </c>
      <c r="K8" s="152">
        <v>52.442886864171669</v>
      </c>
      <c r="L8" s="156">
        <v>16.666666666666664</v>
      </c>
      <c r="M8" s="152">
        <v>1311.0721716042917</v>
      </c>
      <c r="N8" s="156">
        <v>3.8940809968847354</v>
      </c>
    </row>
    <row r="9" spans="1:14" ht="15" customHeight="1" x14ac:dyDescent="0.15">
      <c r="A9" s="124"/>
      <c r="B9" s="113" t="s">
        <v>246</v>
      </c>
      <c r="C9" s="157">
        <v>104.88577372834334</v>
      </c>
      <c r="D9" s="158">
        <v>0.50125313283208017</v>
      </c>
      <c r="E9" s="157">
        <v>52.442886864171669</v>
      </c>
      <c r="F9" s="158">
        <v>0.41152263374485598</v>
      </c>
      <c r="G9" s="157">
        <v>52.442886864171669</v>
      </c>
      <c r="H9" s="158">
        <v>0.49504950495049505</v>
      </c>
      <c r="I9" s="157"/>
      <c r="J9" s="158"/>
      <c r="K9" s="157"/>
      <c r="L9" s="158"/>
      <c r="M9" s="157">
        <v>157.32866059251501</v>
      </c>
      <c r="N9" s="158">
        <v>0.46728971962616828</v>
      </c>
    </row>
    <row r="10" spans="1:14" ht="15" customHeight="1" x14ac:dyDescent="0.15">
      <c r="A10" s="124"/>
      <c r="B10" s="113" t="s">
        <v>233</v>
      </c>
      <c r="C10" s="152">
        <v>104.88577372834334</v>
      </c>
      <c r="D10" s="156">
        <v>0.50125313283208017</v>
      </c>
      <c r="E10" s="152">
        <v>157.32866059251501</v>
      </c>
      <c r="F10" s="156">
        <v>1.2345679012345678</v>
      </c>
      <c r="G10" s="152">
        <v>104.88577372834334</v>
      </c>
      <c r="H10" s="156">
        <v>0.99009900990099009</v>
      </c>
      <c r="I10" s="152">
        <v>52.442886864171669</v>
      </c>
      <c r="J10" s="156">
        <v>2.8571428571428572</v>
      </c>
      <c r="K10" s="152"/>
      <c r="L10" s="156"/>
      <c r="M10" s="152">
        <v>262.21443432085835</v>
      </c>
      <c r="N10" s="156">
        <v>0.77881619937694713</v>
      </c>
    </row>
    <row r="11" spans="1:14" ht="15" customHeight="1" x14ac:dyDescent="0.15">
      <c r="A11" s="124"/>
      <c r="B11" s="125" t="s">
        <v>245</v>
      </c>
      <c r="C11" s="154">
        <v>104.88577372834334</v>
      </c>
      <c r="D11" s="159">
        <v>0.50125313283208017</v>
      </c>
      <c r="E11" s="154"/>
      <c r="F11" s="159"/>
      <c r="G11" s="154"/>
      <c r="H11" s="159"/>
      <c r="I11" s="154"/>
      <c r="J11" s="159"/>
      <c r="K11" s="154"/>
      <c r="L11" s="159"/>
      <c r="M11" s="154">
        <v>104.88577372834334</v>
      </c>
      <c r="N11" s="159">
        <v>0.31152647975077885</v>
      </c>
    </row>
    <row r="12" spans="1:14" ht="15" customHeight="1" x14ac:dyDescent="0.15">
      <c r="A12" s="126"/>
      <c r="B12" s="127" t="s">
        <v>37</v>
      </c>
      <c r="C12" s="154">
        <v>20924.711858804498</v>
      </c>
      <c r="D12" s="159">
        <v>99.999999999999972</v>
      </c>
      <c r="E12" s="154">
        <v>12743.621507993716</v>
      </c>
      <c r="F12" s="159">
        <v>100</v>
      </c>
      <c r="G12" s="154">
        <v>10593.463146562677</v>
      </c>
      <c r="H12" s="159">
        <v>100</v>
      </c>
      <c r="I12" s="154">
        <v>1835.5010402460084</v>
      </c>
      <c r="J12" s="159">
        <v>100</v>
      </c>
      <c r="K12" s="154">
        <v>314.65732118503001</v>
      </c>
      <c r="L12" s="159">
        <v>100</v>
      </c>
      <c r="M12" s="154">
        <v>33668.333366798208</v>
      </c>
      <c r="N12" s="159">
        <v>100.00000000000001</v>
      </c>
    </row>
    <row r="13" spans="1:14" ht="15" customHeight="1" x14ac:dyDescent="0.15">
      <c r="A13" s="124" t="s">
        <v>10</v>
      </c>
      <c r="B13" s="112" t="s">
        <v>229</v>
      </c>
      <c r="C13" s="151">
        <v>9964.1485041926171</v>
      </c>
      <c r="D13" s="155">
        <v>44.289044289044291</v>
      </c>
      <c r="E13" s="151">
        <v>25697.014563444118</v>
      </c>
      <c r="F13" s="155">
        <v>41.631265930331352</v>
      </c>
      <c r="G13" s="151">
        <v>19561.196800336031</v>
      </c>
      <c r="H13" s="155">
        <v>40.809628008752732</v>
      </c>
      <c r="I13" s="151">
        <v>5401.6173470096819</v>
      </c>
      <c r="J13" s="155">
        <v>43.096234309623433</v>
      </c>
      <c r="K13" s="151">
        <v>734.20041609840337</v>
      </c>
      <c r="L13" s="155">
        <v>58.333333333333336</v>
      </c>
      <c r="M13" s="151">
        <v>35661.163067636735</v>
      </c>
      <c r="N13" s="155">
        <v>42.341220423412196</v>
      </c>
    </row>
    <row r="14" spans="1:14" ht="15" customHeight="1" x14ac:dyDescent="0.15">
      <c r="A14" s="124" t="s">
        <v>11</v>
      </c>
      <c r="B14" s="113" t="s">
        <v>242</v>
      </c>
      <c r="C14" s="152">
        <v>10488.577372834334</v>
      </c>
      <c r="D14" s="156">
        <v>46.620046620046615</v>
      </c>
      <c r="E14" s="152">
        <v>30574.203041812085</v>
      </c>
      <c r="F14" s="156">
        <v>49.532710280373834</v>
      </c>
      <c r="G14" s="152">
        <v>24648.156826160684</v>
      </c>
      <c r="H14" s="156">
        <v>51.422319474835888</v>
      </c>
      <c r="I14" s="152">
        <v>5558.9460076021969</v>
      </c>
      <c r="J14" s="156">
        <v>44.35146443514644</v>
      </c>
      <c r="K14" s="152">
        <v>367.10020804920168</v>
      </c>
      <c r="L14" s="156">
        <v>29.166666666666668</v>
      </c>
      <c r="M14" s="152">
        <v>41062.780414646419</v>
      </c>
      <c r="N14" s="156">
        <v>48.754669987546691</v>
      </c>
    </row>
    <row r="15" spans="1:14" ht="15" customHeight="1" x14ac:dyDescent="0.15">
      <c r="A15" s="124"/>
      <c r="B15" s="113" t="s">
        <v>251</v>
      </c>
      <c r="C15" s="152">
        <v>1625.7294927893217</v>
      </c>
      <c r="D15" s="156">
        <v>7.2261072261072261</v>
      </c>
      <c r="E15" s="152">
        <v>3671.0020804920168</v>
      </c>
      <c r="F15" s="156">
        <v>5.9473237043330505</v>
      </c>
      <c r="G15" s="152">
        <v>2569.7014563444118</v>
      </c>
      <c r="H15" s="156">
        <v>5.361050328227571</v>
      </c>
      <c r="I15" s="152">
        <v>1048.8577372834334</v>
      </c>
      <c r="J15" s="156">
        <v>8.3682008368200833</v>
      </c>
      <c r="K15" s="152">
        <v>52.442886864171669</v>
      </c>
      <c r="L15" s="156">
        <v>4.1666666666666661</v>
      </c>
      <c r="M15" s="152">
        <v>5296.7315732813386</v>
      </c>
      <c r="N15" s="156">
        <v>6.2889165628891641</v>
      </c>
    </row>
    <row r="16" spans="1:14" ht="15" customHeight="1" x14ac:dyDescent="0.15">
      <c r="A16" s="124"/>
      <c r="B16" s="113" t="s">
        <v>246</v>
      </c>
      <c r="C16" s="157">
        <v>157.32866059251501</v>
      </c>
      <c r="D16" s="158">
        <v>0.69930069930069916</v>
      </c>
      <c r="E16" s="157">
        <v>1311.0721716042917</v>
      </c>
      <c r="F16" s="158">
        <v>2.1240441801189465</v>
      </c>
      <c r="G16" s="157">
        <v>839.0861898267467</v>
      </c>
      <c r="H16" s="158">
        <v>1.7505470459518602</v>
      </c>
      <c r="I16" s="157">
        <v>367.10020804920168</v>
      </c>
      <c r="J16" s="158">
        <v>2.9288702928870292</v>
      </c>
      <c r="K16" s="157">
        <v>104.88577372834334</v>
      </c>
      <c r="L16" s="158">
        <v>8.3333333333333321</v>
      </c>
      <c r="M16" s="157">
        <v>1468.4008321968067</v>
      </c>
      <c r="N16" s="158">
        <v>1.7434620174346198</v>
      </c>
    </row>
    <row r="17" spans="1:14" ht="15" customHeight="1" x14ac:dyDescent="0.15">
      <c r="A17" s="124"/>
      <c r="B17" s="113" t="s">
        <v>233</v>
      </c>
      <c r="C17" s="152">
        <v>157.32866059251501</v>
      </c>
      <c r="D17" s="156">
        <v>0.69930069930069916</v>
      </c>
      <c r="E17" s="152">
        <v>262.21443432085835</v>
      </c>
      <c r="F17" s="156">
        <v>0.42480883602378933</v>
      </c>
      <c r="G17" s="152">
        <v>209.77154745668668</v>
      </c>
      <c r="H17" s="156">
        <v>0.43763676148796504</v>
      </c>
      <c r="I17" s="152">
        <v>52.442886864171669</v>
      </c>
      <c r="J17" s="156">
        <v>0.41841004184100417</v>
      </c>
      <c r="K17" s="152"/>
      <c r="L17" s="156"/>
      <c r="M17" s="152">
        <v>419.54309491337335</v>
      </c>
      <c r="N17" s="156">
        <v>0.49813200498131993</v>
      </c>
    </row>
    <row r="18" spans="1:14" ht="15" customHeight="1" x14ac:dyDescent="0.15">
      <c r="A18" s="124"/>
      <c r="B18" s="125" t="s">
        <v>245</v>
      </c>
      <c r="C18" s="154">
        <v>104.88577372834334</v>
      </c>
      <c r="D18" s="159">
        <v>0.46620046620046618</v>
      </c>
      <c r="E18" s="154">
        <v>209.77154745668668</v>
      </c>
      <c r="F18" s="159">
        <v>0.33984706881903143</v>
      </c>
      <c r="G18" s="154">
        <v>104.88577372834334</v>
      </c>
      <c r="H18" s="159">
        <v>0.21881838074398252</v>
      </c>
      <c r="I18" s="154">
        <v>104.88577372834334</v>
      </c>
      <c r="J18" s="159">
        <v>0.83682008368200833</v>
      </c>
      <c r="K18" s="154"/>
      <c r="L18" s="159"/>
      <c r="M18" s="154">
        <v>314.65732118503001</v>
      </c>
      <c r="N18" s="159">
        <v>0.37359900373598998</v>
      </c>
    </row>
    <row r="19" spans="1:14" ht="15" customHeight="1" x14ac:dyDescent="0.15">
      <c r="A19" s="126"/>
      <c r="B19" s="127" t="s">
        <v>37</v>
      </c>
      <c r="C19" s="154">
        <v>22497.998464729648</v>
      </c>
      <c r="D19" s="159">
        <v>99.999999999999986</v>
      </c>
      <c r="E19" s="154">
        <v>61725.277839130053</v>
      </c>
      <c r="F19" s="159">
        <v>99.999999999999986</v>
      </c>
      <c r="G19" s="154">
        <v>47932.798593852902</v>
      </c>
      <c r="H19" s="159">
        <v>100</v>
      </c>
      <c r="I19" s="154">
        <v>12533.849960537029</v>
      </c>
      <c r="J19" s="159">
        <v>99.999999999999986</v>
      </c>
      <c r="K19" s="154">
        <v>1258.6292847401201</v>
      </c>
      <c r="L19" s="159">
        <v>100</v>
      </c>
      <c r="M19" s="154">
        <v>84223.276303859719</v>
      </c>
      <c r="N19" s="159">
        <v>99.999999999999986</v>
      </c>
    </row>
    <row r="20" spans="1:14" ht="15" customHeight="1" x14ac:dyDescent="0.15">
      <c r="A20" s="124" t="s">
        <v>12</v>
      </c>
      <c r="B20" s="112" t="s">
        <v>229</v>
      </c>
      <c r="C20" s="151">
        <v>5296.7315732813386</v>
      </c>
      <c r="D20" s="155">
        <v>41.056910569105689</v>
      </c>
      <c r="E20" s="151">
        <v>19508.753913471861</v>
      </c>
      <c r="F20" s="155">
        <v>47.631241997439169</v>
      </c>
      <c r="G20" s="151">
        <v>14107.136566462179</v>
      </c>
      <c r="H20" s="155">
        <v>46.539792387543258</v>
      </c>
      <c r="I20" s="151">
        <v>4562.5311571829352</v>
      </c>
      <c r="J20" s="155">
        <v>51.17647058823529</v>
      </c>
      <c r="K20" s="151">
        <v>839.0861898267467</v>
      </c>
      <c r="L20" s="155">
        <v>48.484848484848484</v>
      </c>
      <c r="M20" s="151">
        <v>24805.485486753198</v>
      </c>
      <c r="N20" s="155">
        <v>46.05647517039921</v>
      </c>
    </row>
    <row r="21" spans="1:14" ht="15" customHeight="1" x14ac:dyDescent="0.15">
      <c r="A21" s="124" t="s">
        <v>13</v>
      </c>
      <c r="B21" s="113" t="s">
        <v>230</v>
      </c>
      <c r="C21" s="152">
        <v>6345.5893105647719</v>
      </c>
      <c r="D21" s="156">
        <v>49.1869918699187</v>
      </c>
      <c r="E21" s="152">
        <v>16886.609570263277</v>
      </c>
      <c r="F21" s="156">
        <v>41.229193341869383</v>
      </c>
      <c r="G21" s="152">
        <v>13268.050376635432</v>
      </c>
      <c r="H21" s="156">
        <v>43.77162629757786</v>
      </c>
      <c r="I21" s="152">
        <v>2936.8016643936135</v>
      </c>
      <c r="J21" s="156">
        <v>32.941176470588232</v>
      </c>
      <c r="K21" s="152">
        <v>681.7575292342317</v>
      </c>
      <c r="L21" s="156">
        <v>39.393939393939391</v>
      </c>
      <c r="M21" s="152">
        <v>23232.198880828051</v>
      </c>
      <c r="N21" s="156">
        <v>43.135345666991235</v>
      </c>
    </row>
    <row r="22" spans="1:14" ht="15" customHeight="1" x14ac:dyDescent="0.15">
      <c r="A22" s="124"/>
      <c r="B22" s="113" t="s">
        <v>243</v>
      </c>
      <c r="C22" s="152">
        <v>681.7575292342317</v>
      </c>
      <c r="D22" s="156">
        <v>5.2845528455284558</v>
      </c>
      <c r="E22" s="152">
        <v>3251.4589855786435</v>
      </c>
      <c r="F22" s="156">
        <v>7.9385403329065278</v>
      </c>
      <c r="G22" s="152">
        <v>2202.6012482952101</v>
      </c>
      <c r="H22" s="156">
        <v>7.2664359861591699</v>
      </c>
      <c r="I22" s="152">
        <v>996.41485041926171</v>
      </c>
      <c r="J22" s="156">
        <v>11.176470588235295</v>
      </c>
      <c r="K22" s="152">
        <v>52.442886864171669</v>
      </c>
      <c r="L22" s="156">
        <v>3.0303030303030303</v>
      </c>
      <c r="M22" s="152">
        <v>3933.2165148128752</v>
      </c>
      <c r="N22" s="156">
        <v>7.3028237585199607</v>
      </c>
    </row>
    <row r="23" spans="1:14" ht="15" customHeight="1" x14ac:dyDescent="0.15">
      <c r="A23" s="124"/>
      <c r="B23" s="113" t="s">
        <v>252</v>
      </c>
      <c r="C23" s="157">
        <v>419.54309491337335</v>
      </c>
      <c r="D23" s="158">
        <v>3.2520325203252036</v>
      </c>
      <c r="E23" s="157">
        <v>786.64330296257504</v>
      </c>
      <c r="F23" s="158">
        <v>1.9206145966709343</v>
      </c>
      <c r="G23" s="157">
        <v>471.98598177754502</v>
      </c>
      <c r="H23" s="158">
        <v>1.5570934256055367</v>
      </c>
      <c r="I23" s="157">
        <v>262.21443432085835</v>
      </c>
      <c r="J23" s="158">
        <v>2.9411764705882351</v>
      </c>
      <c r="K23" s="157">
        <v>52.442886864171669</v>
      </c>
      <c r="L23" s="158">
        <v>3.0303030303030303</v>
      </c>
      <c r="M23" s="157">
        <v>1206.1863978759484</v>
      </c>
      <c r="N23" s="158">
        <v>2.2395326192794549</v>
      </c>
    </row>
    <row r="24" spans="1:14" ht="15" customHeight="1" x14ac:dyDescent="0.15">
      <c r="A24" s="124"/>
      <c r="B24" s="113" t="s">
        <v>233</v>
      </c>
      <c r="C24" s="152">
        <v>157.32866059251501</v>
      </c>
      <c r="D24" s="156">
        <v>1.2195121951219512</v>
      </c>
      <c r="E24" s="152">
        <v>314.65732118503001</v>
      </c>
      <c r="F24" s="156">
        <v>0.7682458386683737</v>
      </c>
      <c r="G24" s="152">
        <v>52.442886864171669</v>
      </c>
      <c r="H24" s="156">
        <v>0.17301038062283738</v>
      </c>
      <c r="I24" s="152">
        <v>157.32866059251501</v>
      </c>
      <c r="J24" s="156">
        <v>1.7647058823529411</v>
      </c>
      <c r="K24" s="152">
        <v>104.88577372834334</v>
      </c>
      <c r="L24" s="156">
        <v>6.0606060606060606</v>
      </c>
      <c r="M24" s="152">
        <v>471.98598177754502</v>
      </c>
      <c r="N24" s="156">
        <v>0.87633885102239539</v>
      </c>
    </row>
    <row r="25" spans="1:14" ht="15" customHeight="1" x14ac:dyDescent="0.15">
      <c r="A25" s="124"/>
      <c r="B25" s="125" t="s">
        <v>245</v>
      </c>
      <c r="C25" s="154"/>
      <c r="D25" s="159"/>
      <c r="E25" s="154">
        <v>209.77154745668668</v>
      </c>
      <c r="F25" s="159">
        <v>0.51216389244558236</v>
      </c>
      <c r="G25" s="154">
        <v>209.77154745668668</v>
      </c>
      <c r="H25" s="159">
        <v>0.69204152249134954</v>
      </c>
      <c r="I25" s="154"/>
      <c r="J25" s="159"/>
      <c r="K25" s="154"/>
      <c r="L25" s="159"/>
      <c r="M25" s="154">
        <v>209.77154745668668</v>
      </c>
      <c r="N25" s="159">
        <v>0.38948393378773122</v>
      </c>
    </row>
    <row r="26" spans="1:14" ht="15" customHeight="1" x14ac:dyDescent="0.15">
      <c r="A26" s="126"/>
      <c r="B26" s="127" t="s">
        <v>37</v>
      </c>
      <c r="C26" s="154">
        <v>12900.950168586231</v>
      </c>
      <c r="D26" s="159">
        <v>100</v>
      </c>
      <c r="E26" s="154">
        <v>40957.894640918086</v>
      </c>
      <c r="F26" s="159">
        <v>99.999999999999972</v>
      </c>
      <c r="G26" s="154">
        <v>30311.988607491221</v>
      </c>
      <c r="H26" s="159">
        <v>100</v>
      </c>
      <c r="I26" s="154">
        <v>8915.2907669091837</v>
      </c>
      <c r="J26" s="159">
        <v>99.999999999999986</v>
      </c>
      <c r="K26" s="154">
        <v>1730.6152665176651</v>
      </c>
      <c r="L26" s="159">
        <v>100</v>
      </c>
      <c r="M26" s="154">
        <v>53858.844809504306</v>
      </c>
      <c r="N26" s="159">
        <v>100</v>
      </c>
    </row>
    <row r="27" spans="1:14" ht="15" customHeight="1" x14ac:dyDescent="0.15">
      <c r="A27" s="124" t="s">
        <v>14</v>
      </c>
      <c r="B27" s="112" t="s">
        <v>229</v>
      </c>
      <c r="C27" s="151">
        <v>3513.6734198995018</v>
      </c>
      <c r="D27" s="155">
        <v>42.675159235668794</v>
      </c>
      <c r="E27" s="151">
        <v>14002.250792733836</v>
      </c>
      <c r="F27" s="155">
        <v>55.85774058577406</v>
      </c>
      <c r="G27" s="151">
        <v>9911.7056173284454</v>
      </c>
      <c r="H27" s="155">
        <v>55.588235294117652</v>
      </c>
      <c r="I27" s="151">
        <v>3408.7876461711585</v>
      </c>
      <c r="J27" s="155">
        <v>57.522123893805308</v>
      </c>
      <c r="K27" s="151">
        <v>681.7575292342317</v>
      </c>
      <c r="L27" s="155">
        <v>52</v>
      </c>
      <c r="M27" s="151">
        <v>17515.924212633337</v>
      </c>
      <c r="N27" s="155">
        <v>52.598425196850407</v>
      </c>
    </row>
    <row r="28" spans="1:14" ht="15" customHeight="1" x14ac:dyDescent="0.15">
      <c r="A28" s="124" t="s">
        <v>15</v>
      </c>
      <c r="B28" s="113" t="s">
        <v>242</v>
      </c>
      <c r="C28" s="152">
        <v>4038.1022885412185</v>
      </c>
      <c r="D28" s="156">
        <v>49.044585987261144</v>
      </c>
      <c r="E28" s="152">
        <v>8705.5192194524971</v>
      </c>
      <c r="F28" s="156">
        <v>34.728033472803347</v>
      </c>
      <c r="G28" s="152">
        <v>6450.4750842931153</v>
      </c>
      <c r="H28" s="156">
        <v>36.17647058823529</v>
      </c>
      <c r="I28" s="152">
        <v>1783.0581533818367</v>
      </c>
      <c r="J28" s="156">
        <v>30.088495575221241</v>
      </c>
      <c r="K28" s="152">
        <v>471.98598177754502</v>
      </c>
      <c r="L28" s="156">
        <v>36</v>
      </c>
      <c r="M28" s="152">
        <v>12743.621507993716</v>
      </c>
      <c r="N28" s="156">
        <v>38.267716535433074</v>
      </c>
    </row>
    <row r="29" spans="1:14" ht="15" customHeight="1" x14ac:dyDescent="0.15">
      <c r="A29" s="124"/>
      <c r="B29" s="113" t="s">
        <v>243</v>
      </c>
      <c r="C29" s="152">
        <v>471.98598177754502</v>
      </c>
      <c r="D29" s="156">
        <v>5.7324840764331215</v>
      </c>
      <c r="E29" s="152">
        <v>1415.9579453326351</v>
      </c>
      <c r="F29" s="156">
        <v>5.6485355648535567</v>
      </c>
      <c r="G29" s="152">
        <v>943.97196355509004</v>
      </c>
      <c r="H29" s="156">
        <v>5.2941176470588234</v>
      </c>
      <c r="I29" s="152">
        <v>419.54309491337335</v>
      </c>
      <c r="J29" s="156">
        <v>7.0796460176991154</v>
      </c>
      <c r="K29" s="152">
        <v>52.442886864171669</v>
      </c>
      <c r="L29" s="156">
        <v>4</v>
      </c>
      <c r="M29" s="152">
        <v>1887.9439271101801</v>
      </c>
      <c r="N29" s="156">
        <v>5.6692913385826778</v>
      </c>
    </row>
    <row r="30" spans="1:14" ht="15" customHeight="1" x14ac:dyDescent="0.15">
      <c r="A30" s="124"/>
      <c r="B30" s="113" t="s">
        <v>252</v>
      </c>
      <c r="C30" s="157">
        <v>104.88577372834334</v>
      </c>
      <c r="D30" s="158">
        <v>1.2738853503184715</v>
      </c>
      <c r="E30" s="157">
        <v>629.31464237006003</v>
      </c>
      <c r="F30" s="158">
        <v>2.510460251046025</v>
      </c>
      <c r="G30" s="157">
        <v>314.65732118503001</v>
      </c>
      <c r="H30" s="158">
        <v>1.7647058823529411</v>
      </c>
      <c r="I30" s="157">
        <v>314.65732118503001</v>
      </c>
      <c r="J30" s="158">
        <v>5.3097345132743365</v>
      </c>
      <c r="K30" s="157"/>
      <c r="L30" s="158"/>
      <c r="M30" s="157">
        <v>734.20041609840337</v>
      </c>
      <c r="N30" s="158">
        <v>2.2047244094488194</v>
      </c>
    </row>
    <row r="31" spans="1:14" ht="15" customHeight="1" x14ac:dyDescent="0.15">
      <c r="A31" s="124"/>
      <c r="B31" s="113" t="s">
        <v>233</v>
      </c>
      <c r="C31" s="152">
        <v>104.88577372834334</v>
      </c>
      <c r="D31" s="156">
        <v>1.2738853503184715</v>
      </c>
      <c r="E31" s="152">
        <v>209.77154745668668</v>
      </c>
      <c r="F31" s="156">
        <v>0.83682008368200833</v>
      </c>
      <c r="G31" s="152">
        <v>157.32866059251501</v>
      </c>
      <c r="H31" s="156">
        <v>0.88235294117647056</v>
      </c>
      <c r="I31" s="152"/>
      <c r="J31" s="156"/>
      <c r="K31" s="152">
        <v>52.442886864171669</v>
      </c>
      <c r="L31" s="156">
        <v>4</v>
      </c>
      <c r="M31" s="152">
        <v>314.65732118503001</v>
      </c>
      <c r="N31" s="156">
        <v>0.94488188976377974</v>
      </c>
    </row>
    <row r="32" spans="1:14" ht="15" customHeight="1" x14ac:dyDescent="0.15">
      <c r="A32" s="124"/>
      <c r="B32" s="125" t="s">
        <v>245</v>
      </c>
      <c r="C32" s="154"/>
      <c r="D32" s="159"/>
      <c r="E32" s="154">
        <v>104.88577372834334</v>
      </c>
      <c r="F32" s="159">
        <v>0.41841004184100417</v>
      </c>
      <c r="G32" s="154">
        <v>52.442886864171669</v>
      </c>
      <c r="H32" s="159">
        <v>0.29411764705882354</v>
      </c>
      <c r="I32" s="154"/>
      <c r="J32" s="159"/>
      <c r="K32" s="154">
        <v>52.442886864171669</v>
      </c>
      <c r="L32" s="159">
        <v>4</v>
      </c>
      <c r="M32" s="154">
        <v>104.88577372834334</v>
      </c>
      <c r="N32" s="159">
        <v>0.31496062992125989</v>
      </c>
    </row>
    <row r="33" spans="1:14" ht="15" customHeight="1" x14ac:dyDescent="0.15">
      <c r="A33" s="126"/>
      <c r="B33" s="127" t="s">
        <v>37</v>
      </c>
      <c r="C33" s="154">
        <v>8233.533237674952</v>
      </c>
      <c r="D33" s="159">
        <v>99.999999999999986</v>
      </c>
      <c r="E33" s="154">
        <v>25067.699921074058</v>
      </c>
      <c r="F33" s="159">
        <v>100.00000000000001</v>
      </c>
      <c r="G33" s="154">
        <v>17830.581533818367</v>
      </c>
      <c r="H33" s="159">
        <v>100</v>
      </c>
      <c r="I33" s="154">
        <v>5926.0462156513986</v>
      </c>
      <c r="J33" s="159">
        <v>100</v>
      </c>
      <c r="K33" s="154">
        <v>1311.0721716042917</v>
      </c>
      <c r="L33" s="159">
        <v>100</v>
      </c>
      <c r="M33" s="154">
        <v>33301.233158749004</v>
      </c>
      <c r="N33" s="159">
        <v>100.00000000000001</v>
      </c>
    </row>
    <row r="34" spans="1:14" ht="15" customHeight="1" x14ac:dyDescent="0.15">
      <c r="A34" s="124" t="s">
        <v>16</v>
      </c>
      <c r="B34" s="112" t="s">
        <v>229</v>
      </c>
      <c r="C34" s="151">
        <v>5086.9600258246519</v>
      </c>
      <c r="D34" s="155">
        <v>50.785340314136128</v>
      </c>
      <c r="E34" s="151">
        <v>21921.126709223758</v>
      </c>
      <c r="F34" s="155">
        <v>59.123055162659135</v>
      </c>
      <c r="G34" s="151">
        <v>14474.236774511381</v>
      </c>
      <c r="H34" s="155">
        <v>59.869848156182215</v>
      </c>
      <c r="I34" s="151">
        <v>5873.6033287872269</v>
      </c>
      <c r="J34" s="155">
        <v>55.172413793103445</v>
      </c>
      <c r="K34" s="151">
        <v>1573.2866059251501</v>
      </c>
      <c r="L34" s="155">
        <v>69.767441860465112</v>
      </c>
      <c r="M34" s="151">
        <v>27008.086735048411</v>
      </c>
      <c r="N34" s="155">
        <v>57.349665924276174</v>
      </c>
    </row>
    <row r="35" spans="1:14" ht="15" customHeight="1" x14ac:dyDescent="0.15">
      <c r="A35" s="124"/>
      <c r="B35" s="113" t="s">
        <v>242</v>
      </c>
      <c r="C35" s="152">
        <v>4300.3167228620769</v>
      </c>
      <c r="D35" s="156">
        <v>42.931937172774873</v>
      </c>
      <c r="E35" s="152">
        <v>10331.248712241819</v>
      </c>
      <c r="F35" s="156">
        <v>27.864214992927867</v>
      </c>
      <c r="G35" s="152">
        <v>6660.246631749802</v>
      </c>
      <c r="H35" s="156">
        <v>27.548806941431675</v>
      </c>
      <c r="I35" s="152">
        <v>3251.4589855786435</v>
      </c>
      <c r="J35" s="156">
        <v>30.541871921182267</v>
      </c>
      <c r="K35" s="152">
        <v>419.54309491337335</v>
      </c>
      <c r="L35" s="156">
        <v>18.604651162790699</v>
      </c>
      <c r="M35" s="152">
        <v>14631.565435103896</v>
      </c>
      <c r="N35" s="156">
        <v>31.069042316258351</v>
      </c>
    </row>
    <row r="36" spans="1:14" ht="15" customHeight="1" x14ac:dyDescent="0.15">
      <c r="A36" s="124"/>
      <c r="B36" s="113" t="s">
        <v>251</v>
      </c>
      <c r="C36" s="152">
        <v>576.87175550588836</v>
      </c>
      <c r="D36" s="156">
        <v>5.7591623036649215</v>
      </c>
      <c r="E36" s="152">
        <v>2622.1443432085835</v>
      </c>
      <c r="F36" s="156">
        <v>7.0721357850070738</v>
      </c>
      <c r="G36" s="152">
        <v>1573.2866059251501</v>
      </c>
      <c r="H36" s="156">
        <v>6.5075921908893717</v>
      </c>
      <c r="I36" s="152">
        <v>786.64330296257504</v>
      </c>
      <c r="J36" s="156">
        <v>7.389162561576355</v>
      </c>
      <c r="K36" s="152">
        <v>262.21443432085835</v>
      </c>
      <c r="L36" s="156">
        <v>11.627906976744185</v>
      </c>
      <c r="M36" s="152">
        <v>3199.0160987144718</v>
      </c>
      <c r="N36" s="156">
        <v>6.7928730512249444</v>
      </c>
    </row>
    <row r="37" spans="1:14" ht="15" customHeight="1" x14ac:dyDescent="0.15">
      <c r="A37" s="124"/>
      <c r="B37" s="113" t="s">
        <v>246</v>
      </c>
      <c r="C37" s="157">
        <v>52.442886864171669</v>
      </c>
      <c r="D37" s="158">
        <v>0.52356020942408377</v>
      </c>
      <c r="E37" s="157">
        <v>1101.300624147605</v>
      </c>
      <c r="F37" s="158">
        <v>2.9702970297029707</v>
      </c>
      <c r="G37" s="157">
        <v>734.20041609840337</v>
      </c>
      <c r="H37" s="158">
        <v>3.0368763557483733</v>
      </c>
      <c r="I37" s="157">
        <v>367.10020804920168</v>
      </c>
      <c r="J37" s="158">
        <v>3.4482758620689653</v>
      </c>
      <c r="K37" s="157"/>
      <c r="L37" s="158"/>
      <c r="M37" s="157">
        <v>1153.7435110117767</v>
      </c>
      <c r="N37" s="158">
        <v>2.4498886414253898</v>
      </c>
    </row>
    <row r="38" spans="1:14" ht="15" customHeight="1" x14ac:dyDescent="0.15">
      <c r="A38" s="124"/>
      <c r="B38" s="113" t="s">
        <v>233</v>
      </c>
      <c r="C38" s="152"/>
      <c r="D38" s="156"/>
      <c r="E38" s="152">
        <v>629.31464237006003</v>
      </c>
      <c r="F38" s="156">
        <v>1.6973125884016977</v>
      </c>
      <c r="G38" s="152">
        <v>471.98598177754502</v>
      </c>
      <c r="H38" s="156">
        <v>1.9522776572668112</v>
      </c>
      <c r="I38" s="152">
        <v>157.32866059251501</v>
      </c>
      <c r="J38" s="156">
        <v>1.4778325123152709</v>
      </c>
      <c r="K38" s="152"/>
      <c r="L38" s="156"/>
      <c r="M38" s="152">
        <v>629.31464237006003</v>
      </c>
      <c r="N38" s="156">
        <v>1.3363028953229397</v>
      </c>
    </row>
    <row r="39" spans="1:14" ht="15" customHeight="1" x14ac:dyDescent="0.15">
      <c r="A39" s="124"/>
      <c r="B39" s="125" t="s">
        <v>245</v>
      </c>
      <c r="C39" s="154"/>
      <c r="D39" s="159"/>
      <c r="E39" s="154">
        <v>471.98598177754502</v>
      </c>
      <c r="F39" s="159">
        <v>1.2729844413012732</v>
      </c>
      <c r="G39" s="154">
        <v>262.21443432085835</v>
      </c>
      <c r="H39" s="159">
        <v>1.0845986984815621</v>
      </c>
      <c r="I39" s="154">
        <v>209.77154745668668</v>
      </c>
      <c r="J39" s="159">
        <v>1.9704433497536946</v>
      </c>
      <c r="K39" s="154"/>
      <c r="L39" s="159"/>
      <c r="M39" s="154">
        <v>471.98598177754502</v>
      </c>
      <c r="N39" s="159">
        <v>1.0022271714922049</v>
      </c>
    </row>
    <row r="40" spans="1:14" ht="15" customHeight="1" thickBot="1" x14ac:dyDescent="0.2">
      <c r="A40" s="128"/>
      <c r="B40" s="129" t="s">
        <v>37</v>
      </c>
      <c r="C40" s="160">
        <v>10016.591391056789</v>
      </c>
      <c r="D40" s="161">
        <v>100.00000000000001</v>
      </c>
      <c r="E40" s="160">
        <v>37077.121012969365</v>
      </c>
      <c r="F40" s="161">
        <v>100.00000000000003</v>
      </c>
      <c r="G40" s="160">
        <v>24176.170844383138</v>
      </c>
      <c r="H40" s="161">
        <v>100</v>
      </c>
      <c r="I40" s="160">
        <v>10645.906033426849</v>
      </c>
      <c r="J40" s="161">
        <v>100</v>
      </c>
      <c r="K40" s="160">
        <v>2255.0441351593818</v>
      </c>
      <c r="L40" s="161">
        <v>100</v>
      </c>
      <c r="M40" s="160">
        <v>47093.712404026162</v>
      </c>
      <c r="N40" s="161">
        <v>100.00000000000001</v>
      </c>
    </row>
    <row r="41" spans="1:14" ht="15" customHeight="1" thickTop="1" x14ac:dyDescent="0.15">
      <c r="A41" s="130" t="s">
        <v>28</v>
      </c>
      <c r="B41" s="112" t="s">
        <v>229</v>
      </c>
      <c r="C41" s="162">
        <v>33773.219140526555</v>
      </c>
      <c r="D41" s="163">
        <v>45.288326300984529</v>
      </c>
      <c r="E41" s="162">
        <v>86320.991778426571</v>
      </c>
      <c r="F41" s="163">
        <v>48.611931482575301</v>
      </c>
      <c r="G41" s="162">
        <v>62459.478255228452</v>
      </c>
      <c r="H41" s="163">
        <v>47.735470941883769</v>
      </c>
      <c r="I41" s="162">
        <v>19875.854121521064</v>
      </c>
      <c r="J41" s="163">
        <v>49.868421052631582</v>
      </c>
      <c r="K41" s="162">
        <v>3985.6594016770468</v>
      </c>
      <c r="L41" s="163">
        <v>58.015267175572518</v>
      </c>
      <c r="M41" s="162">
        <v>120094.21091895312</v>
      </c>
      <c r="N41" s="163">
        <v>47.62895174708818</v>
      </c>
    </row>
    <row r="42" spans="1:14" ht="15" customHeight="1" x14ac:dyDescent="0.15">
      <c r="A42" s="124"/>
      <c r="B42" s="113" t="s">
        <v>242</v>
      </c>
      <c r="C42" s="152">
        <v>35136.734198995022</v>
      </c>
      <c r="D42" s="156">
        <v>47.116736990154713</v>
      </c>
      <c r="E42" s="152">
        <v>73262.712949247827</v>
      </c>
      <c r="F42" s="156">
        <v>41.258121677495566</v>
      </c>
      <c r="G42" s="152">
        <v>56585.874926441233</v>
      </c>
      <c r="H42" s="156">
        <v>43.246492985971955</v>
      </c>
      <c r="I42" s="152">
        <v>14631.565435103896</v>
      </c>
      <c r="J42" s="156">
        <v>36.710526315789473</v>
      </c>
      <c r="K42" s="152">
        <v>2045.2725877026951</v>
      </c>
      <c r="L42" s="156">
        <v>29.770992366412212</v>
      </c>
      <c r="M42" s="152">
        <v>108399.44714824283</v>
      </c>
      <c r="N42" s="156">
        <v>42.990848585690507</v>
      </c>
    </row>
    <row r="43" spans="1:14" ht="15" customHeight="1" x14ac:dyDescent="0.15">
      <c r="A43" s="124"/>
      <c r="B43" s="113" t="s">
        <v>243</v>
      </c>
      <c r="C43" s="152">
        <v>4090.5451754053902</v>
      </c>
      <c r="D43" s="156">
        <v>5.4852320675105481</v>
      </c>
      <c r="E43" s="152">
        <v>11537.435110117767</v>
      </c>
      <c r="F43" s="156">
        <v>6.4973419964559938</v>
      </c>
      <c r="G43" s="152">
        <v>7761.547255897407</v>
      </c>
      <c r="H43" s="156">
        <v>5.9318637274549104</v>
      </c>
      <c r="I43" s="152">
        <v>3303.9018724428151</v>
      </c>
      <c r="J43" s="156">
        <v>8.2894736842105257</v>
      </c>
      <c r="K43" s="152">
        <v>471.98598177754502</v>
      </c>
      <c r="L43" s="156">
        <v>6.8702290076335881</v>
      </c>
      <c r="M43" s="152">
        <v>15627.980285523157</v>
      </c>
      <c r="N43" s="156">
        <v>6.1980033277870206</v>
      </c>
    </row>
    <row r="44" spans="1:14" ht="15" customHeight="1" x14ac:dyDescent="0.15">
      <c r="A44" s="124"/>
      <c r="B44" s="113" t="s">
        <v>246</v>
      </c>
      <c r="C44" s="157">
        <v>839.0861898267467</v>
      </c>
      <c r="D44" s="158">
        <v>1.1251758087201125</v>
      </c>
      <c r="E44" s="157">
        <v>3880.7736279487035</v>
      </c>
      <c r="F44" s="158">
        <v>2.1854695806261071</v>
      </c>
      <c r="G44" s="157">
        <v>2412.3727957518968</v>
      </c>
      <c r="H44" s="158">
        <v>1.8436873747494993</v>
      </c>
      <c r="I44" s="157">
        <v>1311.0721716042917</v>
      </c>
      <c r="J44" s="158">
        <v>3.2894736842105261</v>
      </c>
      <c r="K44" s="157">
        <v>157.32866059251501</v>
      </c>
      <c r="L44" s="158">
        <v>2.2900763358778624</v>
      </c>
      <c r="M44" s="157">
        <v>4719.8598177754502</v>
      </c>
      <c r="N44" s="158">
        <v>1.871880199667221</v>
      </c>
    </row>
    <row r="45" spans="1:14" ht="15" customHeight="1" x14ac:dyDescent="0.15">
      <c r="A45" s="124"/>
      <c r="B45" s="113" t="s">
        <v>233</v>
      </c>
      <c r="C45" s="152">
        <v>524.42886864171669</v>
      </c>
      <c r="D45" s="156">
        <v>0.70323488045007032</v>
      </c>
      <c r="E45" s="152">
        <v>1573.2866059251501</v>
      </c>
      <c r="F45" s="156">
        <v>0.88600118133490813</v>
      </c>
      <c r="G45" s="152">
        <v>996.41485041926171</v>
      </c>
      <c r="H45" s="156">
        <v>0.76152304609218446</v>
      </c>
      <c r="I45" s="152">
        <v>419.54309491337335</v>
      </c>
      <c r="J45" s="156">
        <v>1.0526315789473684</v>
      </c>
      <c r="K45" s="152">
        <v>157.32866059251501</v>
      </c>
      <c r="L45" s="156">
        <v>2.2900763358778624</v>
      </c>
      <c r="M45" s="152">
        <v>2097.7154745668668</v>
      </c>
      <c r="N45" s="156">
        <v>0.83194675540765373</v>
      </c>
    </row>
    <row r="46" spans="1:14" ht="15" customHeight="1" x14ac:dyDescent="0.15">
      <c r="A46" s="124"/>
      <c r="B46" s="125" t="s">
        <v>245</v>
      </c>
      <c r="C46" s="154">
        <v>209.77154745668668</v>
      </c>
      <c r="D46" s="159">
        <v>0.28129395218002812</v>
      </c>
      <c r="E46" s="154">
        <v>996.41485041926171</v>
      </c>
      <c r="F46" s="159">
        <v>0.56113408151210853</v>
      </c>
      <c r="G46" s="154">
        <v>629.31464237006003</v>
      </c>
      <c r="H46" s="159">
        <v>0.48096192384769543</v>
      </c>
      <c r="I46" s="154">
        <v>314.65732118503001</v>
      </c>
      <c r="J46" s="159">
        <v>0.78947368421052633</v>
      </c>
      <c r="K46" s="154">
        <v>52.442886864171669</v>
      </c>
      <c r="L46" s="159">
        <v>0.76335877862595414</v>
      </c>
      <c r="M46" s="154">
        <v>1206.1863978759484</v>
      </c>
      <c r="N46" s="159">
        <v>0.47836938435940091</v>
      </c>
    </row>
    <row r="47" spans="1:14" ht="15" customHeight="1" x14ac:dyDescent="0.15">
      <c r="A47" s="126"/>
      <c r="B47" s="127"/>
      <c r="C47" s="154">
        <v>74573.785120852117</v>
      </c>
      <c r="D47" s="159">
        <v>100</v>
      </c>
      <c r="E47" s="154">
        <v>177571.61492208531</v>
      </c>
      <c r="F47" s="159">
        <v>99.999999999999986</v>
      </c>
      <c r="G47" s="154">
        <v>130845.0027261083</v>
      </c>
      <c r="H47" s="159">
        <v>100.00000000000001</v>
      </c>
      <c r="I47" s="154">
        <v>39856.594016770468</v>
      </c>
      <c r="J47" s="159">
        <v>99.999999999999986</v>
      </c>
      <c r="K47" s="154">
        <v>6870.0181792064886</v>
      </c>
      <c r="L47" s="159">
        <v>99.999999999999986</v>
      </c>
      <c r="M47" s="154">
        <v>252145.40004293743</v>
      </c>
      <c r="N47" s="159">
        <v>99.999999999999972</v>
      </c>
    </row>
    <row r="48" spans="1:14" ht="13.5" x14ac:dyDescent="0.15">
      <c r="E48" s="15"/>
      <c r="F48" s="16"/>
      <c r="G48" s="15" t="s">
        <v>29</v>
      </c>
      <c r="H48" s="16" t="s">
        <v>33</v>
      </c>
    </row>
    <row r="49" spans="5:8" ht="13.5" x14ac:dyDescent="0.15">
      <c r="E49" s="11"/>
      <c r="F49" s="10"/>
      <c r="G49" s="11"/>
      <c r="H49" s="10"/>
    </row>
  </sheetData>
  <mergeCells count="6">
    <mergeCell ref="C4:D5"/>
    <mergeCell ref="E4:L4"/>
    <mergeCell ref="M4:N5"/>
    <mergeCell ref="G5:H5"/>
    <mergeCell ref="I5:J5"/>
    <mergeCell ref="K5:L5"/>
  </mergeCells>
  <phoneticPr fontId="4"/>
  <pageMargins left="0.59055118110236227" right="0.59055118110236227" top="0.98425196850393704" bottom="0.98425196850393704" header="0.51181102362204722" footer="0.5118110236220472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5">
    <pageSetUpPr fitToPage="1"/>
  </sheetPr>
  <dimension ref="A1:N49"/>
  <sheetViews>
    <sheetView zoomScale="85" zoomScaleNormal="85" workbookViewId="0"/>
  </sheetViews>
  <sheetFormatPr defaultColWidth="8.875" defaultRowHeight="12" x14ac:dyDescent="0.15"/>
  <cols>
    <col min="1" max="1" width="10.625" style="103" customWidth="1"/>
    <col min="2" max="2" width="14" style="103" customWidth="1"/>
    <col min="3" max="14" width="8.25" style="103" customWidth="1"/>
    <col min="15" max="16384" width="8.875" style="103"/>
  </cols>
  <sheetData>
    <row r="1" spans="1:14" s="101" customFormat="1" ht="17.25" customHeight="1" x14ac:dyDescent="0.15">
      <c r="A1" s="119" t="s">
        <v>253</v>
      </c>
    </row>
    <row r="2" spans="1:14" x14ac:dyDescent="0.15">
      <c r="B2" s="102"/>
    </row>
    <row r="3" spans="1:14" s="104" customFormat="1" ht="17.25" customHeight="1" x14ac:dyDescent="0.15">
      <c r="K3" s="35"/>
      <c r="N3" s="105" t="s">
        <v>18</v>
      </c>
    </row>
    <row r="4" spans="1:14" ht="18" customHeight="1" x14ac:dyDescent="0.15">
      <c r="A4" s="120"/>
      <c r="B4" s="121" t="s">
        <v>226</v>
      </c>
      <c r="C4" s="219" t="s">
        <v>227</v>
      </c>
      <c r="D4" s="220"/>
      <c r="E4" s="225" t="s">
        <v>249</v>
      </c>
      <c r="F4" s="223"/>
      <c r="G4" s="223"/>
      <c r="H4" s="223"/>
      <c r="I4" s="223"/>
      <c r="J4" s="223"/>
      <c r="K4" s="223"/>
      <c r="L4" s="175"/>
      <c r="M4" s="225" t="s">
        <v>1</v>
      </c>
      <c r="N4" s="226"/>
    </row>
    <row r="5" spans="1:14" s="111" customFormat="1" ht="34.5" customHeight="1" x14ac:dyDescent="0.15">
      <c r="A5" s="122" t="s">
        <v>41</v>
      </c>
      <c r="B5" s="123" t="s">
        <v>64</v>
      </c>
      <c r="C5" s="221"/>
      <c r="D5" s="222"/>
      <c r="E5" s="109"/>
      <c r="F5" s="110"/>
      <c r="G5" s="229" t="s">
        <v>6</v>
      </c>
      <c r="H5" s="230"/>
      <c r="I5" s="229" t="s">
        <v>8</v>
      </c>
      <c r="J5" s="230"/>
      <c r="K5" s="229" t="s">
        <v>35</v>
      </c>
      <c r="L5" s="230"/>
      <c r="M5" s="227"/>
      <c r="N5" s="228"/>
    </row>
    <row r="6" spans="1:14" ht="15" customHeight="1" x14ac:dyDescent="0.15">
      <c r="A6" s="124" t="s">
        <v>7</v>
      </c>
      <c r="B6" s="112" t="s">
        <v>229</v>
      </c>
      <c r="C6" s="151">
        <v>7918.875916489922</v>
      </c>
      <c r="D6" s="155">
        <v>45.89665653495441</v>
      </c>
      <c r="E6" s="151">
        <v>2727.0301169369268</v>
      </c>
      <c r="F6" s="155">
        <v>39.097744360902254</v>
      </c>
      <c r="G6" s="151">
        <v>2359.9299088877251</v>
      </c>
      <c r="H6" s="155">
        <v>40.178571428571431</v>
      </c>
      <c r="I6" s="151">
        <v>314.65732118503001</v>
      </c>
      <c r="J6" s="155">
        <v>31.578947368421051</v>
      </c>
      <c r="K6" s="151">
        <v>52.442886864171669</v>
      </c>
      <c r="L6" s="155">
        <v>50</v>
      </c>
      <c r="M6" s="151">
        <v>10645.906033426849</v>
      </c>
      <c r="N6" s="155">
        <v>43.939393939393938</v>
      </c>
    </row>
    <row r="7" spans="1:14" ht="15" customHeight="1" x14ac:dyDescent="0.15">
      <c r="A7" s="124"/>
      <c r="B7" s="113" t="s">
        <v>254</v>
      </c>
      <c r="C7" s="152">
        <v>8495.7476719958104</v>
      </c>
      <c r="D7" s="156">
        <v>49.240121580547118</v>
      </c>
      <c r="E7" s="152">
        <v>3828.3307410845318</v>
      </c>
      <c r="F7" s="156">
        <v>54.887218045112782</v>
      </c>
      <c r="G7" s="152">
        <v>3199.0160987144718</v>
      </c>
      <c r="H7" s="156">
        <v>54.464285714285708</v>
      </c>
      <c r="I7" s="152">
        <v>629.31464237006003</v>
      </c>
      <c r="J7" s="156">
        <v>63.157894736842103</v>
      </c>
      <c r="K7" s="152"/>
      <c r="L7" s="156"/>
      <c r="M7" s="152">
        <v>12324.078413080342</v>
      </c>
      <c r="N7" s="156">
        <v>50.865800865800871</v>
      </c>
    </row>
    <row r="8" spans="1:14" ht="15" customHeight="1" x14ac:dyDescent="0.15">
      <c r="A8" s="124"/>
      <c r="B8" s="113" t="s">
        <v>255</v>
      </c>
      <c r="C8" s="152">
        <v>524.42886864171669</v>
      </c>
      <c r="D8" s="156">
        <v>3.0395136778115504</v>
      </c>
      <c r="E8" s="152">
        <v>367.10020804920168</v>
      </c>
      <c r="F8" s="156">
        <v>5.2631578947368416</v>
      </c>
      <c r="G8" s="152">
        <v>262.21443432085835</v>
      </c>
      <c r="H8" s="156">
        <v>4.4642857142857144</v>
      </c>
      <c r="I8" s="152">
        <v>52.442886864171669</v>
      </c>
      <c r="J8" s="156">
        <v>5.2631578947368416</v>
      </c>
      <c r="K8" s="152">
        <v>52.442886864171669</v>
      </c>
      <c r="L8" s="156">
        <v>50</v>
      </c>
      <c r="M8" s="152">
        <v>891.52907669091837</v>
      </c>
      <c r="N8" s="156">
        <v>3.6796536796536801</v>
      </c>
    </row>
    <row r="9" spans="1:14" ht="15" customHeight="1" x14ac:dyDescent="0.15">
      <c r="A9" s="124"/>
      <c r="B9" s="113" t="s">
        <v>244</v>
      </c>
      <c r="C9" s="157">
        <v>104.88577372834334</v>
      </c>
      <c r="D9" s="158">
        <v>0.60790273556231011</v>
      </c>
      <c r="E9" s="157"/>
      <c r="F9" s="158"/>
      <c r="G9" s="157"/>
      <c r="H9" s="158"/>
      <c r="I9" s="157"/>
      <c r="J9" s="158"/>
      <c r="K9" s="157"/>
      <c r="L9" s="158"/>
      <c r="M9" s="157">
        <v>104.88577372834334</v>
      </c>
      <c r="N9" s="158">
        <v>0.4329004329004329</v>
      </c>
    </row>
    <row r="10" spans="1:14" ht="15" customHeight="1" x14ac:dyDescent="0.15">
      <c r="A10" s="124"/>
      <c r="B10" s="113" t="s">
        <v>256</v>
      </c>
      <c r="C10" s="152">
        <v>104.88577372834334</v>
      </c>
      <c r="D10" s="156">
        <v>0.60790273556231011</v>
      </c>
      <c r="E10" s="152">
        <v>52.442886864171669</v>
      </c>
      <c r="F10" s="156">
        <v>0.75187969924812026</v>
      </c>
      <c r="G10" s="152">
        <v>52.442886864171669</v>
      </c>
      <c r="H10" s="156">
        <v>0.89285714285714279</v>
      </c>
      <c r="I10" s="152"/>
      <c r="J10" s="156"/>
      <c r="K10" s="152"/>
      <c r="L10" s="156"/>
      <c r="M10" s="152">
        <v>157.32866059251501</v>
      </c>
      <c r="N10" s="156">
        <v>0.64935064935064934</v>
      </c>
    </row>
    <row r="11" spans="1:14" ht="15" customHeight="1" x14ac:dyDescent="0.15">
      <c r="A11" s="124"/>
      <c r="B11" s="125" t="s">
        <v>257</v>
      </c>
      <c r="C11" s="154">
        <v>104.88577372834334</v>
      </c>
      <c r="D11" s="159">
        <v>0.60790273556231011</v>
      </c>
      <c r="E11" s="154"/>
      <c r="F11" s="159"/>
      <c r="G11" s="154"/>
      <c r="H11" s="159"/>
      <c r="I11" s="154"/>
      <c r="J11" s="159"/>
      <c r="K11" s="154"/>
      <c r="L11" s="159"/>
      <c r="M11" s="154">
        <v>104.88577372834334</v>
      </c>
      <c r="N11" s="159">
        <v>0.4329004329004329</v>
      </c>
    </row>
    <row r="12" spans="1:14" ht="15" customHeight="1" x14ac:dyDescent="0.15">
      <c r="A12" s="126"/>
      <c r="B12" s="127" t="s">
        <v>37</v>
      </c>
      <c r="C12" s="154">
        <v>17253.709778312477</v>
      </c>
      <c r="D12" s="159">
        <v>100</v>
      </c>
      <c r="E12" s="154">
        <v>6974.903952934832</v>
      </c>
      <c r="F12" s="159">
        <v>99.999999999999986</v>
      </c>
      <c r="G12" s="154">
        <v>5873.6033287872269</v>
      </c>
      <c r="H12" s="159">
        <v>99.999999999999986</v>
      </c>
      <c r="I12" s="154">
        <v>996.41485041926171</v>
      </c>
      <c r="J12" s="159">
        <v>99.999999999999986</v>
      </c>
      <c r="K12" s="154">
        <v>104.88577372834334</v>
      </c>
      <c r="L12" s="159">
        <v>100</v>
      </c>
      <c r="M12" s="154">
        <v>24228.613731247311</v>
      </c>
      <c r="N12" s="159">
        <v>100.00000000000003</v>
      </c>
    </row>
    <row r="13" spans="1:14" ht="15" customHeight="1" x14ac:dyDescent="0.15">
      <c r="A13" s="124" t="s">
        <v>10</v>
      </c>
      <c r="B13" s="112" t="s">
        <v>229</v>
      </c>
      <c r="C13" s="151">
        <v>9334.8338618225571</v>
      </c>
      <c r="D13" s="155">
        <v>48.369565217391305</v>
      </c>
      <c r="E13" s="151">
        <v>16939.052457127447</v>
      </c>
      <c r="F13" s="155">
        <v>42.332896461336837</v>
      </c>
      <c r="G13" s="151">
        <v>13110.721716042917</v>
      </c>
      <c r="H13" s="155">
        <v>42.016806722689068</v>
      </c>
      <c r="I13" s="151">
        <v>3303.9018724428151</v>
      </c>
      <c r="J13" s="155">
        <v>41.721854304635762</v>
      </c>
      <c r="K13" s="151">
        <v>524.42886864171669</v>
      </c>
      <c r="L13" s="155">
        <v>58.82352941176471</v>
      </c>
      <c r="M13" s="151">
        <v>26273.886318950004</v>
      </c>
      <c r="N13" s="155">
        <v>44.297082228116707</v>
      </c>
    </row>
    <row r="14" spans="1:14" ht="15" customHeight="1" x14ac:dyDescent="0.15">
      <c r="A14" s="124" t="s">
        <v>11</v>
      </c>
      <c r="B14" s="113" t="s">
        <v>254</v>
      </c>
      <c r="C14" s="152">
        <v>8548.190558859982</v>
      </c>
      <c r="D14" s="156">
        <v>44.29347826086957</v>
      </c>
      <c r="E14" s="152">
        <v>19666.082574064378</v>
      </c>
      <c r="F14" s="156">
        <v>49.148099606815222</v>
      </c>
      <c r="G14" s="152">
        <v>15680.423172387329</v>
      </c>
      <c r="H14" s="156">
        <v>50.252100840336134</v>
      </c>
      <c r="I14" s="152">
        <v>3618.5591936278452</v>
      </c>
      <c r="J14" s="156">
        <v>45.695364238410598</v>
      </c>
      <c r="K14" s="152">
        <v>367.10020804920168</v>
      </c>
      <c r="L14" s="156">
        <v>41.17647058823529</v>
      </c>
      <c r="M14" s="152">
        <v>28214.273132924362</v>
      </c>
      <c r="N14" s="156">
        <v>47.5685234305924</v>
      </c>
    </row>
    <row r="15" spans="1:14" ht="15" customHeight="1" x14ac:dyDescent="0.15">
      <c r="A15" s="124"/>
      <c r="B15" s="113" t="s">
        <v>255</v>
      </c>
      <c r="C15" s="152">
        <v>1153.7435110117767</v>
      </c>
      <c r="D15" s="156">
        <v>5.9782608695652177</v>
      </c>
      <c r="E15" s="152">
        <v>2202.6012482952101</v>
      </c>
      <c r="F15" s="156">
        <v>5.5045871559633044</v>
      </c>
      <c r="G15" s="152">
        <v>1625.7294927893217</v>
      </c>
      <c r="H15" s="156">
        <v>5.2100840336134446</v>
      </c>
      <c r="I15" s="152">
        <v>576.87175550588836</v>
      </c>
      <c r="J15" s="156">
        <v>7.2847682119205297</v>
      </c>
      <c r="K15" s="152"/>
      <c r="L15" s="156"/>
      <c r="M15" s="152">
        <v>3356.3447593069868</v>
      </c>
      <c r="N15" s="156">
        <v>5.6587091069849684</v>
      </c>
    </row>
    <row r="16" spans="1:14" ht="15" customHeight="1" x14ac:dyDescent="0.15">
      <c r="A16" s="124"/>
      <c r="B16" s="113" t="s">
        <v>244</v>
      </c>
      <c r="C16" s="157">
        <v>52.442886864171669</v>
      </c>
      <c r="D16" s="158">
        <v>0.27173913043478259</v>
      </c>
      <c r="E16" s="157">
        <v>891.52907669091837</v>
      </c>
      <c r="F16" s="158">
        <v>2.2280471821756231</v>
      </c>
      <c r="G16" s="157">
        <v>629.31464237006003</v>
      </c>
      <c r="H16" s="158">
        <v>2.0168067226890756</v>
      </c>
      <c r="I16" s="157">
        <v>262.21443432085835</v>
      </c>
      <c r="J16" s="158">
        <v>3.3112582781456954</v>
      </c>
      <c r="K16" s="157"/>
      <c r="L16" s="158"/>
      <c r="M16" s="157">
        <v>943.97196355509004</v>
      </c>
      <c r="N16" s="158">
        <v>1.5915119363395225</v>
      </c>
    </row>
    <row r="17" spans="1:14" ht="15" customHeight="1" x14ac:dyDescent="0.15">
      <c r="A17" s="124"/>
      <c r="B17" s="113" t="s">
        <v>256</v>
      </c>
      <c r="C17" s="152">
        <v>104.88577372834334</v>
      </c>
      <c r="D17" s="156">
        <v>0.54347826086956519</v>
      </c>
      <c r="E17" s="152">
        <v>262.21443432085835</v>
      </c>
      <c r="F17" s="156">
        <v>0.65530799475753632</v>
      </c>
      <c r="G17" s="152">
        <v>157.32866059251501</v>
      </c>
      <c r="H17" s="156">
        <v>0.50420168067226889</v>
      </c>
      <c r="I17" s="152">
        <v>104.88577372834334</v>
      </c>
      <c r="J17" s="156">
        <v>1.3245033112582782</v>
      </c>
      <c r="K17" s="152"/>
      <c r="L17" s="156"/>
      <c r="M17" s="152">
        <v>367.10020804920168</v>
      </c>
      <c r="N17" s="156">
        <v>0.61892130857648098</v>
      </c>
    </row>
    <row r="18" spans="1:14" ht="15" customHeight="1" x14ac:dyDescent="0.15">
      <c r="A18" s="124"/>
      <c r="B18" s="125" t="s">
        <v>257</v>
      </c>
      <c r="C18" s="154">
        <v>104.88577372834334</v>
      </c>
      <c r="D18" s="159">
        <v>0.54347826086956519</v>
      </c>
      <c r="E18" s="154">
        <v>52.442886864171669</v>
      </c>
      <c r="F18" s="159">
        <v>0.13106159895150726</v>
      </c>
      <c r="G18" s="154"/>
      <c r="H18" s="159"/>
      <c r="I18" s="154">
        <v>52.442886864171669</v>
      </c>
      <c r="J18" s="159">
        <v>0.66225165562913912</v>
      </c>
      <c r="K18" s="154"/>
      <c r="L18" s="159"/>
      <c r="M18" s="154">
        <v>157.32866059251501</v>
      </c>
      <c r="N18" s="159">
        <v>0.2652519893899204</v>
      </c>
    </row>
    <row r="19" spans="1:14" ht="15" customHeight="1" x14ac:dyDescent="0.15">
      <c r="A19" s="126"/>
      <c r="B19" s="127" t="s">
        <v>37</v>
      </c>
      <c r="C19" s="154">
        <v>19298.982366015174</v>
      </c>
      <c r="D19" s="159">
        <v>100</v>
      </c>
      <c r="E19" s="154">
        <v>40013.922677362971</v>
      </c>
      <c r="F19" s="159">
        <v>100.00000000000003</v>
      </c>
      <c r="G19" s="154">
        <v>31203.517684182145</v>
      </c>
      <c r="H19" s="159">
        <v>99.999999999999986</v>
      </c>
      <c r="I19" s="154">
        <v>7918.875916489922</v>
      </c>
      <c r="J19" s="159">
        <v>100.00000000000001</v>
      </c>
      <c r="K19" s="154">
        <v>891.52907669091837</v>
      </c>
      <c r="L19" s="159">
        <v>100</v>
      </c>
      <c r="M19" s="154">
        <v>59312.905043378159</v>
      </c>
      <c r="N19" s="159">
        <v>100.00000000000001</v>
      </c>
    </row>
    <row r="20" spans="1:14" ht="15" customHeight="1" x14ac:dyDescent="0.15">
      <c r="A20" s="124" t="s">
        <v>12</v>
      </c>
      <c r="B20" s="112" t="s">
        <v>229</v>
      </c>
      <c r="C20" s="151">
        <v>4929.6313652321369</v>
      </c>
      <c r="D20" s="155">
        <v>40</v>
      </c>
      <c r="E20" s="151">
        <v>19351.425252879348</v>
      </c>
      <c r="F20" s="155">
        <v>43.36075205640423</v>
      </c>
      <c r="G20" s="151">
        <v>14264.465227054694</v>
      </c>
      <c r="H20" s="155">
        <v>42.170542635658926</v>
      </c>
      <c r="I20" s="151">
        <v>4352.7596097262485</v>
      </c>
      <c r="J20" s="155">
        <v>46.368715083798882</v>
      </c>
      <c r="K20" s="151">
        <v>734.20041609840337</v>
      </c>
      <c r="L20" s="155">
        <v>51.851851851851848</v>
      </c>
      <c r="M20" s="151">
        <v>24281.056618111485</v>
      </c>
      <c r="N20" s="155">
        <v>42.633517495395949</v>
      </c>
    </row>
    <row r="21" spans="1:14" ht="15" customHeight="1" x14ac:dyDescent="0.15">
      <c r="A21" s="124" t="s">
        <v>13</v>
      </c>
      <c r="B21" s="113" t="s">
        <v>254</v>
      </c>
      <c r="C21" s="152">
        <v>5716.2746681947119</v>
      </c>
      <c r="D21" s="156">
        <v>46.382978723404257</v>
      </c>
      <c r="E21" s="152">
        <v>20924.711858804498</v>
      </c>
      <c r="F21" s="156">
        <v>46.88601645123385</v>
      </c>
      <c r="G21" s="152">
        <v>16781.723796534934</v>
      </c>
      <c r="H21" s="156">
        <v>49.612403100775211</v>
      </c>
      <c r="I21" s="152">
        <v>3671.0020804920168</v>
      </c>
      <c r="J21" s="156">
        <v>39.106145251396647</v>
      </c>
      <c r="K21" s="152">
        <v>471.98598177754502</v>
      </c>
      <c r="L21" s="156">
        <v>33.333333333333329</v>
      </c>
      <c r="M21" s="152">
        <v>26640.986526999208</v>
      </c>
      <c r="N21" s="156">
        <v>46.777163904235728</v>
      </c>
    </row>
    <row r="22" spans="1:14" ht="15" customHeight="1" x14ac:dyDescent="0.15">
      <c r="A22" s="124"/>
      <c r="B22" s="113" t="s">
        <v>243</v>
      </c>
      <c r="C22" s="152">
        <v>1048.8577372834334</v>
      </c>
      <c r="D22" s="156">
        <v>8.5106382978723403</v>
      </c>
      <c r="E22" s="152">
        <v>3146.5732118503001</v>
      </c>
      <c r="F22" s="156">
        <v>7.0505287896592241</v>
      </c>
      <c r="G22" s="152">
        <v>2150.1583614310384</v>
      </c>
      <c r="H22" s="156">
        <v>6.3565891472868232</v>
      </c>
      <c r="I22" s="152">
        <v>943.97196355509004</v>
      </c>
      <c r="J22" s="156">
        <v>10.05586592178771</v>
      </c>
      <c r="K22" s="152">
        <v>52.442886864171669</v>
      </c>
      <c r="L22" s="156">
        <v>3.7037037037037033</v>
      </c>
      <c r="M22" s="152">
        <v>4195.4309491337335</v>
      </c>
      <c r="N22" s="156">
        <v>7.3664825046040505</v>
      </c>
    </row>
    <row r="23" spans="1:14" ht="15" customHeight="1" x14ac:dyDescent="0.15">
      <c r="A23" s="124"/>
      <c r="B23" s="113" t="s">
        <v>244</v>
      </c>
      <c r="C23" s="157">
        <v>471.98598177754502</v>
      </c>
      <c r="D23" s="158">
        <v>3.8297872340425529</v>
      </c>
      <c r="E23" s="157">
        <v>839.0861898267467</v>
      </c>
      <c r="F23" s="158">
        <v>1.8801410105757932</v>
      </c>
      <c r="G23" s="157">
        <v>471.98598177754502</v>
      </c>
      <c r="H23" s="158">
        <v>1.3953488372093026</v>
      </c>
      <c r="I23" s="157">
        <v>262.21443432085835</v>
      </c>
      <c r="J23" s="158">
        <v>2.7932960893854748</v>
      </c>
      <c r="K23" s="157">
        <v>104.88577372834334</v>
      </c>
      <c r="L23" s="158">
        <v>7.4074074074074066</v>
      </c>
      <c r="M23" s="157">
        <v>1311.0721716042917</v>
      </c>
      <c r="N23" s="158">
        <v>2.3020257826887662</v>
      </c>
    </row>
    <row r="24" spans="1:14" ht="15" customHeight="1" x14ac:dyDescent="0.15">
      <c r="A24" s="124"/>
      <c r="B24" s="113" t="s">
        <v>233</v>
      </c>
      <c r="C24" s="152">
        <v>157.32866059251501</v>
      </c>
      <c r="D24" s="156">
        <v>1.2765957446808509</v>
      </c>
      <c r="E24" s="152">
        <v>209.77154745668668</v>
      </c>
      <c r="F24" s="156">
        <v>0.4700352526439483</v>
      </c>
      <c r="G24" s="152">
        <v>52.442886864171669</v>
      </c>
      <c r="H24" s="156">
        <v>0.15503875968992253</v>
      </c>
      <c r="I24" s="152">
        <v>104.88577372834334</v>
      </c>
      <c r="J24" s="156">
        <v>1.1173184357541899</v>
      </c>
      <c r="K24" s="152">
        <v>52.442886864171669</v>
      </c>
      <c r="L24" s="156">
        <v>3.7037037037037033</v>
      </c>
      <c r="M24" s="152">
        <v>367.10020804920168</v>
      </c>
      <c r="N24" s="156">
        <v>0.64456721915285453</v>
      </c>
    </row>
    <row r="25" spans="1:14" ht="15" customHeight="1" x14ac:dyDescent="0.15">
      <c r="A25" s="124"/>
      <c r="B25" s="125" t="s">
        <v>257</v>
      </c>
      <c r="C25" s="154"/>
      <c r="D25" s="159"/>
      <c r="E25" s="154">
        <v>157.32866059251501</v>
      </c>
      <c r="F25" s="159">
        <v>0.3525264394829612</v>
      </c>
      <c r="G25" s="154">
        <v>104.88577372834334</v>
      </c>
      <c r="H25" s="159">
        <v>0.31007751937984507</v>
      </c>
      <c r="I25" s="154">
        <v>52.442886864171669</v>
      </c>
      <c r="J25" s="159">
        <v>0.55865921787709494</v>
      </c>
      <c r="K25" s="154"/>
      <c r="L25" s="159"/>
      <c r="M25" s="154">
        <v>157.32866059251501</v>
      </c>
      <c r="N25" s="159">
        <v>0.27624309392265189</v>
      </c>
    </row>
    <row r="26" spans="1:14" ht="15" customHeight="1" x14ac:dyDescent="0.15">
      <c r="A26" s="126"/>
      <c r="B26" s="127" t="s">
        <v>37</v>
      </c>
      <c r="C26" s="154">
        <v>12324.078413080342</v>
      </c>
      <c r="D26" s="159">
        <v>99.999999999999986</v>
      </c>
      <c r="E26" s="154">
        <v>44628.896721410092</v>
      </c>
      <c r="F26" s="159">
        <v>100.00000000000001</v>
      </c>
      <c r="G26" s="154">
        <v>33825.662027390717</v>
      </c>
      <c r="H26" s="159">
        <v>100.00000000000001</v>
      </c>
      <c r="I26" s="154">
        <v>9387.2767486867288</v>
      </c>
      <c r="J26" s="159">
        <v>100</v>
      </c>
      <c r="K26" s="154">
        <v>1415.9579453326351</v>
      </c>
      <c r="L26" s="159">
        <v>100</v>
      </c>
      <c r="M26" s="154">
        <v>56952.975134490436</v>
      </c>
      <c r="N26" s="159">
        <v>100</v>
      </c>
    </row>
    <row r="27" spans="1:14" ht="15" customHeight="1" x14ac:dyDescent="0.15">
      <c r="A27" s="124" t="s">
        <v>14</v>
      </c>
      <c r="B27" s="112" t="s">
        <v>229</v>
      </c>
      <c r="C27" s="151">
        <v>3828.3307410845318</v>
      </c>
      <c r="D27" s="155">
        <v>42.441860465116278</v>
      </c>
      <c r="E27" s="151">
        <v>15418.208738066471</v>
      </c>
      <c r="F27" s="155">
        <v>49.163879598662206</v>
      </c>
      <c r="G27" s="151">
        <v>11799.649544438626</v>
      </c>
      <c r="H27" s="155">
        <v>48.596112311015126</v>
      </c>
      <c r="I27" s="151">
        <v>3146.5732118503001</v>
      </c>
      <c r="J27" s="155">
        <v>52.173913043478258</v>
      </c>
      <c r="K27" s="151">
        <v>471.98598177754502</v>
      </c>
      <c r="L27" s="155">
        <v>45</v>
      </c>
      <c r="M27" s="151">
        <v>19246.539479151004</v>
      </c>
      <c r="N27" s="155">
        <v>47.662337662337663</v>
      </c>
    </row>
    <row r="28" spans="1:14" ht="15" customHeight="1" x14ac:dyDescent="0.15">
      <c r="A28" s="124" t="s">
        <v>15</v>
      </c>
      <c r="B28" s="113" t="s">
        <v>254</v>
      </c>
      <c r="C28" s="152">
        <v>4667.4169309112785</v>
      </c>
      <c r="D28" s="156">
        <v>51.744186046511629</v>
      </c>
      <c r="E28" s="152">
        <v>12586.292847401201</v>
      </c>
      <c r="F28" s="156">
        <v>40.133779264214041</v>
      </c>
      <c r="G28" s="152">
        <v>10069.03427792096</v>
      </c>
      <c r="H28" s="156">
        <v>41.468682505399578</v>
      </c>
      <c r="I28" s="152">
        <v>2097.7154745668668</v>
      </c>
      <c r="J28" s="156">
        <v>34.782608695652172</v>
      </c>
      <c r="K28" s="152">
        <v>419.54309491337335</v>
      </c>
      <c r="L28" s="156">
        <v>40</v>
      </c>
      <c r="M28" s="152">
        <v>17253.709778312477</v>
      </c>
      <c r="N28" s="156">
        <v>42.72727272727272</v>
      </c>
    </row>
    <row r="29" spans="1:14" ht="15" customHeight="1" x14ac:dyDescent="0.15">
      <c r="A29" s="124"/>
      <c r="B29" s="113" t="s">
        <v>255</v>
      </c>
      <c r="C29" s="152">
        <v>314.65732118503001</v>
      </c>
      <c r="D29" s="156">
        <v>3.4883720930232558</v>
      </c>
      <c r="E29" s="152">
        <v>2150.1583614310384</v>
      </c>
      <c r="F29" s="156">
        <v>6.8561872909698991</v>
      </c>
      <c r="G29" s="152">
        <v>1520.8437190609784</v>
      </c>
      <c r="H29" s="156">
        <v>6.263498920086394</v>
      </c>
      <c r="I29" s="152">
        <v>524.42886864171669</v>
      </c>
      <c r="J29" s="156">
        <v>8.695652173913043</v>
      </c>
      <c r="K29" s="152">
        <v>104.88577372834334</v>
      </c>
      <c r="L29" s="156">
        <v>10</v>
      </c>
      <c r="M29" s="152">
        <v>2464.8156826160684</v>
      </c>
      <c r="N29" s="156">
        <v>6.103896103896103</v>
      </c>
    </row>
    <row r="30" spans="1:14" ht="15" customHeight="1" x14ac:dyDescent="0.15">
      <c r="A30" s="124"/>
      <c r="B30" s="113" t="s">
        <v>244</v>
      </c>
      <c r="C30" s="157">
        <v>104.88577372834334</v>
      </c>
      <c r="D30" s="158">
        <v>1.1627906976744187</v>
      </c>
      <c r="E30" s="157">
        <v>734.20041609840337</v>
      </c>
      <c r="F30" s="158">
        <v>2.3411371237458192</v>
      </c>
      <c r="G30" s="157">
        <v>471.98598177754502</v>
      </c>
      <c r="H30" s="158">
        <v>1.9438444924406051</v>
      </c>
      <c r="I30" s="157">
        <v>209.77154745668668</v>
      </c>
      <c r="J30" s="158">
        <v>3.4782608695652173</v>
      </c>
      <c r="K30" s="157">
        <v>52.442886864171669</v>
      </c>
      <c r="L30" s="158">
        <v>5</v>
      </c>
      <c r="M30" s="157">
        <v>839.0861898267467</v>
      </c>
      <c r="N30" s="158">
        <v>2.0779220779220777</v>
      </c>
    </row>
    <row r="31" spans="1:14" ht="15" customHeight="1" x14ac:dyDescent="0.15">
      <c r="A31" s="124"/>
      <c r="B31" s="113" t="s">
        <v>256</v>
      </c>
      <c r="C31" s="152">
        <v>104.88577372834334</v>
      </c>
      <c r="D31" s="156">
        <v>1.1627906976744187</v>
      </c>
      <c r="E31" s="152">
        <v>262.21443432085835</v>
      </c>
      <c r="F31" s="156">
        <v>0.83612040133779264</v>
      </c>
      <c r="G31" s="152">
        <v>209.77154745668668</v>
      </c>
      <c r="H31" s="156">
        <v>0.86393088552915787</v>
      </c>
      <c r="I31" s="152">
        <v>52.442886864171669</v>
      </c>
      <c r="J31" s="156">
        <v>0.86956521739130432</v>
      </c>
      <c r="K31" s="152"/>
      <c r="L31" s="156"/>
      <c r="M31" s="152">
        <v>367.10020804920168</v>
      </c>
      <c r="N31" s="156">
        <v>0.90909090909090906</v>
      </c>
    </row>
    <row r="32" spans="1:14" ht="15" customHeight="1" x14ac:dyDescent="0.15">
      <c r="A32" s="124"/>
      <c r="B32" s="125" t="s">
        <v>257</v>
      </c>
      <c r="C32" s="154"/>
      <c r="D32" s="159"/>
      <c r="E32" s="154">
        <v>209.77154745668668</v>
      </c>
      <c r="F32" s="159">
        <v>0.668896321070234</v>
      </c>
      <c r="G32" s="154">
        <v>209.77154745668668</v>
      </c>
      <c r="H32" s="159">
        <v>0.86393088552915787</v>
      </c>
      <c r="I32" s="154"/>
      <c r="J32" s="159"/>
      <c r="K32" s="154"/>
      <c r="L32" s="159"/>
      <c r="M32" s="154">
        <v>209.77154745668668</v>
      </c>
      <c r="N32" s="159">
        <v>0.51948051948051943</v>
      </c>
    </row>
    <row r="33" spans="1:14" ht="15" customHeight="1" x14ac:dyDescent="0.15">
      <c r="A33" s="126"/>
      <c r="B33" s="127" t="s">
        <v>37</v>
      </c>
      <c r="C33" s="154">
        <v>9020.1765406375271</v>
      </c>
      <c r="D33" s="159">
        <v>100.00000000000001</v>
      </c>
      <c r="E33" s="154">
        <v>31360.846344774662</v>
      </c>
      <c r="F33" s="159">
        <v>100</v>
      </c>
      <c r="G33" s="154">
        <v>24281.056618111477</v>
      </c>
      <c r="H33" s="159">
        <v>100.00000000000001</v>
      </c>
      <c r="I33" s="154">
        <v>6030.9319893797419</v>
      </c>
      <c r="J33" s="159">
        <v>100</v>
      </c>
      <c r="K33" s="154">
        <v>1048.8577372834334</v>
      </c>
      <c r="L33" s="159">
        <v>100</v>
      </c>
      <c r="M33" s="154">
        <v>40381.022885412189</v>
      </c>
      <c r="N33" s="159">
        <v>100</v>
      </c>
    </row>
    <row r="34" spans="1:14" ht="15" customHeight="1" x14ac:dyDescent="0.15">
      <c r="A34" s="124" t="s">
        <v>16</v>
      </c>
      <c r="B34" s="112" t="s">
        <v>229</v>
      </c>
      <c r="C34" s="151">
        <v>8181.0903508107804</v>
      </c>
      <c r="D34" s="155">
        <v>46.706586826347298</v>
      </c>
      <c r="E34" s="151">
        <v>33039.018724428155</v>
      </c>
      <c r="F34" s="155">
        <v>58.55018587360594</v>
      </c>
      <c r="G34" s="151">
        <v>21606.469388038728</v>
      </c>
      <c r="H34" s="155">
        <v>58.689458689458682</v>
      </c>
      <c r="I34" s="151">
        <v>9229.9480880942137</v>
      </c>
      <c r="J34" s="155">
        <v>56.957928802588995</v>
      </c>
      <c r="K34" s="151">
        <v>2202.6012482952101</v>
      </c>
      <c r="L34" s="155">
        <v>64.615384615384613</v>
      </c>
      <c r="M34" s="151">
        <v>41220.109075238935</v>
      </c>
      <c r="N34" s="155">
        <v>55.744680851063833</v>
      </c>
    </row>
    <row r="35" spans="1:14" ht="15" customHeight="1" x14ac:dyDescent="0.15">
      <c r="A35" s="124"/>
      <c r="B35" s="113" t="s">
        <v>254</v>
      </c>
      <c r="C35" s="152">
        <v>8128.6474639466087</v>
      </c>
      <c r="D35" s="156">
        <v>46.407185628742504</v>
      </c>
      <c r="E35" s="152">
        <v>16834.166683399104</v>
      </c>
      <c r="F35" s="156">
        <v>29.832713754646832</v>
      </c>
      <c r="G35" s="152">
        <v>11222.777788932737</v>
      </c>
      <c r="H35" s="156">
        <v>30.484330484330478</v>
      </c>
      <c r="I35" s="152">
        <v>4824.7455915037935</v>
      </c>
      <c r="J35" s="156">
        <v>29.773462783171524</v>
      </c>
      <c r="K35" s="152">
        <v>786.64330296257504</v>
      </c>
      <c r="L35" s="156">
        <v>23.076923076923077</v>
      </c>
      <c r="M35" s="152">
        <v>24962.814147345714</v>
      </c>
      <c r="N35" s="156">
        <v>33.758865248226954</v>
      </c>
    </row>
    <row r="36" spans="1:14" ht="15" customHeight="1" x14ac:dyDescent="0.15">
      <c r="A36" s="124"/>
      <c r="B36" s="113" t="s">
        <v>255</v>
      </c>
      <c r="C36" s="152">
        <v>1048.8577372834334</v>
      </c>
      <c r="D36" s="156">
        <v>5.9880239520958067</v>
      </c>
      <c r="E36" s="152">
        <v>3723.4449673561885</v>
      </c>
      <c r="F36" s="156">
        <v>6.5985130111524155</v>
      </c>
      <c r="G36" s="152">
        <v>2255.0441351593818</v>
      </c>
      <c r="H36" s="156">
        <v>6.1253561253561246</v>
      </c>
      <c r="I36" s="152">
        <v>1206.1863978759484</v>
      </c>
      <c r="J36" s="156">
        <v>7.4433656957928811</v>
      </c>
      <c r="K36" s="152">
        <v>262.21443432085835</v>
      </c>
      <c r="L36" s="156">
        <v>7.6923076923076925</v>
      </c>
      <c r="M36" s="152">
        <v>4772.3027046396219</v>
      </c>
      <c r="N36" s="156">
        <v>6.4539007092198588</v>
      </c>
    </row>
    <row r="37" spans="1:14" ht="15" customHeight="1" x14ac:dyDescent="0.15">
      <c r="A37" s="124"/>
      <c r="B37" s="113" t="s">
        <v>244</v>
      </c>
      <c r="C37" s="157">
        <v>104.88577372834334</v>
      </c>
      <c r="D37" s="158">
        <v>0.59880239520958067</v>
      </c>
      <c r="E37" s="157">
        <v>1468.4008321968067</v>
      </c>
      <c r="F37" s="158">
        <v>2.602230483271375</v>
      </c>
      <c r="G37" s="157">
        <v>891.52907669091837</v>
      </c>
      <c r="H37" s="158">
        <v>2.4216524216524213</v>
      </c>
      <c r="I37" s="157">
        <v>576.87175550588836</v>
      </c>
      <c r="J37" s="158">
        <v>3.5598705501618122</v>
      </c>
      <c r="K37" s="157"/>
      <c r="L37" s="158"/>
      <c r="M37" s="157">
        <v>1573.2866059251501</v>
      </c>
      <c r="N37" s="158">
        <v>2.1276595744680851</v>
      </c>
    </row>
    <row r="38" spans="1:14" ht="15" customHeight="1" x14ac:dyDescent="0.15">
      <c r="A38" s="124"/>
      <c r="B38" s="113" t="s">
        <v>256</v>
      </c>
      <c r="C38" s="152">
        <v>52.442886864171669</v>
      </c>
      <c r="D38" s="156">
        <v>0.29940119760479034</v>
      </c>
      <c r="E38" s="152">
        <v>786.64330296257504</v>
      </c>
      <c r="F38" s="156">
        <v>1.3940520446096651</v>
      </c>
      <c r="G38" s="152">
        <v>524.42886864171669</v>
      </c>
      <c r="H38" s="156">
        <v>1.4245014245014243</v>
      </c>
      <c r="I38" s="152">
        <v>157.32866059251501</v>
      </c>
      <c r="J38" s="156">
        <v>0.97087378640776689</v>
      </c>
      <c r="K38" s="152">
        <v>104.88577372834334</v>
      </c>
      <c r="L38" s="156">
        <v>3.0769230769230771</v>
      </c>
      <c r="M38" s="152">
        <v>839.0861898267467</v>
      </c>
      <c r="N38" s="156">
        <v>1.1347517730496455</v>
      </c>
    </row>
    <row r="39" spans="1:14" ht="15" customHeight="1" x14ac:dyDescent="0.15">
      <c r="A39" s="124"/>
      <c r="B39" s="125" t="s">
        <v>257</v>
      </c>
      <c r="C39" s="154"/>
      <c r="D39" s="159"/>
      <c r="E39" s="154">
        <v>576.87175550588836</v>
      </c>
      <c r="F39" s="159">
        <v>1.0223048327137545</v>
      </c>
      <c r="G39" s="154">
        <v>314.65732118503001</v>
      </c>
      <c r="H39" s="159">
        <v>0.85470085470085466</v>
      </c>
      <c r="I39" s="154">
        <v>209.77154745668668</v>
      </c>
      <c r="J39" s="159">
        <v>1.2944983818770228</v>
      </c>
      <c r="K39" s="154">
        <v>52.442886864171669</v>
      </c>
      <c r="L39" s="159">
        <v>1.5384615384615385</v>
      </c>
      <c r="M39" s="154">
        <v>576.87175550588836</v>
      </c>
      <c r="N39" s="159">
        <v>0.78014184397163122</v>
      </c>
    </row>
    <row r="40" spans="1:14" ht="15" customHeight="1" thickBot="1" x14ac:dyDescent="0.2">
      <c r="A40" s="128"/>
      <c r="B40" s="129" t="s">
        <v>37</v>
      </c>
      <c r="C40" s="160">
        <v>17515.924212633341</v>
      </c>
      <c r="D40" s="161">
        <v>99.999999999999972</v>
      </c>
      <c r="E40" s="160">
        <v>56428.546265848723</v>
      </c>
      <c r="F40" s="161">
        <v>99.999999999999986</v>
      </c>
      <c r="G40" s="160">
        <v>36814.906578648515</v>
      </c>
      <c r="H40" s="161">
        <v>99.999999999999986</v>
      </c>
      <c r="I40" s="160">
        <v>16204.852041029046</v>
      </c>
      <c r="J40" s="161">
        <v>100</v>
      </c>
      <c r="K40" s="160">
        <v>3408.7876461711585</v>
      </c>
      <c r="L40" s="161">
        <v>100</v>
      </c>
      <c r="M40" s="160">
        <v>73944.47047848205</v>
      </c>
      <c r="N40" s="161">
        <v>100</v>
      </c>
    </row>
    <row r="41" spans="1:14" ht="15" customHeight="1" thickTop="1" x14ac:dyDescent="0.15">
      <c r="A41" s="130" t="s">
        <v>28</v>
      </c>
      <c r="B41" s="112" t="s">
        <v>229</v>
      </c>
      <c r="C41" s="162">
        <v>34192.762235439928</v>
      </c>
      <c r="D41" s="163">
        <v>45.340751043115432</v>
      </c>
      <c r="E41" s="162">
        <v>87474.735289438351</v>
      </c>
      <c r="F41" s="163">
        <v>48.757673194972234</v>
      </c>
      <c r="G41" s="162">
        <v>63141.235784462689</v>
      </c>
      <c r="H41" s="163">
        <v>47.834723877632101</v>
      </c>
      <c r="I41" s="162">
        <v>20347.840103298608</v>
      </c>
      <c r="J41" s="163">
        <v>50.194049159120304</v>
      </c>
      <c r="K41" s="162">
        <v>3985.6594016770468</v>
      </c>
      <c r="L41" s="163">
        <v>58.015267175572518</v>
      </c>
      <c r="M41" s="162">
        <v>121667.49752487827</v>
      </c>
      <c r="N41" s="163">
        <v>47.746449886807987</v>
      </c>
    </row>
    <row r="42" spans="1:14" ht="15" customHeight="1" x14ac:dyDescent="0.15">
      <c r="A42" s="124"/>
      <c r="B42" s="113" t="s">
        <v>254</v>
      </c>
      <c r="C42" s="152">
        <v>35556.277293908388</v>
      </c>
      <c r="D42" s="156">
        <v>47.148817802503466</v>
      </c>
      <c r="E42" s="152">
        <v>73839.58470475371</v>
      </c>
      <c r="F42" s="156">
        <v>41.157556270096464</v>
      </c>
      <c r="G42" s="152">
        <v>56952.975134490436</v>
      </c>
      <c r="H42" s="156">
        <v>43.146603098927294</v>
      </c>
      <c r="I42" s="152">
        <v>14841.336982560582</v>
      </c>
      <c r="J42" s="156">
        <v>36.610608020698571</v>
      </c>
      <c r="K42" s="152">
        <v>2045.2725877026951</v>
      </c>
      <c r="L42" s="156">
        <v>29.770992366412212</v>
      </c>
      <c r="M42" s="152">
        <v>109395.86199866212</v>
      </c>
      <c r="N42" s="156">
        <v>42.930644165466155</v>
      </c>
    </row>
    <row r="43" spans="1:14" ht="15" customHeight="1" x14ac:dyDescent="0.15">
      <c r="A43" s="124"/>
      <c r="B43" s="113" t="s">
        <v>255</v>
      </c>
      <c r="C43" s="152">
        <v>4090.5451754053902</v>
      </c>
      <c r="D43" s="156">
        <v>5.4242002781641165</v>
      </c>
      <c r="E43" s="152">
        <v>11589.877996981939</v>
      </c>
      <c r="F43" s="156">
        <v>6.4600993861444023</v>
      </c>
      <c r="G43" s="152">
        <v>7813.9901427615787</v>
      </c>
      <c r="H43" s="156">
        <v>5.9197457290425106</v>
      </c>
      <c r="I43" s="152">
        <v>3303.9018724428151</v>
      </c>
      <c r="J43" s="156">
        <v>8.1500646830530386</v>
      </c>
      <c r="K43" s="152">
        <v>471.98598177754502</v>
      </c>
      <c r="L43" s="156">
        <v>6.8702290076335881</v>
      </c>
      <c r="M43" s="152">
        <v>15680.423172387329</v>
      </c>
      <c r="N43" s="156">
        <v>6.1535295328256838</v>
      </c>
    </row>
    <row r="44" spans="1:14" ht="15" customHeight="1" x14ac:dyDescent="0.15">
      <c r="A44" s="124"/>
      <c r="B44" s="113" t="s">
        <v>244</v>
      </c>
      <c r="C44" s="157">
        <v>839.0861898267467</v>
      </c>
      <c r="D44" s="158">
        <v>1.1126564673157162</v>
      </c>
      <c r="E44" s="157">
        <v>3933.2165148128752</v>
      </c>
      <c r="F44" s="158">
        <v>2.1923414206372409</v>
      </c>
      <c r="G44" s="157">
        <v>2464.8156826160684</v>
      </c>
      <c r="H44" s="158">
        <v>1.8673023440603893</v>
      </c>
      <c r="I44" s="157">
        <v>1311.0721716042917</v>
      </c>
      <c r="J44" s="158">
        <v>3.2341526520051742</v>
      </c>
      <c r="K44" s="157">
        <v>157.32866059251501</v>
      </c>
      <c r="L44" s="158">
        <v>2.2900763358778624</v>
      </c>
      <c r="M44" s="157">
        <v>4772.3027046396219</v>
      </c>
      <c r="N44" s="158">
        <v>1.8728133360773822</v>
      </c>
    </row>
    <row r="45" spans="1:14" ht="15" customHeight="1" x14ac:dyDescent="0.15">
      <c r="A45" s="124"/>
      <c r="B45" s="113" t="s">
        <v>233</v>
      </c>
      <c r="C45" s="152">
        <v>524.42886864171669</v>
      </c>
      <c r="D45" s="156">
        <v>0.69541029207232263</v>
      </c>
      <c r="E45" s="152">
        <v>1573.2866059251501</v>
      </c>
      <c r="F45" s="156">
        <v>0.8769365682548963</v>
      </c>
      <c r="G45" s="152">
        <v>996.41485041926171</v>
      </c>
      <c r="H45" s="156">
        <v>0.75486690504568932</v>
      </c>
      <c r="I45" s="152">
        <v>419.54309491337335</v>
      </c>
      <c r="J45" s="156">
        <v>1.0349288486416559</v>
      </c>
      <c r="K45" s="152">
        <v>157.32866059251501</v>
      </c>
      <c r="L45" s="156">
        <v>2.2900763358778624</v>
      </c>
      <c r="M45" s="152">
        <v>2097.7154745668668</v>
      </c>
      <c r="N45" s="156">
        <v>0.82321465322082732</v>
      </c>
    </row>
    <row r="46" spans="1:14" ht="15" customHeight="1" x14ac:dyDescent="0.15">
      <c r="A46" s="124"/>
      <c r="B46" s="125" t="s">
        <v>257</v>
      </c>
      <c r="C46" s="154">
        <v>209.77154745668668</v>
      </c>
      <c r="D46" s="159">
        <v>0.27816411682892905</v>
      </c>
      <c r="E46" s="154">
        <v>996.41485041926171</v>
      </c>
      <c r="F46" s="159">
        <v>0.55539315989476756</v>
      </c>
      <c r="G46" s="154">
        <v>629.31464237006003</v>
      </c>
      <c r="H46" s="159">
        <v>0.47675804529201427</v>
      </c>
      <c r="I46" s="154">
        <v>314.65732118503001</v>
      </c>
      <c r="J46" s="159">
        <v>0.77619663648124182</v>
      </c>
      <c r="K46" s="154">
        <v>52.442886864171669</v>
      </c>
      <c r="L46" s="159">
        <v>0.76335877862595414</v>
      </c>
      <c r="M46" s="154">
        <v>1206.1863978759484</v>
      </c>
      <c r="N46" s="159">
        <v>0.47334842560197571</v>
      </c>
    </row>
    <row r="47" spans="1:14" ht="15" customHeight="1" x14ac:dyDescent="0.15">
      <c r="A47" s="126"/>
      <c r="B47" s="127"/>
      <c r="C47" s="154">
        <v>75412.871310678864</v>
      </c>
      <c r="D47" s="159">
        <v>99.999999999999986</v>
      </c>
      <c r="E47" s="154">
        <v>179407.11596233127</v>
      </c>
      <c r="F47" s="159">
        <v>100</v>
      </c>
      <c r="G47" s="154">
        <v>131998.7462371201</v>
      </c>
      <c r="H47" s="159">
        <v>100</v>
      </c>
      <c r="I47" s="154">
        <v>40538.351546004706</v>
      </c>
      <c r="J47" s="159">
        <v>99.999999999999986</v>
      </c>
      <c r="K47" s="154">
        <v>6870.0181792064886</v>
      </c>
      <c r="L47" s="159">
        <v>99.999999999999986</v>
      </c>
      <c r="M47" s="154">
        <v>254819.98727301013</v>
      </c>
      <c r="N47" s="159">
        <v>100.00000000000001</v>
      </c>
    </row>
    <row r="48" spans="1:14" ht="13.5" x14ac:dyDescent="0.15">
      <c r="E48" s="15"/>
      <c r="F48" s="16"/>
      <c r="G48" s="15" t="s">
        <v>29</v>
      </c>
      <c r="H48" s="16" t="s">
        <v>33</v>
      </c>
    </row>
    <row r="49" spans="5:8" ht="13.5" x14ac:dyDescent="0.15">
      <c r="E49" s="11"/>
      <c r="F49" s="10"/>
      <c r="G49" s="11"/>
      <c r="H49" s="10"/>
    </row>
  </sheetData>
  <mergeCells count="6">
    <mergeCell ref="C4:D5"/>
    <mergeCell ref="E4:L4"/>
    <mergeCell ref="M4:N5"/>
    <mergeCell ref="G5:H5"/>
    <mergeCell ref="I5:J5"/>
    <mergeCell ref="K5:L5"/>
  </mergeCells>
  <phoneticPr fontId="4"/>
  <pageMargins left="0.59055118110236227" right="0.59055118110236227" top="0.98425196850393704" bottom="0.98425196850393704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2-12-1</vt:lpstr>
      <vt:lpstr>2-12-2</vt:lpstr>
      <vt:lpstr>2-12-3</vt:lpstr>
      <vt:lpstr>2-12-4</vt:lpstr>
      <vt:lpstr>2-12-5</vt:lpstr>
      <vt:lpstr>'2-12-1'!Print_Area</vt:lpstr>
      <vt:lpstr>'2-12-2'!Print_Area</vt:lpstr>
      <vt:lpstr>'2-12-3'!Print_Area</vt:lpstr>
      <vt:lpstr>'2-12-4'!Print_Area</vt:lpstr>
      <vt:lpstr>'2-12-5'!Print_Area</vt:lpstr>
      <vt:lpstr>'2-12-1'!Print_Titles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2025-03-21T06:45:45Z</cp:lastPrinted>
  <dcterms:created xsi:type="dcterms:W3CDTF">2020-09-23T10:51:59Z</dcterms:created>
  <dcterms:modified xsi:type="dcterms:W3CDTF">2025-06-19T04:01:42Z</dcterms:modified>
</cp:coreProperties>
</file>