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202300"/>
  <xr:revisionPtr revIDLastSave="0" documentId="13_ncr:1_{05CBF052-697D-486B-8D6F-9BF9CA8D988C}" xr6:coauthVersionLast="47" xr6:coauthVersionMax="47" xr10:uidLastSave="{00000000-0000-0000-0000-000000000000}"/>
  <bookViews>
    <workbookView xWindow="-110" yWindow="-110" windowWidth="19420" windowHeight="11500" xr2:uid="{46F00AA1-2146-4201-A8D2-351E95E675B9}"/>
  </bookViews>
  <sheets>
    <sheet name="水洗化人口等" sheetId="2" r:id="rId1"/>
    <sheet name="し尿処理状況" sheetId="3" r:id="rId2"/>
    <sheet name="し尿集計結果" sheetId="4" r:id="rId3"/>
  </sheets>
  <definedNames>
    <definedName name="_xlnm._FilterDatabase" localSheetId="1" hidden="1">し尿処理状況!$A$5:$BC$5</definedName>
    <definedName name="_xlnm._FilterDatabase" localSheetId="0" hidden="1">水洗化人口等!$A$6:$AC$6</definedName>
    <definedName name="_xlnm.Print_Area" localSheetId="2">し尿集計結果!$A$1:$M$37</definedName>
    <definedName name="_xlnm.Print_Area" localSheetId="1">し尿処理状況!$2:$5</definedName>
    <definedName name="_xlnm.Print_Area" localSheetId="0">水洗化人口等!$2:$6</definedName>
    <definedName name="_xlnm.Print_Titles" localSheetId="1">し尿処理状況!$A:$B,し尿処理状況!$2:$5</definedName>
    <definedName name="_xlnm.Print_Titles" localSheetId="0">水洗化人口等!$A:$B,水洗化人口等!$2:$6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" i="4" l="1"/>
  <c r="AG2" i="4" s="1"/>
  <c r="L2" i="4"/>
  <c r="M2" i="4" s="1"/>
  <c r="AF161" i="4"/>
  <c r="AF28" i="4"/>
  <c r="AF148" i="4"/>
  <c r="AF168" i="4"/>
  <c r="AF132" i="4"/>
  <c r="AF178" i="4"/>
  <c r="AF198" i="4"/>
  <c r="AF108" i="4"/>
  <c r="AF50" i="4"/>
  <c r="AF235" i="4"/>
  <c r="AF145" i="4"/>
  <c r="AF219" i="4"/>
  <c r="AF103" i="4"/>
  <c r="AF152" i="4"/>
  <c r="AF44" i="4"/>
  <c r="AF218" i="4"/>
  <c r="AF104" i="4"/>
  <c r="AF27" i="4"/>
  <c r="AF43" i="4"/>
  <c r="AF144" i="4"/>
  <c r="AF130" i="4"/>
  <c r="AF18" i="4"/>
  <c r="AF181" i="4"/>
  <c r="AF112" i="4"/>
  <c r="AF5" i="4"/>
  <c r="AF94" i="4"/>
  <c r="AF185" i="4"/>
  <c r="AF170" i="4"/>
  <c r="AF97" i="4"/>
  <c r="AF221" i="4"/>
  <c r="AF17" i="4"/>
  <c r="AF149" i="4"/>
  <c r="AF128" i="4"/>
  <c r="AF226" i="4"/>
  <c r="AF177" i="4"/>
  <c r="AF186" i="4"/>
  <c r="AF246" i="4"/>
  <c r="AF188" i="4"/>
  <c r="AF211" i="4"/>
  <c r="AF231" i="4"/>
  <c r="AF84" i="4"/>
  <c r="AF243" i="4"/>
  <c r="AF46" i="4"/>
  <c r="AF42" i="4"/>
  <c r="AF80" i="4"/>
  <c r="AF129" i="4"/>
  <c r="AF95" i="4"/>
  <c r="AF61" i="4"/>
  <c r="AF191" i="4"/>
  <c r="AF242" i="4"/>
  <c r="AF68" i="4"/>
  <c r="AF229" i="4"/>
  <c r="AF190" i="4"/>
  <c r="AF29" i="4"/>
  <c r="AF151" i="4"/>
  <c r="AF199" i="4"/>
  <c r="AF32" i="4"/>
  <c r="AF187" i="4"/>
  <c r="AF201" i="4"/>
  <c r="AF213" i="4"/>
  <c r="AF8" i="4"/>
  <c r="AF240" i="4"/>
  <c r="AF24" i="4"/>
  <c r="AF157" i="4"/>
  <c r="AF88" i="4"/>
  <c r="AF122" i="4"/>
  <c r="AF194" i="4"/>
  <c r="AF249" i="4"/>
  <c r="AF120" i="4"/>
  <c r="AF49" i="4"/>
  <c r="AF107" i="4"/>
  <c r="AF87" i="4"/>
  <c r="AF34" i="4"/>
  <c r="AF166" i="4"/>
  <c r="AF60" i="4"/>
  <c r="AF175" i="4"/>
  <c r="AF155" i="4"/>
  <c r="AF79" i="4"/>
  <c r="AF78" i="4"/>
  <c r="AF238" i="4"/>
  <c r="AF247" i="4"/>
  <c r="AF173" i="4"/>
  <c r="AF250" i="4"/>
  <c r="AF76" i="4"/>
  <c r="AF71" i="4"/>
  <c r="AF174" i="4"/>
  <c r="AF139" i="4"/>
  <c r="AF214" i="4"/>
  <c r="AF9" i="4"/>
  <c r="AF169" i="4"/>
  <c r="AF53" i="4"/>
  <c r="AF73" i="4"/>
  <c r="AF20" i="4"/>
  <c r="AF200" i="4"/>
  <c r="AF163" i="4"/>
  <c r="AF74" i="4"/>
  <c r="AF179" i="4"/>
  <c r="AF172" i="4"/>
  <c r="AF162" i="4"/>
  <c r="AF215" i="4"/>
  <c r="AF6" i="4"/>
  <c r="AF41" i="4"/>
  <c r="AF115" i="4"/>
  <c r="AF222" i="4"/>
  <c r="AF98" i="4"/>
  <c r="AF55" i="4"/>
  <c r="AF121" i="4"/>
  <c r="AF39" i="4"/>
  <c r="AF206" i="4"/>
  <c r="AF135" i="4"/>
  <c r="AF234" i="4"/>
  <c r="AF134" i="4"/>
  <c r="AF167" i="4"/>
  <c r="AF75" i="4"/>
  <c r="AF228" i="4"/>
  <c r="AF184" i="4"/>
  <c r="AF30" i="4"/>
  <c r="AF143" i="4"/>
  <c r="AF21" i="4"/>
  <c r="AF106" i="4"/>
  <c r="AF13" i="4"/>
  <c r="AF158" i="4"/>
  <c r="AF239" i="4"/>
  <c r="AF11" i="4"/>
  <c r="AF142" i="4"/>
  <c r="AF66" i="4"/>
  <c r="AF212" i="4"/>
  <c r="AF197" i="4"/>
  <c r="AF47" i="4"/>
  <c r="AF236" i="4"/>
  <c r="AF138" i="4"/>
  <c r="AF102" i="4"/>
  <c r="AF124" i="4"/>
  <c r="AF171" i="4"/>
  <c r="AF193" i="4"/>
  <c r="AF99" i="4"/>
  <c r="AF25" i="4"/>
  <c r="AF111" i="4"/>
  <c r="AF189" i="4"/>
  <c r="AF14" i="4"/>
  <c r="AF232" i="4"/>
  <c r="AF113" i="4"/>
  <c r="AF22" i="4"/>
  <c r="AF72" i="4"/>
  <c r="AF205" i="4"/>
  <c r="AF86" i="4"/>
  <c r="AF52" i="4"/>
  <c r="AF36" i="4"/>
  <c r="AF65" i="4"/>
  <c r="AF93" i="4"/>
  <c r="AF196" i="4"/>
  <c r="AF91" i="4"/>
  <c r="AF10" i="4"/>
  <c r="AF208" i="4"/>
  <c r="AF7" i="4"/>
  <c r="AF31" i="4"/>
  <c r="AF147" i="4"/>
  <c r="AF125" i="4"/>
  <c r="AF40" i="4"/>
  <c r="AF141" i="4"/>
  <c r="AF227" i="4"/>
  <c r="AF180" i="4"/>
  <c r="AF153" i="4"/>
  <c r="AF77" i="4"/>
  <c r="AF16" i="4"/>
  <c r="AF105" i="4"/>
  <c r="AF62" i="4"/>
  <c r="AF244" i="4"/>
  <c r="AF110" i="4"/>
  <c r="AF241" i="4"/>
  <c r="AF96" i="4"/>
  <c r="AF12" i="4"/>
  <c r="AF165" i="4"/>
  <c r="AF182" i="4"/>
  <c r="AF118" i="4"/>
  <c r="AF248" i="4"/>
  <c r="AF160" i="4"/>
  <c r="AF154" i="4"/>
  <c r="AF45" i="4"/>
  <c r="AF23" i="4"/>
  <c r="AF15" i="4"/>
  <c r="AF127" i="4"/>
  <c r="AF204" i="4"/>
  <c r="AF225" i="4"/>
  <c r="AF38" i="4"/>
  <c r="AF183" i="4"/>
  <c r="AF176" i="4"/>
  <c r="AF92" i="4"/>
  <c r="AF56" i="4"/>
  <c r="AF126" i="4"/>
  <c r="AF195" i="4"/>
  <c r="AF58" i="4"/>
  <c r="AF116" i="4"/>
  <c r="AF119" i="4"/>
  <c r="AF70" i="4"/>
  <c r="AF133" i="4"/>
  <c r="AF90" i="4"/>
  <c r="AF156" i="4"/>
  <c r="AF123" i="4"/>
  <c r="AF131" i="4"/>
  <c r="AF51" i="4"/>
  <c r="AF223" i="4"/>
  <c r="AF89" i="4"/>
  <c r="AF233" i="4"/>
  <c r="AF67" i="4"/>
  <c r="AF159" i="4"/>
  <c r="AF19" i="4"/>
  <c r="AF82" i="4"/>
  <c r="AF101" i="4"/>
  <c r="AF207" i="4"/>
  <c r="AF114" i="4"/>
  <c r="AF137" i="4"/>
  <c r="AF209" i="4"/>
  <c r="AF117" i="4"/>
  <c r="AF220" i="4"/>
  <c r="AF37" i="4"/>
  <c r="AF48" i="4"/>
  <c r="AF2" i="4"/>
  <c r="AF224" i="4"/>
  <c r="AF217" i="4"/>
  <c r="AF210" i="4"/>
  <c r="AF64" i="4"/>
  <c r="AF85" i="4"/>
  <c r="AF245" i="4"/>
  <c r="AF203" i="4"/>
  <c r="AF150" i="4"/>
  <c r="AF109" i="4"/>
  <c r="AF192" i="4"/>
  <c r="AF237" i="4"/>
  <c r="AF216" i="4"/>
  <c r="AF140" i="4"/>
  <c r="AF63" i="4"/>
  <c r="AF26" i="4"/>
  <c r="AF81" i="4"/>
  <c r="AF164" i="4"/>
  <c r="AF230" i="4"/>
  <c r="AF33" i="4"/>
  <c r="AF146" i="4"/>
  <c r="AF100" i="4"/>
  <c r="AF59" i="4"/>
  <c r="AF35" i="4"/>
  <c r="AF54" i="4"/>
  <c r="AF83" i="4"/>
  <c r="AF69" i="4"/>
  <c r="AF57" i="4"/>
  <c r="AF136" i="4"/>
  <c r="AF202" i="4"/>
  <c r="AD2" i="4" l="1"/>
  <c r="AB2" i="4"/>
  <c r="AD16" i="4" l="1"/>
  <c r="H8" i="4" s="1"/>
  <c r="AD52" i="4"/>
  <c r="J30" i="4" s="1"/>
  <c r="AD27" i="4"/>
  <c r="I9" i="4" s="1"/>
  <c r="AD45" i="4"/>
  <c r="I32" i="4" s="1"/>
  <c r="AD12" i="4"/>
  <c r="D13" i="4" s="1"/>
  <c r="AD54" i="4"/>
  <c r="J32" i="4" s="1"/>
  <c r="AD40" i="4"/>
  <c r="M9" i="4" s="1"/>
  <c r="AD37" i="4"/>
  <c r="L9" i="4" s="1"/>
  <c r="AD21" i="4"/>
  <c r="H14" i="4" s="1"/>
  <c r="AD35" i="4"/>
  <c r="L7" i="4" s="1"/>
  <c r="AD46" i="4"/>
  <c r="I33" i="4" s="1"/>
  <c r="AD25" i="4"/>
  <c r="I7" i="4" s="1"/>
  <c r="AD19" i="4"/>
  <c r="H11" i="4" s="1"/>
  <c r="AD42" i="4"/>
  <c r="I29" i="4" s="1"/>
  <c r="AD29" i="4"/>
  <c r="I11" i="4" s="1"/>
  <c r="AD10" i="4"/>
  <c r="D11" i="4" s="1"/>
  <c r="AD36" i="4"/>
  <c r="L8" i="4" s="1"/>
  <c r="AD48" i="4"/>
  <c r="I35" i="4" s="1"/>
  <c r="AD20" i="4"/>
  <c r="H12" i="4" s="1"/>
  <c r="AD34" i="4"/>
  <c r="I22" i="4" s="1"/>
  <c r="AD24" i="4"/>
  <c r="H22" i="4" s="1"/>
  <c r="J22" i="4" s="1"/>
  <c r="AD41" i="4"/>
  <c r="I28" i="4" s="1"/>
  <c r="AD53" i="4"/>
  <c r="J31" i="4" s="1"/>
  <c r="AD39" i="4"/>
  <c r="M8" i="4" s="1"/>
  <c r="AD30" i="4"/>
  <c r="I12" i="4" s="1"/>
  <c r="AD11" i="4"/>
  <c r="D12" i="4" s="1"/>
  <c r="AD38" i="4"/>
  <c r="M7" i="4" s="1"/>
  <c r="AD7" i="4"/>
  <c r="D7" i="4" s="1"/>
  <c r="D9" i="4" s="1"/>
  <c r="AD50" i="4"/>
  <c r="J28" i="4" s="1"/>
  <c r="AD28" i="4"/>
  <c r="I10" i="4" s="1"/>
  <c r="AD14" i="4"/>
  <c r="D16" i="4" s="1"/>
  <c r="AD47" i="4"/>
  <c r="I34" i="4" s="1"/>
  <c r="AD26" i="4"/>
  <c r="I8" i="4" s="1"/>
  <c r="AD43" i="4"/>
  <c r="I30" i="4" s="1"/>
  <c r="AD18" i="4"/>
  <c r="H10" i="4" s="1"/>
  <c r="AD23" i="4"/>
  <c r="H21" i="4" s="1"/>
  <c r="AD22" i="4"/>
  <c r="H20" i="4" s="1"/>
  <c r="AD15" i="4"/>
  <c r="H7" i="4" s="1"/>
  <c r="AD51" i="4"/>
  <c r="J29" i="4" s="1"/>
  <c r="AD49" i="4"/>
  <c r="I36" i="4" s="1"/>
  <c r="AD9" i="4"/>
  <c r="D10" i="4" s="1"/>
  <c r="AD33" i="4"/>
  <c r="I21" i="4" s="1"/>
  <c r="AD44" i="4"/>
  <c r="I31" i="4" s="1"/>
  <c r="AD32" i="4"/>
  <c r="I20" i="4" s="1"/>
  <c r="AD31" i="4"/>
  <c r="I14" i="4" s="1"/>
  <c r="AD13" i="4"/>
  <c r="C18" i="4" s="1"/>
  <c r="AD8" i="4"/>
  <c r="D8" i="4" s="1"/>
  <c r="AD17" i="4"/>
  <c r="H9" i="4" s="1"/>
  <c r="M15" i="4" l="1"/>
  <c r="J9" i="4"/>
  <c r="J10" i="4"/>
  <c r="I37" i="4"/>
  <c r="I13" i="4"/>
  <c r="I15" i="4" s="1"/>
  <c r="J20" i="4"/>
  <c r="H23" i="4"/>
  <c r="J21" i="4"/>
  <c r="D14" i="4"/>
  <c r="D15" i="4" s="1"/>
  <c r="L15" i="4"/>
  <c r="I23" i="4"/>
  <c r="J11" i="4"/>
  <c r="J14" i="4"/>
  <c r="D25" i="4"/>
  <c r="D26" i="4"/>
  <c r="J12" i="4"/>
  <c r="J7" i="4"/>
  <c r="H13" i="4"/>
  <c r="H15" i="4" s="1"/>
  <c r="J37" i="4"/>
  <c r="J8" i="4"/>
  <c r="D22" i="4" l="1"/>
  <c r="D21" i="4"/>
  <c r="D20" i="4"/>
  <c r="D23" i="4"/>
  <c r="D24" i="4"/>
  <c r="J13" i="4"/>
  <c r="J23" i="4"/>
  <c r="J15" i="4" l="1"/>
  <c r="K7" i="4"/>
  <c r="K12" i="4"/>
  <c r="K8" i="4"/>
  <c r="K10" i="4"/>
  <c r="K9" i="4"/>
  <c r="K11" i="4"/>
</calcChain>
</file>

<file path=xl/sharedStrings.xml><?xml version="1.0" encoding="utf-8"?>
<sst xmlns="http://schemas.openxmlformats.org/spreadsheetml/2006/main" count="921" uniqueCount="340">
  <si>
    <t>都道府県名</t>
    <phoneticPr fontId="7"/>
  </si>
  <si>
    <t>地方公共団体コード</t>
    <phoneticPr fontId="7"/>
  </si>
  <si>
    <t>市区町村名</t>
    <phoneticPr fontId="7"/>
  </si>
  <si>
    <t>総人口(非水洗化人口+水洗化人口)</t>
  </si>
  <si>
    <t>総人口のうち、外国人人口</t>
    <phoneticPr fontId="7"/>
  </si>
  <si>
    <t>くみ取りし尿の手数料</t>
    <phoneticPr fontId="7"/>
  </si>
  <si>
    <t>浄化槽汚泥の手数料</t>
    <phoneticPr fontId="7"/>
  </si>
  <si>
    <t>合計</t>
    <phoneticPr fontId="7"/>
  </si>
  <si>
    <t>非水洗化人口(計画収集人口+自家処理人口)</t>
  </si>
  <si>
    <t>水洗化人口(公共下水道人口+コミュニティプラント人口+集落排水施設等人口+浄化槽人口)</t>
    <phoneticPr fontId="7"/>
  </si>
  <si>
    <t>水洗化人口(公共下水道人口+コミュニティプラント人口+浄化槽人口)</t>
  </si>
  <si>
    <t>従量制・回数制</t>
    <phoneticPr fontId="7"/>
  </si>
  <si>
    <t>定額制（人頭制、世帯制）</t>
    <phoneticPr fontId="7"/>
  </si>
  <si>
    <t>無料</t>
    <phoneticPr fontId="7"/>
  </si>
  <si>
    <t>実施していない</t>
    <phoneticPr fontId="7"/>
  </si>
  <si>
    <t>非水洗化率</t>
    <phoneticPr fontId="7"/>
  </si>
  <si>
    <t>計画収集人口</t>
    <phoneticPr fontId="7"/>
  </si>
  <si>
    <t>自家処理人口</t>
    <phoneticPr fontId="7"/>
  </si>
  <si>
    <t>水洗化率(水洗化人口)</t>
    <phoneticPr fontId="7"/>
  </si>
  <si>
    <t>公共下水道人口</t>
    <phoneticPr fontId="7"/>
  </si>
  <si>
    <t>水洗化率(公共下水道)</t>
    <phoneticPr fontId="7"/>
  </si>
  <si>
    <t>コミュニティプラント人口</t>
    <phoneticPr fontId="7"/>
  </si>
  <si>
    <t>水洗化率(コミュニティプラント)</t>
    <phoneticPr fontId="7"/>
  </si>
  <si>
    <t>集落排水施設等人口</t>
    <phoneticPr fontId="7"/>
  </si>
  <si>
    <t>浄化槽人口</t>
  </si>
  <si>
    <t>水洗化率(浄化槽人口)</t>
    <phoneticPr fontId="7"/>
  </si>
  <si>
    <t>合計</t>
    <rPh sb="0" eb="1">
      <t>ゴウケイ</t>
    </rPh>
    <phoneticPr fontId="7"/>
  </si>
  <si>
    <t>みなし（単独処理）浄化槽人口</t>
    <phoneticPr fontId="7"/>
  </si>
  <si>
    <t>合併処理浄化槽人口</t>
    <phoneticPr fontId="7"/>
  </si>
  <si>
    <t>その他浄化槽人口</t>
    <phoneticPr fontId="7"/>
  </si>
  <si>
    <t>人</t>
    <phoneticPr fontId="7"/>
  </si>
  <si>
    <t>％</t>
    <phoneticPr fontId="7"/>
  </si>
  <si>
    <t>青森県</t>
  </si>
  <si>
    <t>02000</t>
  </si>
  <si>
    <t>合計</t>
  </si>
  <si>
    <t>02201</t>
  </si>
  <si>
    <t>青森市</t>
  </si>
  <si>
    <t>○</t>
  </si>
  <si>
    <t>02202</t>
  </si>
  <si>
    <t>弘前市</t>
  </si>
  <si>
    <t>02203</t>
  </si>
  <si>
    <t>八戸市</t>
  </si>
  <si>
    <t>02204</t>
  </si>
  <si>
    <t>黒石市</t>
  </si>
  <si>
    <t>02205</t>
  </si>
  <si>
    <t>五所川原市</t>
  </si>
  <si>
    <t>02206</t>
  </si>
  <si>
    <t>十和田市</t>
  </si>
  <si>
    <t>02207</t>
  </si>
  <si>
    <t>三沢市</t>
  </si>
  <si>
    <t>02208</t>
  </si>
  <si>
    <t>むつ市</t>
  </si>
  <si>
    <t>02209</t>
  </si>
  <si>
    <t>つがる市</t>
  </si>
  <si>
    <t>02210</t>
  </si>
  <si>
    <t>平川市</t>
  </si>
  <si>
    <t>02301</t>
  </si>
  <si>
    <t>平内町</t>
  </si>
  <si>
    <t>02303</t>
  </si>
  <si>
    <t>今別町</t>
  </si>
  <si>
    <t>02304</t>
  </si>
  <si>
    <t>蓬田村</t>
  </si>
  <si>
    <t>02307</t>
  </si>
  <si>
    <t>外ヶ浜町</t>
  </si>
  <si>
    <t>02321</t>
  </si>
  <si>
    <t>鰺ヶ沢町</t>
  </si>
  <si>
    <t>02323</t>
  </si>
  <si>
    <t>深浦町</t>
  </si>
  <si>
    <t>02343</t>
  </si>
  <si>
    <t>西目屋村</t>
  </si>
  <si>
    <t>02361</t>
  </si>
  <si>
    <t>藤崎町</t>
  </si>
  <si>
    <t>02362</t>
  </si>
  <si>
    <t>大鰐町</t>
  </si>
  <si>
    <t>02367</t>
  </si>
  <si>
    <t>田舎館村</t>
  </si>
  <si>
    <t>02381</t>
  </si>
  <si>
    <t>板柳町</t>
  </si>
  <si>
    <t>02384</t>
  </si>
  <si>
    <t>鶴田町</t>
  </si>
  <si>
    <t>02387</t>
  </si>
  <si>
    <t>中泊町</t>
  </si>
  <si>
    <t>02401</t>
  </si>
  <si>
    <t>野辺地町</t>
  </si>
  <si>
    <t>02402</t>
  </si>
  <si>
    <t>七戸町</t>
  </si>
  <si>
    <t>02405</t>
  </si>
  <si>
    <t>六戸町</t>
  </si>
  <si>
    <t>02406</t>
  </si>
  <si>
    <t>横浜町</t>
  </si>
  <si>
    <t>02408</t>
  </si>
  <si>
    <t>東北町</t>
  </si>
  <si>
    <t>02411</t>
  </si>
  <si>
    <t>六ヶ所村</t>
  </si>
  <si>
    <t>02412</t>
  </si>
  <si>
    <t>おいらせ町</t>
  </si>
  <si>
    <t>02423</t>
  </si>
  <si>
    <t>大間町</t>
  </si>
  <si>
    <t>02424</t>
  </si>
  <si>
    <t>東通村</t>
  </si>
  <si>
    <t>02425</t>
  </si>
  <si>
    <t>風間浦村</t>
  </si>
  <si>
    <t>02426</t>
  </si>
  <si>
    <t>佐井村</t>
  </si>
  <si>
    <t>02441</t>
  </si>
  <si>
    <t>三戸町</t>
  </si>
  <si>
    <t>02442</t>
  </si>
  <si>
    <t>五戸町</t>
  </si>
  <si>
    <t>02443</t>
  </si>
  <si>
    <t>田子町</t>
  </si>
  <si>
    <t>02445</t>
  </si>
  <si>
    <t>南部町</t>
  </si>
  <si>
    <t>02446</t>
  </si>
  <si>
    <t>階上町</t>
  </si>
  <si>
    <t>02450</t>
  </si>
  <si>
    <t>新郷村</t>
  </si>
  <si>
    <t>水洗化人口等（令和5年度実績）</t>
    <phoneticPr fontId="7"/>
  </si>
  <si>
    <t>し尿収集量(直営+委託+許可)</t>
  </si>
  <si>
    <t>し尿処理量(し尿+浄化槽汚泥+自家処理量)</t>
  </si>
  <si>
    <t>処理残渣搬出量(し尿処理施設+ごみ堆肥化施設+メタン化施設)</t>
    <phoneticPr fontId="7"/>
  </si>
  <si>
    <t>し尿処理施設からの処理量(し尿処理施設内の焼却+し尿処理施設内の堆肥化･メタン化発酵等+ごみ焼却施設+ごみ堆肥化施設+メタン化施設+下水道処理施設+農地還元等の再生利用+直接埋立+その他の搬出処理)</t>
    <phoneticPr fontId="7"/>
  </si>
  <si>
    <t>し尿処理施設･処理後の残渣(し尿処理施設内の焼却+し尿処理施設内の堆肥化･メタン化発酵等+ごみ焼却施設+ごみ堆肥化施設+メタン化施設)</t>
    <phoneticPr fontId="7"/>
  </si>
  <si>
    <t>資源化量(し尿処理施設+ごみ堆肥化施設+メタン化施設)</t>
    <phoneticPr fontId="7"/>
  </si>
  <si>
    <t>直営(し尿+浄化槽汚泥)</t>
  </si>
  <si>
    <t>委託(し尿+浄化槽汚泥)</t>
  </si>
  <si>
    <t>許可(し尿+浄化槽汚泥)</t>
  </si>
  <si>
    <t>し尿(し尿処理施設+ごみ堆肥化施設+メタン化施設+下水道投入+農地還元+その他)</t>
  </si>
  <si>
    <t>浄化槽汚泥(し尿処理施設+ごみ堆肥化施設+メタン化施設+下水道投入+農地還元+その他)</t>
  </si>
  <si>
    <t>自家処理量(し尿+浄化槽汚泥)</t>
  </si>
  <si>
    <t>し尿処理施設</t>
    <phoneticPr fontId="7"/>
  </si>
  <si>
    <t>ごみ堆肥化施設</t>
    <phoneticPr fontId="7"/>
  </si>
  <si>
    <t>メタン化施設</t>
    <phoneticPr fontId="7"/>
  </si>
  <si>
    <t>し尿処理施設内の焼却</t>
    <phoneticPr fontId="7"/>
  </si>
  <si>
    <t>し尿処理施設内の堆肥化･メタン化発酵等</t>
    <phoneticPr fontId="7"/>
  </si>
  <si>
    <t>ごみ焼却施設</t>
    <phoneticPr fontId="7"/>
  </si>
  <si>
    <t>下水道処理施設</t>
    <phoneticPr fontId="7"/>
  </si>
  <si>
    <t>農地還元等の再生利用</t>
    <phoneticPr fontId="7"/>
  </si>
  <si>
    <t>直接埋立</t>
    <phoneticPr fontId="7"/>
  </si>
  <si>
    <t>その他の搬出処理</t>
    <phoneticPr fontId="7"/>
  </si>
  <si>
    <t>し尿</t>
    <phoneticPr fontId="7"/>
  </si>
  <si>
    <t>浄化槽汚泥</t>
    <phoneticPr fontId="7"/>
  </si>
  <si>
    <t>下水道投入</t>
    <phoneticPr fontId="7"/>
  </si>
  <si>
    <t>農地還元</t>
    <phoneticPr fontId="7"/>
  </si>
  <si>
    <t>その他</t>
    <phoneticPr fontId="7"/>
  </si>
  <si>
    <t>kl</t>
  </si>
  <si>
    <t>t</t>
    <phoneticPr fontId="7"/>
  </si>
  <si>
    <t>し尿処理の状況（令和5年度実績）</t>
    <phoneticPr fontId="7"/>
  </si>
  <si>
    <t>入力→</t>
  </si>
  <si>
    <t>:市区町村コード(都道府県計は、01000～47000の何れか）</t>
  </si>
  <si>
    <t>処理量</t>
  </si>
  <si>
    <t>汲み取りし尿
（kl）</t>
  </si>
  <si>
    <t>浄化槽汚泥
（kl）</t>
  </si>
  <si>
    <t>合計
（kl）</t>
  </si>
  <si>
    <t>構成比</t>
  </si>
  <si>
    <t>処理残渣搬出量
（t)</t>
  </si>
  <si>
    <t>資源化量
（t)</t>
  </si>
  <si>
    <t>01</t>
  </si>
  <si>
    <t>北海道</t>
  </si>
  <si>
    <t>非水洗化</t>
  </si>
  <si>
    <t>計画収集人口</t>
  </si>
  <si>
    <t>計画処理量</t>
  </si>
  <si>
    <t>し尿処理施設</t>
  </si>
  <si>
    <t>水洗化人口等</t>
  </si>
  <si>
    <t>G</t>
  </si>
  <si>
    <t>02</t>
  </si>
  <si>
    <t>自家処理人口</t>
  </si>
  <si>
    <t>ごみ堆肥化施設</t>
  </si>
  <si>
    <t>H</t>
  </si>
  <si>
    <t>03</t>
  </si>
  <si>
    <t>岩手県</t>
  </si>
  <si>
    <t>小計</t>
  </si>
  <si>
    <t>メタン化施設</t>
  </si>
  <si>
    <t>下水道人口</t>
  </si>
  <si>
    <t>K</t>
  </si>
  <si>
    <t>04</t>
  </si>
  <si>
    <t>宮城県</t>
  </si>
  <si>
    <t>水洗化</t>
  </si>
  <si>
    <t>下水道投入</t>
  </si>
  <si>
    <t>─</t>
  </si>
  <si>
    <t>ｺﾐﾌﾟﾗ人口</t>
  </si>
  <si>
    <t>水洗化人口等</t>
    <phoneticPr fontId="7"/>
  </si>
  <si>
    <t>M</t>
  </si>
  <si>
    <t>05</t>
  </si>
  <si>
    <t>秋田県</t>
  </si>
  <si>
    <t>農地還元</t>
  </si>
  <si>
    <t>O</t>
    <phoneticPr fontId="7"/>
  </si>
  <si>
    <t>06</t>
  </si>
  <si>
    <t>山形県</t>
  </si>
  <si>
    <t>その他</t>
  </si>
  <si>
    <t>P</t>
  </si>
  <si>
    <t>07</t>
  </si>
  <si>
    <t>福島県</t>
  </si>
  <si>
    <t>合併浄化槽</t>
  </si>
  <si>
    <t>R</t>
  </si>
  <si>
    <t>08</t>
  </si>
  <si>
    <t>茨城県</t>
  </si>
  <si>
    <t>自家処理量</t>
  </si>
  <si>
    <t>外国人人口</t>
  </si>
  <si>
    <t>U</t>
    <phoneticPr fontId="7"/>
  </si>
  <si>
    <t>09</t>
  </si>
  <si>
    <t>栃木県</t>
  </si>
  <si>
    <t>総計</t>
  </si>
  <si>
    <t>し尿処理状況</t>
  </si>
  <si>
    <t>10</t>
  </si>
  <si>
    <t>群馬県</t>
  </si>
  <si>
    <t>外国人人口</t>
    <rPh sb="0" eb="5">
      <t>ガイコクジンジンコウ</t>
    </rPh>
    <phoneticPr fontId="7"/>
  </si>
  <si>
    <t>Q</t>
  </si>
  <si>
    <t>11</t>
  </si>
  <si>
    <t>埼玉県</t>
  </si>
  <si>
    <t>浄化槽人口のうち合併処理浄化槽人口</t>
  </si>
  <si>
    <t>12</t>
  </si>
  <si>
    <t>千葉県</t>
  </si>
  <si>
    <t>人</t>
  </si>
  <si>
    <t>S</t>
  </si>
  <si>
    <t>13</t>
  </si>
  <si>
    <t>東京都</t>
  </si>
  <si>
    <t>収集量</t>
  </si>
  <si>
    <t>T</t>
  </si>
  <si>
    <t>14</t>
  </si>
  <si>
    <t>神奈川県</t>
  </si>
  <si>
    <t>水洗化率：</t>
  </si>
  <si>
    <t>直営</t>
  </si>
  <si>
    <t>U</t>
  </si>
  <si>
    <t>15</t>
  </si>
  <si>
    <t>新潟県</t>
  </si>
  <si>
    <t>非水洗化率：</t>
  </si>
  <si>
    <t>委託</t>
  </si>
  <si>
    <t>AD</t>
  </si>
  <si>
    <t>16</t>
  </si>
  <si>
    <t>富山県</t>
  </si>
  <si>
    <t>下水道水洗化率：</t>
  </si>
  <si>
    <t>許可</t>
  </si>
  <si>
    <t>F</t>
  </si>
  <si>
    <t>17</t>
  </si>
  <si>
    <t>石川県</t>
  </si>
  <si>
    <t>浄化槽水洗化率：</t>
  </si>
  <si>
    <t>I</t>
  </si>
  <si>
    <t>18</t>
  </si>
  <si>
    <t>福井県</t>
  </si>
  <si>
    <t>うち合併処理：</t>
  </si>
  <si>
    <t>L</t>
  </si>
  <si>
    <t>19</t>
  </si>
  <si>
    <t>山梨県</t>
  </si>
  <si>
    <t>計画収集率：</t>
  </si>
  <si>
    <t>t/年</t>
  </si>
  <si>
    <t>W</t>
  </si>
  <si>
    <t>20</t>
  </si>
  <si>
    <t>長野県</t>
  </si>
  <si>
    <t>自家処理率：</t>
  </si>
  <si>
    <t>し尿処理施設の処理工程からの処理残渣の処理内訳</t>
  </si>
  <si>
    <t>処理量・処理向け搬出量</t>
  </si>
  <si>
    <t>残渣処分量(埋立)</t>
  </si>
  <si>
    <t>X</t>
  </si>
  <si>
    <t>21</t>
  </si>
  <si>
    <t>岐阜県</t>
  </si>
  <si>
    <t>Y</t>
  </si>
  <si>
    <t>22</t>
  </si>
  <si>
    <t>静岡県</t>
  </si>
  <si>
    <t>し尿処理施設内の焼却</t>
  </si>
  <si>
    <t>Z</t>
  </si>
  <si>
    <t>23</t>
  </si>
  <si>
    <t>愛知県</t>
  </si>
  <si>
    <t>し尿処理施設内の堆肥化･メタン発酵等</t>
  </si>
  <si>
    <t>AA</t>
  </si>
  <si>
    <t>24</t>
  </si>
  <si>
    <t>三重県</t>
  </si>
  <si>
    <t>ごみ焼却施設</t>
  </si>
  <si>
    <t>AB</t>
  </si>
  <si>
    <t>25</t>
  </si>
  <si>
    <t>滋賀県</t>
  </si>
  <si>
    <t>AE</t>
  </si>
  <si>
    <t>26</t>
  </si>
  <si>
    <t>京都府</t>
  </si>
  <si>
    <t>27</t>
  </si>
  <si>
    <t>大阪府</t>
  </si>
  <si>
    <t>下水道処理施設</t>
  </si>
  <si>
    <t>J</t>
  </si>
  <si>
    <t>28</t>
  </si>
  <si>
    <t>兵庫県</t>
  </si>
  <si>
    <t>農地還元等の再生利用</t>
  </si>
  <si>
    <t>29</t>
  </si>
  <si>
    <t>奈良県</t>
  </si>
  <si>
    <t>直接埋立</t>
  </si>
  <si>
    <t>AG</t>
  </si>
  <si>
    <t>30</t>
  </si>
  <si>
    <t>和歌山県</t>
  </si>
  <si>
    <t>その他の搬出処理</t>
  </si>
  <si>
    <t>AH</t>
  </si>
  <si>
    <t>31</t>
  </si>
  <si>
    <t>鳥取県</t>
  </si>
  <si>
    <t>AI</t>
  </si>
  <si>
    <t>32</t>
  </si>
  <si>
    <t>島根県</t>
  </si>
  <si>
    <t>BA</t>
  </si>
  <si>
    <t>33</t>
  </si>
  <si>
    <t>岡山県</t>
  </si>
  <si>
    <t>BB</t>
  </si>
  <si>
    <t>34</t>
  </si>
  <si>
    <t>広島県</t>
  </si>
  <si>
    <t>BC</t>
  </si>
  <si>
    <t>35</t>
  </si>
  <si>
    <t>山口県</t>
  </si>
  <si>
    <t>AK</t>
  </si>
  <si>
    <t>36</t>
  </si>
  <si>
    <t>徳島県</t>
  </si>
  <si>
    <t>AL</t>
  </si>
  <si>
    <t>37</t>
  </si>
  <si>
    <t>香川県</t>
  </si>
  <si>
    <t>AM</t>
  </si>
  <si>
    <t>38</t>
  </si>
  <si>
    <t>愛媛県</t>
  </si>
  <si>
    <t>AN</t>
  </si>
  <si>
    <t>39</t>
  </si>
  <si>
    <t>高知県</t>
  </si>
  <si>
    <t>AO</t>
  </si>
  <si>
    <t>40</t>
  </si>
  <si>
    <t>福岡県</t>
  </si>
  <si>
    <t>AP</t>
  </si>
  <si>
    <t>41</t>
  </si>
  <si>
    <t>佐賀県</t>
  </si>
  <si>
    <t>AQ</t>
  </si>
  <si>
    <t>42</t>
  </si>
  <si>
    <t>長崎県</t>
  </si>
  <si>
    <t>AR</t>
  </si>
  <si>
    <t>43</t>
  </si>
  <si>
    <t>熊本県</t>
  </si>
  <si>
    <t>AS</t>
  </si>
  <si>
    <t>44</t>
  </si>
  <si>
    <t>大分県</t>
  </si>
  <si>
    <t>AU</t>
  </si>
  <si>
    <t>45</t>
  </si>
  <si>
    <t>宮崎県</t>
  </si>
  <si>
    <t>AV</t>
  </si>
  <si>
    <t>46</t>
  </si>
  <si>
    <t>鹿児島県</t>
  </si>
  <si>
    <t>AW</t>
  </si>
  <si>
    <t>47</t>
  </si>
  <si>
    <t>沖縄県</t>
  </si>
  <si>
    <t>AX</t>
  </si>
  <si>
    <t>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</si>
</sst>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%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2"/>
      <color rgb="FF0000FF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/>
    <xf numFmtId="0" fontId="8" fillId="0" borderId="0"/>
    <xf numFmtId="0" fontId="8" fillId="0" borderId="0"/>
    <xf numFmtId="0" fontId="8" fillId="0" borderId="0"/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quotePrefix="1" applyFont="1">
      <alignment vertical="center"/>
    </xf>
    <xf numFmtId="0" fontId="5" fillId="0" borderId="0" xfId="3" applyFont="1"/>
    <xf numFmtId="0" fontId="5" fillId="0" borderId="0" xfId="2" applyFont="1">
      <alignment vertical="center"/>
    </xf>
    <xf numFmtId="0" fontId="5" fillId="2" borderId="1" xfId="2" applyFont="1" applyFill="1" applyBorder="1" applyAlignment="1">
      <alignment vertical="center" wrapText="1"/>
    </xf>
    <xf numFmtId="0" fontId="5" fillId="3" borderId="1" xfId="2" applyFont="1" applyFill="1" applyBorder="1" applyAlignment="1">
      <alignment vertical="center" wrapText="1"/>
    </xf>
    <xf numFmtId="0" fontId="5" fillId="3" borderId="1" xfId="2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/>
    </xf>
    <xf numFmtId="0" fontId="5" fillId="3" borderId="1" xfId="4" applyFont="1" applyFill="1" applyBorder="1" applyAlignment="1">
      <alignment vertical="center" wrapText="1"/>
    </xf>
    <xf numFmtId="0" fontId="5" fillId="3" borderId="1" xfId="3" quotePrefix="1" applyFont="1" applyFill="1" applyBorder="1" applyAlignment="1">
      <alignment vertical="center"/>
    </xf>
    <xf numFmtId="0" fontId="5" fillId="3" borderId="1" xfId="3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 wrapText="1"/>
    </xf>
    <xf numFmtId="0" fontId="5" fillId="3" borderId="1" xfId="2" applyFont="1" applyFill="1" applyBorder="1">
      <alignment vertical="center"/>
    </xf>
    <xf numFmtId="0" fontId="5" fillId="3" borderId="1" xfId="4" quotePrefix="1" applyFont="1" applyFill="1" applyBorder="1" applyAlignment="1">
      <alignment vertical="center" wrapText="1"/>
    </xf>
    <xf numFmtId="0" fontId="5" fillId="0" borderId="0" xfId="2" applyFont="1" applyAlignment="1">
      <alignment horizontal="center" vertical="center"/>
    </xf>
    <xf numFmtId="49" fontId="5" fillId="0" borderId="0" xfId="2" applyNumberFormat="1" applyFont="1">
      <alignment vertical="center"/>
    </xf>
    <xf numFmtId="3" fontId="5" fillId="0" borderId="0" xfId="2" applyNumberFormat="1" applyFont="1">
      <alignment vertical="center"/>
    </xf>
    <xf numFmtId="176" fontId="5" fillId="0" borderId="0" xfId="2" applyNumberFormat="1" applyFont="1" applyAlignment="1">
      <alignment horizontal="right" vertical="center"/>
    </xf>
    <xf numFmtId="0" fontId="8" fillId="4" borderId="1" xfId="1" applyNumberFormat="1" applyFont="1" applyFill="1" applyBorder="1" applyAlignment="1">
      <alignment horizontal="left" vertical="center"/>
    </xf>
    <xf numFmtId="49" fontId="8" fillId="4" borderId="1" xfId="1" quotePrefix="1" applyNumberFormat="1" applyFont="1" applyFill="1" applyBorder="1" applyAlignment="1">
      <alignment horizontal="left" vertical="center"/>
    </xf>
    <xf numFmtId="3" fontId="8" fillId="4" borderId="1" xfId="1" applyNumberFormat="1" applyFont="1" applyFill="1" applyBorder="1" applyAlignment="1">
      <alignment horizontal="right" vertical="center"/>
    </xf>
    <xf numFmtId="176" fontId="8" fillId="4" borderId="1" xfId="1" applyNumberFormat="1" applyFont="1" applyFill="1" applyBorder="1" applyAlignment="1">
      <alignment horizontal="right" vertical="center"/>
    </xf>
    <xf numFmtId="3" fontId="8" fillId="4" borderId="1" xfId="1" applyNumberFormat="1" applyFont="1" applyFill="1" applyBorder="1" applyAlignment="1">
      <alignment vertical="center"/>
    </xf>
    <xf numFmtId="0" fontId="8" fillId="4" borderId="1" xfId="1" applyNumberFormat="1" applyFont="1" applyFill="1" applyBorder="1" applyAlignment="1">
      <alignment vertical="center"/>
    </xf>
    <xf numFmtId="0" fontId="8" fillId="0" borderId="1" xfId="0" applyFont="1" applyBorder="1">
      <alignment vertical="center"/>
    </xf>
    <xf numFmtId="49" fontId="8" fillId="0" borderId="1" xfId="0" applyNumberFormat="1" applyFont="1" applyBorder="1">
      <alignment vertical="center"/>
    </xf>
    <xf numFmtId="3" fontId="8" fillId="0" borderId="1" xfId="0" applyNumberFormat="1" applyFont="1" applyBorder="1">
      <alignment vertical="center"/>
    </xf>
    <xf numFmtId="176" fontId="8" fillId="0" borderId="1" xfId="0" applyNumberFormat="1" applyFont="1" applyBorder="1">
      <alignment vertical="center"/>
    </xf>
    <xf numFmtId="176" fontId="8" fillId="0" borderId="1" xfId="0" applyNumberFormat="1" applyFont="1" applyBorder="1" applyAlignment="1">
      <alignment horizontal="right" vertical="center"/>
    </xf>
    <xf numFmtId="0" fontId="3" fillId="0" borderId="0" xfId="2" applyFont="1" applyAlignment="1">
      <alignment horizontal="left" vertical="center"/>
    </xf>
    <xf numFmtId="0" fontId="5" fillId="0" borderId="0" xfId="2" quotePrefix="1" applyFont="1" applyAlignment="1">
      <alignment horizontal="left" vertical="center"/>
    </xf>
    <xf numFmtId="0" fontId="5" fillId="0" borderId="0" xfId="5" applyFont="1"/>
    <xf numFmtId="0" fontId="5" fillId="3" borderId="1" xfId="5" quotePrefix="1" applyFont="1" applyFill="1" applyBorder="1" applyAlignment="1">
      <alignment vertical="center"/>
    </xf>
    <xf numFmtId="0" fontId="5" fillId="0" borderId="0" xfId="2" applyFont="1" applyAlignment="1">
      <alignment horizontal="left" vertical="center"/>
    </xf>
    <xf numFmtId="0" fontId="5" fillId="3" borderId="1" xfId="5" applyFont="1" applyFill="1" applyBorder="1" applyAlignment="1">
      <alignment vertical="center"/>
    </xf>
    <xf numFmtId="0" fontId="5" fillId="3" borderId="1" xfId="5" quotePrefix="1" applyFont="1" applyFill="1" applyBorder="1" applyAlignment="1">
      <alignment vertical="center" wrapText="1"/>
    </xf>
    <xf numFmtId="0" fontId="5" fillId="3" borderId="1" xfId="5" applyFont="1" applyFill="1" applyBorder="1" applyAlignment="1">
      <alignment vertical="center" wrapText="1"/>
    </xf>
    <xf numFmtId="0" fontId="5" fillId="0" borderId="0" xfId="2" applyFont="1" applyAlignment="1"/>
    <xf numFmtId="49" fontId="5" fillId="0" borderId="0" xfId="2" applyNumberFormat="1" applyFont="1" applyAlignment="1">
      <alignment horizontal="left"/>
    </xf>
    <xf numFmtId="0" fontId="8" fillId="4" borderId="1" xfId="0" applyFont="1" applyFill="1" applyBorder="1" applyAlignment="1">
      <alignment horizontal="left" vertical="center"/>
    </xf>
    <xf numFmtId="49" fontId="8" fillId="4" borderId="1" xfId="0" applyNumberFormat="1" applyFont="1" applyFill="1" applyBorder="1">
      <alignment vertical="center"/>
    </xf>
    <xf numFmtId="0" fontId="8" fillId="4" borderId="1" xfId="0" applyFont="1" applyFill="1" applyBorder="1">
      <alignment vertical="center"/>
    </xf>
    <xf numFmtId="0" fontId="8" fillId="0" borderId="1" xfId="0" applyFont="1" applyBorder="1" applyAlignment="1">
      <alignment horizontal="left"/>
    </xf>
    <xf numFmtId="49" fontId="8" fillId="0" borderId="1" xfId="0" applyNumberFormat="1" applyFont="1" applyBorder="1" applyAlignment="1"/>
    <xf numFmtId="0" fontId="9" fillId="0" borderId="0" xfId="6" applyFont="1" applyAlignment="1">
      <alignment vertical="center"/>
    </xf>
    <xf numFmtId="0" fontId="9" fillId="0" borderId="0" xfId="7" applyFont="1" applyAlignment="1">
      <alignment vertical="center"/>
    </xf>
    <xf numFmtId="0" fontId="9" fillId="0" borderId="0" xfId="7" applyFont="1" applyAlignment="1">
      <alignment vertical="center" textRotation="255"/>
    </xf>
    <xf numFmtId="0" fontId="10" fillId="0" borderId="0" xfId="7" applyFont="1" applyAlignment="1">
      <alignment horizontal="right" vertical="center"/>
    </xf>
    <xf numFmtId="49" fontId="11" fillId="0" borderId="2" xfId="7" applyNumberFormat="1" applyFont="1" applyBorder="1" applyAlignment="1">
      <alignment horizontal="center" vertical="center"/>
    </xf>
    <xf numFmtId="0" fontId="9" fillId="0" borderId="0" xfId="7" quotePrefix="1" applyFont="1" applyAlignment="1">
      <alignment horizontal="left" vertical="center"/>
    </xf>
    <xf numFmtId="0" fontId="9" fillId="0" borderId="0" xfId="7" applyFont="1" applyAlignment="1">
      <alignment horizontal="center" vertical="center"/>
    </xf>
    <xf numFmtId="0" fontId="9" fillId="5" borderId="0" xfId="7" applyFont="1" applyFill="1" applyAlignment="1">
      <alignment vertical="center"/>
    </xf>
    <xf numFmtId="0" fontId="12" fillId="0" borderId="0" xfId="8" applyFont="1" applyAlignment="1">
      <alignment vertical="center"/>
    </xf>
    <xf numFmtId="0" fontId="12" fillId="0" borderId="0" xfId="6" applyFont="1" applyAlignment="1">
      <alignment horizontal="left" vertical="center"/>
    </xf>
    <xf numFmtId="0" fontId="2" fillId="0" borderId="0" xfId="2">
      <alignment vertical="center"/>
    </xf>
    <xf numFmtId="0" fontId="9" fillId="0" borderId="0" xfId="6" applyFont="1" applyAlignment="1">
      <alignment horizontal="center" vertical="center"/>
    </xf>
    <xf numFmtId="0" fontId="9" fillId="0" borderId="4" xfId="6" applyFont="1" applyBorder="1" applyAlignment="1">
      <alignment horizontal="center" vertical="center" wrapText="1"/>
    </xf>
    <xf numFmtId="0" fontId="9" fillId="0" borderId="4" xfId="6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9" fontId="9" fillId="0" borderId="0" xfId="7" applyNumberFormat="1" applyFont="1" applyAlignment="1">
      <alignment vertical="center"/>
    </xf>
    <xf numFmtId="0" fontId="9" fillId="0" borderId="4" xfId="6" applyFont="1" applyBorder="1" applyAlignment="1">
      <alignment vertical="center"/>
    </xf>
    <xf numFmtId="38" fontId="9" fillId="0" borderId="5" xfId="9" applyFont="1" applyFill="1" applyBorder="1" applyAlignment="1">
      <alignment vertical="center"/>
    </xf>
    <xf numFmtId="0" fontId="9" fillId="0" borderId="1" xfId="6" applyFont="1" applyBorder="1" applyAlignment="1">
      <alignment vertical="center"/>
    </xf>
    <xf numFmtId="38" fontId="9" fillId="0" borderId="1" xfId="9" applyFont="1" applyFill="1" applyBorder="1" applyAlignment="1">
      <alignment vertical="center"/>
    </xf>
    <xf numFmtId="177" fontId="9" fillId="0" borderId="1" xfId="10" applyNumberFormat="1" applyFont="1" applyFill="1" applyBorder="1" applyAlignment="1">
      <alignment vertical="center"/>
    </xf>
    <xf numFmtId="38" fontId="9" fillId="0" borderId="1" xfId="2" applyNumberFormat="1" applyFont="1" applyBorder="1">
      <alignment vertical="center"/>
    </xf>
    <xf numFmtId="38" fontId="9" fillId="0" borderId="8" xfId="2" applyNumberFormat="1" applyFont="1" applyBorder="1">
      <alignment vertical="center"/>
    </xf>
    <xf numFmtId="38" fontId="9" fillId="0" borderId="8" xfId="9" applyFont="1" applyFill="1" applyBorder="1" applyAlignment="1">
      <alignment vertical="center"/>
    </xf>
    <xf numFmtId="0" fontId="9" fillId="0" borderId="12" xfId="6" applyFont="1" applyBorder="1" applyAlignment="1">
      <alignment vertical="center"/>
    </xf>
    <xf numFmtId="38" fontId="9" fillId="0" borderId="8" xfId="6" applyNumberFormat="1" applyFont="1" applyBorder="1" applyAlignment="1">
      <alignment vertical="center"/>
    </xf>
    <xf numFmtId="0" fontId="9" fillId="0" borderId="12" xfId="6" quotePrefix="1" applyFont="1" applyBorder="1" applyAlignment="1">
      <alignment horizontal="left" vertical="center"/>
    </xf>
    <xf numFmtId="38" fontId="9" fillId="0" borderId="1" xfId="6" applyNumberFormat="1" applyFont="1" applyBorder="1" applyAlignment="1">
      <alignment horizontal="right" vertical="center"/>
    </xf>
    <xf numFmtId="38" fontId="9" fillId="0" borderId="8" xfId="6" applyNumberFormat="1" applyFont="1" applyBorder="1" applyAlignment="1">
      <alignment horizontal="right" vertical="center"/>
    </xf>
    <xf numFmtId="0" fontId="9" fillId="0" borderId="11" xfId="6" applyFont="1" applyBorder="1" applyAlignment="1">
      <alignment horizontal="center" vertical="center"/>
    </xf>
    <xf numFmtId="0" fontId="9" fillId="0" borderId="1" xfId="6" applyFont="1" applyBorder="1" applyAlignment="1">
      <alignment horizontal="right" vertical="center"/>
    </xf>
    <xf numFmtId="38" fontId="9" fillId="0" borderId="17" xfId="6" applyNumberFormat="1" applyFont="1" applyBorder="1" applyAlignment="1">
      <alignment vertical="center"/>
    </xf>
    <xf numFmtId="38" fontId="9" fillId="0" borderId="18" xfId="9" applyFont="1" applyFill="1" applyBorder="1" applyAlignment="1">
      <alignment vertical="center"/>
    </xf>
    <xf numFmtId="0" fontId="9" fillId="0" borderId="18" xfId="6" applyFont="1" applyBorder="1" applyAlignment="1">
      <alignment horizontal="right" vertical="center"/>
    </xf>
    <xf numFmtId="38" fontId="9" fillId="0" borderId="18" xfId="2" applyNumberFormat="1" applyFont="1" applyBorder="1">
      <alignment vertical="center"/>
    </xf>
    <xf numFmtId="38" fontId="9" fillId="0" borderId="17" xfId="2" applyNumberFormat="1" applyFont="1" applyBorder="1">
      <alignment vertical="center"/>
    </xf>
    <xf numFmtId="0" fontId="9" fillId="0" borderId="0" xfId="6" quotePrefix="1" applyFont="1" applyAlignment="1">
      <alignment horizontal="center" vertical="center"/>
    </xf>
    <xf numFmtId="38" fontId="9" fillId="0" borderId="2" xfId="9" applyFont="1" applyFill="1" applyBorder="1" applyAlignment="1">
      <alignment vertical="center"/>
    </xf>
    <xf numFmtId="0" fontId="9" fillId="0" borderId="5" xfId="6" applyFont="1" applyBorder="1" applyAlignment="1">
      <alignment horizontal="center" vertical="center" wrapText="1"/>
    </xf>
    <xf numFmtId="0" fontId="9" fillId="0" borderId="0" xfId="6" applyFont="1" applyAlignment="1">
      <alignment horizontal="right" vertical="center"/>
    </xf>
    <xf numFmtId="177" fontId="9" fillId="0" borderId="0" xfId="10" applyNumberFormat="1" applyFont="1" applyFill="1" applyAlignment="1">
      <alignment vertical="center"/>
    </xf>
    <xf numFmtId="0" fontId="9" fillId="0" borderId="0" xfId="6" quotePrefix="1" applyFont="1" applyAlignment="1">
      <alignment horizontal="right" vertical="center"/>
    </xf>
    <xf numFmtId="38" fontId="9" fillId="0" borderId="17" xfId="9" applyFont="1" applyFill="1" applyBorder="1" applyAlignment="1">
      <alignment vertical="center"/>
    </xf>
    <xf numFmtId="0" fontId="9" fillId="0" borderId="0" xfId="6" quotePrefix="1" applyFont="1" applyAlignment="1">
      <alignment horizontal="left" vertical="center"/>
    </xf>
    <xf numFmtId="2" fontId="9" fillId="0" borderId="0" xfId="6" applyNumberFormat="1" applyFont="1" applyAlignment="1">
      <alignment vertical="center"/>
    </xf>
    <xf numFmtId="0" fontId="9" fillId="0" borderId="0" xfId="6" applyFont="1" applyAlignment="1">
      <alignment horizontal="right"/>
    </xf>
    <xf numFmtId="0" fontId="9" fillId="0" borderId="14" xfId="2" applyFont="1" applyBorder="1">
      <alignment vertical="center"/>
    </xf>
    <xf numFmtId="0" fontId="9" fillId="0" borderId="23" xfId="2" applyFont="1" applyBorder="1">
      <alignment vertical="center"/>
    </xf>
    <xf numFmtId="0" fontId="9" fillId="0" borderId="12" xfId="2" applyFont="1" applyBorder="1">
      <alignment vertical="center"/>
    </xf>
    <xf numFmtId="0" fontId="9" fillId="0" borderId="15" xfId="2" applyFont="1" applyBorder="1" applyAlignment="1">
      <alignment horizontal="center"/>
    </xf>
    <xf numFmtId="0" fontId="9" fillId="0" borderId="24" xfId="2" applyFont="1" applyBorder="1" applyAlignment="1">
      <alignment horizontal="center"/>
    </xf>
    <xf numFmtId="0" fontId="9" fillId="0" borderId="16" xfId="2" applyFont="1" applyBorder="1" applyAlignment="1">
      <alignment horizontal="center"/>
    </xf>
    <xf numFmtId="0" fontId="9" fillId="0" borderId="15" xfId="6" applyFont="1" applyBorder="1" applyAlignment="1">
      <alignment horizontal="center" vertical="center"/>
    </xf>
    <xf numFmtId="0" fontId="9" fillId="0" borderId="16" xfId="6" applyFont="1" applyBorder="1" applyAlignment="1">
      <alignment horizontal="center" vertical="center"/>
    </xf>
    <xf numFmtId="0" fontId="9" fillId="0" borderId="3" xfId="2" applyFont="1" applyBorder="1" applyAlignment="1">
      <alignment vertical="center" wrapText="1"/>
    </xf>
    <xf numFmtId="0" fontId="9" fillId="0" borderId="4" xfId="2" applyFont="1" applyBorder="1" applyAlignment="1">
      <alignment vertical="center" wrapText="1"/>
    </xf>
    <xf numFmtId="0" fontId="9" fillId="0" borderId="22" xfId="2" applyFont="1" applyBorder="1" applyAlignment="1">
      <alignment vertical="center" wrapText="1"/>
    </xf>
    <xf numFmtId="0" fontId="9" fillId="0" borderId="1" xfId="2" applyFont="1" applyBorder="1" applyAlignment="1">
      <alignment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9" xfId="6" applyFont="1" applyBorder="1" applyAlignment="1">
      <alignment horizontal="center" vertical="center"/>
    </xf>
    <xf numFmtId="0" fontId="9" fillId="0" borderId="20" xfId="6" applyFont="1" applyBorder="1" applyAlignment="1">
      <alignment horizontal="center" vertical="center"/>
    </xf>
    <xf numFmtId="0" fontId="9" fillId="0" borderId="21" xfId="6" quotePrefix="1" applyFont="1" applyBorder="1" applyAlignment="1">
      <alignment horizontal="center" vertical="center"/>
    </xf>
    <xf numFmtId="0" fontId="9" fillId="0" borderId="3" xfId="6" applyFont="1" applyBorder="1" applyAlignment="1">
      <alignment horizontal="center" vertical="center"/>
    </xf>
    <xf numFmtId="0" fontId="9" fillId="0" borderId="4" xfId="6" applyFont="1" applyBorder="1" applyAlignment="1">
      <alignment horizontal="center" vertical="center"/>
    </xf>
    <xf numFmtId="0" fontId="9" fillId="0" borderId="14" xfId="6" applyFont="1" applyBorder="1" applyAlignment="1">
      <alignment horizontal="center" vertical="center"/>
    </xf>
    <xf numFmtId="0" fontId="9" fillId="0" borderId="12" xfId="6" applyFont="1" applyBorder="1" applyAlignment="1">
      <alignment horizontal="center" vertical="center"/>
    </xf>
    <xf numFmtId="0" fontId="9" fillId="0" borderId="6" xfId="6" applyFont="1" applyBorder="1" applyAlignment="1">
      <alignment horizontal="center" vertical="center" textRotation="255" shrinkToFit="1"/>
    </xf>
    <xf numFmtId="0" fontId="9" fillId="0" borderId="9" xfId="6" applyFont="1" applyBorder="1" applyAlignment="1">
      <alignment horizontal="center" vertical="center" textRotation="255" shrinkToFit="1"/>
    </xf>
    <xf numFmtId="0" fontId="9" fillId="0" borderId="11" xfId="6" applyFont="1" applyBorder="1" applyAlignment="1">
      <alignment horizontal="center" vertical="center" textRotation="255" shrinkToFit="1"/>
    </xf>
    <xf numFmtId="0" fontId="9" fillId="0" borderId="7" xfId="6" quotePrefix="1" applyFont="1" applyBorder="1" applyAlignment="1">
      <alignment horizontal="center" vertical="center" textRotation="255"/>
    </xf>
    <xf numFmtId="0" fontId="9" fillId="0" borderId="10" xfId="6" quotePrefix="1" applyFont="1" applyBorder="1" applyAlignment="1">
      <alignment horizontal="center" vertical="center" textRotation="255"/>
    </xf>
    <xf numFmtId="0" fontId="9" fillId="0" borderId="13" xfId="6" quotePrefix="1" applyFont="1" applyBorder="1" applyAlignment="1">
      <alignment horizontal="center" vertical="center" textRotation="255"/>
    </xf>
    <xf numFmtId="0" fontId="9" fillId="0" borderId="7" xfId="6" applyFont="1" applyBorder="1" applyAlignment="1">
      <alignment horizontal="center" vertical="center" textRotation="255"/>
    </xf>
    <xf numFmtId="0" fontId="9" fillId="0" borderId="10" xfId="6" applyFont="1" applyBorder="1" applyAlignment="1">
      <alignment horizontal="center" vertical="center" textRotation="255"/>
    </xf>
  </cellXfs>
  <cellStyles count="11">
    <cellStyle name="パーセント 2" xfId="10" xr:uid="{6168670F-9ED1-4905-BAA5-F06BBFB53CF8}"/>
    <cellStyle name="桁区切り" xfId="1" builtinId="6"/>
    <cellStyle name="桁区切り 2" xfId="9" xr:uid="{455342F3-6EF1-4B6D-81C9-68767013FB36}"/>
    <cellStyle name="標準" xfId="0" builtinId="0"/>
    <cellStyle name="標準 2" xfId="2" xr:uid="{E5ABDFB5-0927-4397-807A-0BA81CF9F847}"/>
    <cellStyle name="標準 2 2" xfId="4" xr:uid="{87370348-709C-43B2-9AA2-A22647DCDA66}"/>
    <cellStyle name="標準_0625し尿市1" xfId="3" xr:uid="{CAF12768-4A7A-45A9-96CD-988F71E373D8}"/>
    <cellStyle name="標準_0625し尿市2" xfId="5" xr:uid="{96A7F693-1C33-40FF-95DF-81A5596A2D98}"/>
    <cellStyle name="標準_H12集計結果（ごみ処理状況）" xfId="7" xr:uid="{27CE5D26-6380-4D21-96E2-23EEEA9842F0}"/>
    <cellStyle name="標準_H12集計結果（し尿処理）" xfId="6" xr:uid="{DF005370-AF80-412E-9AD4-579458140335}"/>
    <cellStyle name="標準_H12集計結果（経費）" xfId="8" xr:uid="{881160BD-3F84-46EA-9C1B-3431F8410B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E8FFF-A7C3-4D67-B788-D45087458F14}">
  <sheetPr codeName="Sheet2"/>
  <dimension ref="A1:AC4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4" customWidth="1"/>
    <col min="2" max="2" width="8.75" style="16" customWidth="1"/>
    <col min="3" max="3" width="12.58203125" style="4" customWidth="1"/>
    <col min="4" max="5" width="11.75" style="17" customWidth="1"/>
    <col min="6" max="6" width="11.75" style="18" customWidth="1"/>
    <col min="7" max="9" width="11.75" style="17" customWidth="1"/>
    <col min="10" max="10" width="11.75" style="18" customWidth="1"/>
    <col min="11" max="11" width="11.75" style="17" customWidth="1"/>
    <col min="12" max="12" width="11.75" style="18" customWidth="1"/>
    <col min="13" max="13" width="11.75" style="17" customWidth="1"/>
    <col min="14" max="15" width="11.75" style="18" customWidth="1"/>
    <col min="16" max="19" width="11.75" style="17" customWidth="1"/>
    <col min="20" max="20" width="11.75" style="18" customWidth="1"/>
    <col min="21" max="21" width="11.75" style="17" customWidth="1"/>
    <col min="22" max="25" width="8.58203125" style="4" customWidth="1"/>
    <col min="26" max="16384" width="9" style="4"/>
  </cols>
  <sheetData>
    <row r="1" spans="1:29" ht="16.5" x14ac:dyDescent="0.2">
      <c r="A1" s="1" t="s">
        <v>116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3"/>
      <c r="W1" s="3"/>
      <c r="X1" s="3"/>
      <c r="Y1" s="3"/>
    </row>
    <row r="2" spans="1:29" ht="13.5" customHeight="1" x14ac:dyDescent="0.55000000000000004">
      <c r="A2" s="5" t="s">
        <v>0</v>
      </c>
      <c r="B2" s="6" t="s">
        <v>1</v>
      </c>
      <c r="C2" s="7" t="s">
        <v>2</v>
      </c>
      <c r="D2" s="8" t="s">
        <v>3</v>
      </c>
      <c r="E2" s="8" t="s">
        <v>3</v>
      </c>
      <c r="F2" s="8" t="s">
        <v>3</v>
      </c>
      <c r="G2" s="8" t="s">
        <v>3</v>
      </c>
      <c r="H2" s="8" t="s">
        <v>3</v>
      </c>
      <c r="I2" s="8" t="s">
        <v>3</v>
      </c>
      <c r="J2" s="8" t="s">
        <v>3</v>
      </c>
      <c r="K2" s="8" t="s">
        <v>3</v>
      </c>
      <c r="L2" s="8" t="s">
        <v>3</v>
      </c>
      <c r="M2" s="8" t="s">
        <v>3</v>
      </c>
      <c r="N2" s="8" t="s">
        <v>3</v>
      </c>
      <c r="O2" s="8" t="s">
        <v>3</v>
      </c>
      <c r="P2" s="8" t="s">
        <v>3</v>
      </c>
      <c r="Q2" s="8" t="s">
        <v>3</v>
      </c>
      <c r="R2" s="8" t="s">
        <v>3</v>
      </c>
      <c r="S2" s="8" t="s">
        <v>3</v>
      </c>
      <c r="T2" s="8" t="s">
        <v>3</v>
      </c>
      <c r="U2" s="9" t="s">
        <v>4</v>
      </c>
      <c r="V2" s="10" t="s">
        <v>5</v>
      </c>
      <c r="W2" s="10" t="s">
        <v>5</v>
      </c>
      <c r="X2" s="10" t="s">
        <v>5</v>
      </c>
      <c r="Y2" s="10" t="s">
        <v>5</v>
      </c>
      <c r="Z2" s="8" t="s">
        <v>6</v>
      </c>
      <c r="AA2" s="8" t="s">
        <v>6</v>
      </c>
      <c r="AB2" s="8" t="s">
        <v>6</v>
      </c>
      <c r="AC2" s="8" t="s">
        <v>6</v>
      </c>
    </row>
    <row r="3" spans="1:29" ht="13.5" customHeight="1" x14ac:dyDescent="0.55000000000000004">
      <c r="A3" s="5"/>
      <c r="B3" s="6"/>
      <c r="C3" s="7"/>
      <c r="D3" s="8" t="s">
        <v>7</v>
      </c>
      <c r="E3" s="10" t="s">
        <v>8</v>
      </c>
      <c r="F3" s="10" t="s">
        <v>8</v>
      </c>
      <c r="G3" s="10" t="s">
        <v>8</v>
      </c>
      <c r="H3" s="10" t="s">
        <v>8</v>
      </c>
      <c r="I3" s="10" t="s">
        <v>9</v>
      </c>
      <c r="J3" s="10" t="s">
        <v>9</v>
      </c>
      <c r="K3" s="10" t="s">
        <v>9</v>
      </c>
      <c r="L3" s="10" t="s">
        <v>9</v>
      </c>
      <c r="M3" s="10" t="s">
        <v>9</v>
      </c>
      <c r="N3" s="10" t="s">
        <v>9</v>
      </c>
      <c r="O3" s="10" t="s">
        <v>9</v>
      </c>
      <c r="P3" s="10" t="s">
        <v>9</v>
      </c>
      <c r="Q3" s="10" t="s">
        <v>9</v>
      </c>
      <c r="R3" s="10" t="s">
        <v>9</v>
      </c>
      <c r="S3" s="10" t="s">
        <v>9</v>
      </c>
      <c r="T3" s="10" t="s">
        <v>10</v>
      </c>
      <c r="U3" s="9"/>
      <c r="V3" s="11" t="s">
        <v>11</v>
      </c>
      <c r="W3" s="11" t="s">
        <v>12</v>
      </c>
      <c r="X3" s="12" t="s">
        <v>13</v>
      </c>
      <c r="Y3" s="12" t="s">
        <v>14</v>
      </c>
      <c r="Z3" s="11" t="s">
        <v>11</v>
      </c>
      <c r="AA3" s="11" t="s">
        <v>12</v>
      </c>
      <c r="AB3" s="12" t="s">
        <v>13</v>
      </c>
      <c r="AC3" s="12" t="s">
        <v>14</v>
      </c>
    </row>
    <row r="4" spans="1:29" ht="18.75" customHeight="1" x14ac:dyDescent="0.55000000000000004">
      <c r="A4" s="5"/>
      <c r="B4" s="6"/>
      <c r="C4" s="7"/>
      <c r="D4" s="8"/>
      <c r="E4" s="13" t="s">
        <v>7</v>
      </c>
      <c r="F4" s="11" t="s">
        <v>15</v>
      </c>
      <c r="G4" s="11" t="s">
        <v>16</v>
      </c>
      <c r="H4" s="11" t="s">
        <v>17</v>
      </c>
      <c r="I4" s="13" t="s">
        <v>7</v>
      </c>
      <c r="J4" s="11" t="s">
        <v>18</v>
      </c>
      <c r="K4" s="11" t="s">
        <v>19</v>
      </c>
      <c r="L4" s="11" t="s">
        <v>20</v>
      </c>
      <c r="M4" s="11" t="s">
        <v>21</v>
      </c>
      <c r="N4" s="11" t="s">
        <v>22</v>
      </c>
      <c r="O4" s="11" t="s">
        <v>23</v>
      </c>
      <c r="P4" s="11" t="s">
        <v>24</v>
      </c>
      <c r="Q4" s="11" t="s">
        <v>24</v>
      </c>
      <c r="R4" s="11" t="s">
        <v>24</v>
      </c>
      <c r="S4" s="11" t="s">
        <v>24</v>
      </c>
      <c r="T4" s="11" t="s">
        <v>25</v>
      </c>
      <c r="U4" s="14"/>
      <c r="V4" s="11"/>
      <c r="W4" s="11"/>
      <c r="X4" s="12"/>
      <c r="Y4" s="12"/>
      <c r="Z4" s="11"/>
      <c r="AA4" s="11"/>
      <c r="AB4" s="12"/>
      <c r="AC4" s="12"/>
    </row>
    <row r="5" spans="1:29" ht="18.75" customHeight="1" x14ac:dyDescent="0.55000000000000004">
      <c r="A5" s="5"/>
      <c r="B5" s="6"/>
      <c r="C5" s="7"/>
      <c r="D5" s="8"/>
      <c r="E5" s="13"/>
      <c r="F5" s="11"/>
      <c r="G5" s="11"/>
      <c r="H5" s="11"/>
      <c r="I5" s="13"/>
      <c r="J5" s="11"/>
      <c r="K5" s="11"/>
      <c r="L5" s="11"/>
      <c r="M5" s="11"/>
      <c r="N5" s="11"/>
      <c r="O5" s="11"/>
      <c r="P5" s="11" t="s">
        <v>26</v>
      </c>
      <c r="Q5" s="11" t="s">
        <v>27</v>
      </c>
      <c r="R5" s="12" t="s">
        <v>28</v>
      </c>
      <c r="S5" s="12" t="s">
        <v>29</v>
      </c>
      <c r="T5" s="11"/>
      <c r="U5" s="14"/>
      <c r="V5" s="11"/>
      <c r="W5" s="11"/>
      <c r="X5" s="12"/>
      <c r="Y5" s="12"/>
      <c r="Z5" s="11"/>
      <c r="AA5" s="11"/>
      <c r="AB5" s="12"/>
      <c r="AC5" s="12"/>
    </row>
    <row r="6" spans="1:29" s="15" customFormat="1" ht="13.5" customHeight="1" x14ac:dyDescent="0.55000000000000004">
      <c r="A6" s="5"/>
      <c r="B6" s="6"/>
      <c r="C6" s="7"/>
      <c r="D6" s="8" t="s">
        <v>30</v>
      </c>
      <c r="E6" s="8" t="s">
        <v>30</v>
      </c>
      <c r="F6" s="12" t="s">
        <v>31</v>
      </c>
      <c r="G6" s="8" t="s">
        <v>30</v>
      </c>
      <c r="H6" s="8" t="s">
        <v>30</v>
      </c>
      <c r="I6" s="8" t="s">
        <v>30</v>
      </c>
      <c r="J6" s="12" t="s">
        <v>31</v>
      </c>
      <c r="K6" s="8" t="s">
        <v>30</v>
      </c>
      <c r="L6" s="12" t="s">
        <v>31</v>
      </c>
      <c r="M6" s="8" t="s">
        <v>30</v>
      </c>
      <c r="N6" s="12" t="s">
        <v>31</v>
      </c>
      <c r="O6" s="8" t="s">
        <v>30</v>
      </c>
      <c r="P6" s="8" t="s">
        <v>30</v>
      </c>
      <c r="Q6" s="8" t="s">
        <v>30</v>
      </c>
      <c r="R6" s="8" t="s">
        <v>30</v>
      </c>
      <c r="S6" s="8" t="s">
        <v>30</v>
      </c>
      <c r="T6" s="12" t="s">
        <v>31</v>
      </c>
      <c r="U6" s="8" t="s">
        <v>30</v>
      </c>
      <c r="V6" s="12"/>
      <c r="W6" s="12"/>
      <c r="X6" s="12"/>
      <c r="Y6" s="11"/>
      <c r="Z6" s="12"/>
      <c r="AA6" s="12"/>
      <c r="AB6" s="12"/>
      <c r="AC6" s="11"/>
    </row>
    <row r="7" spans="1:29" ht="13.5" customHeight="1" x14ac:dyDescent="0.55000000000000004">
      <c r="A7" s="19" t="s">
        <v>32</v>
      </c>
      <c r="B7" s="20" t="s">
        <v>33</v>
      </c>
      <c r="C7" s="19" t="s">
        <v>34</v>
      </c>
      <c r="D7" s="21">
        <v>1209237</v>
      </c>
      <c r="E7" s="21">
        <v>135539</v>
      </c>
      <c r="F7" s="22">
        <v>11.208638174319839</v>
      </c>
      <c r="G7" s="21">
        <v>135539</v>
      </c>
      <c r="H7" s="21">
        <v>0</v>
      </c>
      <c r="I7" s="21">
        <v>1073698</v>
      </c>
      <c r="J7" s="22">
        <v>88.791361825680156</v>
      </c>
      <c r="K7" s="21">
        <v>681662</v>
      </c>
      <c r="L7" s="22">
        <v>56.371248977661118</v>
      </c>
      <c r="M7" s="21">
        <v>0</v>
      </c>
      <c r="N7" s="22">
        <v>0</v>
      </c>
      <c r="O7" s="23">
        <v>82966</v>
      </c>
      <c r="P7" s="21">
        <v>309070</v>
      </c>
      <c r="Q7" s="21">
        <v>168371</v>
      </c>
      <c r="R7" s="21">
        <v>139533</v>
      </c>
      <c r="S7" s="21">
        <v>1166</v>
      </c>
      <c r="T7" s="22">
        <v>25.559092220962476</v>
      </c>
      <c r="U7" s="21">
        <v>7472</v>
      </c>
      <c r="V7" s="24">
        <v>23</v>
      </c>
      <c r="W7" s="24">
        <v>0</v>
      </c>
      <c r="X7" s="24">
        <v>5</v>
      </c>
      <c r="Y7" s="24">
        <v>12</v>
      </c>
      <c r="Z7" s="24">
        <v>23</v>
      </c>
      <c r="AA7" s="24">
        <v>0</v>
      </c>
      <c r="AB7" s="24">
        <v>5</v>
      </c>
      <c r="AC7" s="24">
        <v>12</v>
      </c>
    </row>
    <row r="8" spans="1:29" ht="13.5" customHeight="1" x14ac:dyDescent="0.55000000000000004">
      <c r="A8" s="25" t="s">
        <v>32</v>
      </c>
      <c r="B8" s="26" t="s">
        <v>35</v>
      </c>
      <c r="C8" s="25" t="s">
        <v>36</v>
      </c>
      <c r="D8" s="27">
        <v>268195</v>
      </c>
      <c r="E8" s="27">
        <v>16545</v>
      </c>
      <c r="F8" s="28">
        <v>6.169018810939801</v>
      </c>
      <c r="G8" s="27">
        <v>16545</v>
      </c>
      <c r="H8" s="27">
        <v>0</v>
      </c>
      <c r="I8" s="27">
        <v>251650</v>
      </c>
      <c r="J8" s="29">
        <v>93.830981189060196</v>
      </c>
      <c r="K8" s="27">
        <v>197350</v>
      </c>
      <c r="L8" s="29">
        <v>73.584518727045619</v>
      </c>
      <c r="M8" s="27">
        <v>0</v>
      </c>
      <c r="N8" s="29">
        <v>0</v>
      </c>
      <c r="O8" s="27">
        <v>5443</v>
      </c>
      <c r="P8" s="27">
        <v>48857</v>
      </c>
      <c r="Q8" s="27">
        <v>39814</v>
      </c>
      <c r="R8" s="27">
        <v>9043</v>
      </c>
      <c r="S8" s="27">
        <v>0</v>
      </c>
      <c r="T8" s="29">
        <v>18.21696899643916</v>
      </c>
      <c r="U8" s="27">
        <v>1235</v>
      </c>
      <c r="V8" s="25"/>
      <c r="W8" s="25"/>
      <c r="X8" s="25"/>
      <c r="Y8" s="25" t="s">
        <v>37</v>
      </c>
      <c r="Z8" s="25"/>
      <c r="AA8" s="25"/>
      <c r="AB8" s="25"/>
      <c r="AC8" s="25" t="s">
        <v>37</v>
      </c>
    </row>
    <row r="9" spans="1:29" ht="13.5" customHeight="1" x14ac:dyDescent="0.55000000000000004">
      <c r="A9" s="25" t="s">
        <v>32</v>
      </c>
      <c r="B9" s="26" t="s">
        <v>38</v>
      </c>
      <c r="C9" s="25" t="s">
        <v>39</v>
      </c>
      <c r="D9" s="27">
        <v>162342</v>
      </c>
      <c r="E9" s="27">
        <v>6056</v>
      </c>
      <c r="F9" s="28">
        <v>3.7303963238102278</v>
      </c>
      <c r="G9" s="27">
        <v>6056</v>
      </c>
      <c r="H9" s="27">
        <v>0</v>
      </c>
      <c r="I9" s="27">
        <v>156286</v>
      </c>
      <c r="J9" s="29">
        <v>96.269603676189774</v>
      </c>
      <c r="K9" s="27">
        <v>131739</v>
      </c>
      <c r="L9" s="29">
        <v>81.149055697231759</v>
      </c>
      <c r="M9" s="27">
        <v>0</v>
      </c>
      <c r="N9" s="29">
        <v>0</v>
      </c>
      <c r="O9" s="27">
        <v>13729</v>
      </c>
      <c r="P9" s="27">
        <v>10818</v>
      </c>
      <c r="Q9" s="27">
        <v>8621</v>
      </c>
      <c r="R9" s="27">
        <v>2197</v>
      </c>
      <c r="S9" s="27">
        <v>0</v>
      </c>
      <c r="T9" s="29">
        <v>6.6637099456702513</v>
      </c>
      <c r="U9" s="27">
        <v>894</v>
      </c>
      <c r="V9" s="25"/>
      <c r="W9" s="25"/>
      <c r="X9" s="25"/>
      <c r="Y9" s="25" t="s">
        <v>37</v>
      </c>
      <c r="Z9" s="25"/>
      <c r="AA9" s="25"/>
      <c r="AB9" s="25"/>
      <c r="AC9" s="25" t="s">
        <v>37</v>
      </c>
    </row>
    <row r="10" spans="1:29" ht="13.5" customHeight="1" x14ac:dyDescent="0.55000000000000004">
      <c r="A10" s="25" t="s">
        <v>32</v>
      </c>
      <c r="B10" s="26" t="s">
        <v>40</v>
      </c>
      <c r="C10" s="25" t="s">
        <v>41</v>
      </c>
      <c r="D10" s="27">
        <v>218732</v>
      </c>
      <c r="E10" s="27">
        <v>25513</v>
      </c>
      <c r="F10" s="28">
        <v>11.664045498601027</v>
      </c>
      <c r="G10" s="27">
        <v>25513</v>
      </c>
      <c r="H10" s="27">
        <v>0</v>
      </c>
      <c r="I10" s="27">
        <v>193219</v>
      </c>
      <c r="J10" s="29">
        <v>88.335954501398973</v>
      </c>
      <c r="K10" s="27">
        <v>124446</v>
      </c>
      <c r="L10" s="29">
        <v>56.894281586599128</v>
      </c>
      <c r="M10" s="27">
        <v>0</v>
      </c>
      <c r="N10" s="29">
        <v>0</v>
      </c>
      <c r="O10" s="27">
        <v>3302</v>
      </c>
      <c r="P10" s="27">
        <v>65471</v>
      </c>
      <c r="Q10" s="27">
        <v>34239</v>
      </c>
      <c r="R10" s="27">
        <v>31232</v>
      </c>
      <c r="S10" s="27">
        <v>0</v>
      </c>
      <c r="T10" s="29">
        <v>29.932062981182451</v>
      </c>
      <c r="U10" s="27">
        <v>1600</v>
      </c>
      <c r="V10" s="25"/>
      <c r="W10" s="25"/>
      <c r="X10" s="25" t="s">
        <v>37</v>
      </c>
      <c r="Y10" s="25"/>
      <c r="Z10" s="25"/>
      <c r="AA10" s="25"/>
      <c r="AB10" s="25" t="s">
        <v>37</v>
      </c>
      <c r="AC10" s="25"/>
    </row>
    <row r="11" spans="1:29" ht="13.5" customHeight="1" x14ac:dyDescent="0.55000000000000004">
      <c r="A11" s="25" t="s">
        <v>32</v>
      </c>
      <c r="B11" s="26" t="s">
        <v>42</v>
      </c>
      <c r="C11" s="25" t="s">
        <v>43</v>
      </c>
      <c r="D11" s="27">
        <v>31187</v>
      </c>
      <c r="E11" s="27">
        <v>3992</v>
      </c>
      <c r="F11" s="28">
        <v>12.800205213710841</v>
      </c>
      <c r="G11" s="27">
        <v>3992</v>
      </c>
      <c r="H11" s="27">
        <v>0</v>
      </c>
      <c r="I11" s="27">
        <v>27195</v>
      </c>
      <c r="J11" s="29">
        <v>87.199794786289161</v>
      </c>
      <c r="K11" s="27">
        <v>19543</v>
      </c>
      <c r="L11" s="29">
        <v>62.663930483855459</v>
      </c>
      <c r="M11" s="27">
        <v>0</v>
      </c>
      <c r="N11" s="29">
        <v>0</v>
      </c>
      <c r="O11" s="27">
        <v>0</v>
      </c>
      <c r="P11" s="27">
        <v>7652</v>
      </c>
      <c r="Q11" s="27">
        <v>3755</v>
      </c>
      <c r="R11" s="27">
        <v>3897</v>
      </c>
      <c r="S11" s="27">
        <v>0</v>
      </c>
      <c r="T11" s="29">
        <v>24.535864302433708</v>
      </c>
      <c r="U11" s="27">
        <v>206</v>
      </c>
      <c r="V11" s="25" t="s">
        <v>37</v>
      </c>
      <c r="W11" s="25"/>
      <c r="X11" s="25"/>
      <c r="Y11" s="25"/>
      <c r="Z11" s="25" t="s">
        <v>37</v>
      </c>
      <c r="AA11" s="25"/>
      <c r="AB11" s="25"/>
      <c r="AC11" s="25"/>
    </row>
    <row r="12" spans="1:29" ht="13.5" customHeight="1" x14ac:dyDescent="0.55000000000000004">
      <c r="A12" s="25" t="s">
        <v>32</v>
      </c>
      <c r="B12" s="26" t="s">
        <v>44</v>
      </c>
      <c r="C12" s="25" t="s">
        <v>45</v>
      </c>
      <c r="D12" s="27">
        <v>50868</v>
      </c>
      <c r="E12" s="27">
        <v>6076</v>
      </c>
      <c r="F12" s="28">
        <v>11.944641031689864</v>
      </c>
      <c r="G12" s="27">
        <v>6076</v>
      </c>
      <c r="H12" s="27">
        <v>0</v>
      </c>
      <c r="I12" s="27">
        <v>44792</v>
      </c>
      <c r="J12" s="29">
        <v>88.055358968310145</v>
      </c>
      <c r="K12" s="27">
        <v>18756</v>
      </c>
      <c r="L12" s="29">
        <v>36.871903750884641</v>
      </c>
      <c r="M12" s="27">
        <v>0</v>
      </c>
      <c r="N12" s="29">
        <v>0</v>
      </c>
      <c r="O12" s="27">
        <v>1787</v>
      </c>
      <c r="P12" s="27">
        <v>24249</v>
      </c>
      <c r="Q12" s="27">
        <v>11883</v>
      </c>
      <c r="R12" s="27">
        <v>11282</v>
      </c>
      <c r="S12" s="27">
        <v>1084</v>
      </c>
      <c r="T12" s="29">
        <v>47.670441141778717</v>
      </c>
      <c r="U12" s="27">
        <v>153</v>
      </c>
      <c r="V12" s="25" t="s">
        <v>37</v>
      </c>
      <c r="W12" s="25"/>
      <c r="X12" s="25"/>
      <c r="Y12" s="25"/>
      <c r="Z12" s="25" t="s">
        <v>37</v>
      </c>
      <c r="AA12" s="25"/>
      <c r="AB12" s="25"/>
      <c r="AC12" s="25"/>
    </row>
    <row r="13" spans="1:29" ht="13.5" customHeight="1" x14ac:dyDescent="0.55000000000000004">
      <c r="A13" s="25" t="s">
        <v>32</v>
      </c>
      <c r="B13" s="26" t="s">
        <v>46</v>
      </c>
      <c r="C13" s="25" t="s">
        <v>47</v>
      </c>
      <c r="D13" s="27">
        <v>58471</v>
      </c>
      <c r="E13" s="27">
        <v>5665</v>
      </c>
      <c r="F13" s="28">
        <v>9.6885635614236119</v>
      </c>
      <c r="G13" s="27">
        <v>5665</v>
      </c>
      <c r="H13" s="27">
        <v>0</v>
      </c>
      <c r="I13" s="27">
        <v>52806</v>
      </c>
      <c r="J13" s="29">
        <v>90.311436438576393</v>
      </c>
      <c r="K13" s="27">
        <v>42285</v>
      </c>
      <c r="L13" s="29">
        <v>72.317901181782418</v>
      </c>
      <c r="M13" s="27">
        <v>0</v>
      </c>
      <c r="N13" s="29">
        <v>0</v>
      </c>
      <c r="O13" s="27">
        <v>6531</v>
      </c>
      <c r="P13" s="27">
        <v>3990</v>
      </c>
      <c r="Q13" s="27">
        <v>0</v>
      </c>
      <c r="R13" s="27">
        <v>3947</v>
      </c>
      <c r="S13" s="27">
        <v>43</v>
      </c>
      <c r="T13" s="29">
        <v>6.8238956063689695</v>
      </c>
      <c r="U13" s="27">
        <v>424</v>
      </c>
      <c r="V13" s="25"/>
      <c r="W13" s="25"/>
      <c r="X13" s="25"/>
      <c r="Y13" s="25" t="s">
        <v>37</v>
      </c>
      <c r="Z13" s="25"/>
      <c r="AA13" s="25"/>
      <c r="AB13" s="25"/>
      <c r="AC13" s="25" t="s">
        <v>37</v>
      </c>
    </row>
    <row r="14" spans="1:29" ht="13.5" customHeight="1" x14ac:dyDescent="0.55000000000000004">
      <c r="A14" s="25" t="s">
        <v>32</v>
      </c>
      <c r="B14" s="26" t="s">
        <v>48</v>
      </c>
      <c r="C14" s="25" t="s">
        <v>49</v>
      </c>
      <c r="D14" s="27">
        <v>37864</v>
      </c>
      <c r="E14" s="27">
        <v>999</v>
      </c>
      <c r="F14" s="28">
        <v>2.6383900274667234</v>
      </c>
      <c r="G14" s="27">
        <v>999</v>
      </c>
      <c r="H14" s="27">
        <v>0</v>
      </c>
      <c r="I14" s="27">
        <v>36865</v>
      </c>
      <c r="J14" s="29">
        <v>97.361609972533287</v>
      </c>
      <c r="K14" s="27">
        <v>26214</v>
      </c>
      <c r="L14" s="29">
        <v>69.231988168180862</v>
      </c>
      <c r="M14" s="27">
        <v>0</v>
      </c>
      <c r="N14" s="29">
        <v>0</v>
      </c>
      <c r="O14" s="27">
        <v>3398</v>
      </c>
      <c r="P14" s="27">
        <v>7253</v>
      </c>
      <c r="Q14" s="27">
        <v>3602</v>
      </c>
      <c r="R14" s="27">
        <v>3651</v>
      </c>
      <c r="S14" s="27">
        <v>0</v>
      </c>
      <c r="T14" s="29">
        <v>19.155398267483626</v>
      </c>
      <c r="U14" s="27">
        <v>635</v>
      </c>
      <c r="V14" s="25"/>
      <c r="W14" s="25"/>
      <c r="X14" s="25"/>
      <c r="Y14" s="25" t="s">
        <v>37</v>
      </c>
      <c r="Z14" s="25"/>
      <c r="AA14" s="25"/>
      <c r="AB14" s="25"/>
      <c r="AC14" s="25" t="s">
        <v>37</v>
      </c>
    </row>
    <row r="15" spans="1:29" ht="13.5" customHeight="1" x14ac:dyDescent="0.55000000000000004">
      <c r="A15" s="25" t="s">
        <v>32</v>
      </c>
      <c r="B15" s="26" t="s">
        <v>50</v>
      </c>
      <c r="C15" s="25" t="s">
        <v>51</v>
      </c>
      <c r="D15" s="27">
        <v>52951</v>
      </c>
      <c r="E15" s="27">
        <v>6135</v>
      </c>
      <c r="F15" s="28">
        <v>11.586183452626013</v>
      </c>
      <c r="G15" s="27">
        <v>6135</v>
      </c>
      <c r="H15" s="27">
        <v>0</v>
      </c>
      <c r="I15" s="27">
        <v>46816</v>
      </c>
      <c r="J15" s="29">
        <v>88.413816547373997</v>
      </c>
      <c r="K15" s="27">
        <v>11392</v>
      </c>
      <c r="L15" s="29">
        <v>21.514230137296746</v>
      </c>
      <c r="M15" s="27">
        <v>0</v>
      </c>
      <c r="N15" s="29">
        <v>0</v>
      </c>
      <c r="O15" s="27">
        <v>146</v>
      </c>
      <c r="P15" s="27">
        <v>35278</v>
      </c>
      <c r="Q15" s="27">
        <v>20672</v>
      </c>
      <c r="R15" s="27">
        <v>14606</v>
      </c>
      <c r="S15" s="27">
        <v>0</v>
      </c>
      <c r="T15" s="29">
        <v>66.623859794904732</v>
      </c>
      <c r="U15" s="27">
        <v>151</v>
      </c>
      <c r="V15" s="25" t="s">
        <v>37</v>
      </c>
      <c r="W15" s="25"/>
      <c r="X15" s="25"/>
      <c r="Y15" s="25"/>
      <c r="Z15" s="25" t="s">
        <v>37</v>
      </c>
      <c r="AA15" s="25"/>
      <c r="AB15" s="25"/>
      <c r="AC15" s="25"/>
    </row>
    <row r="16" spans="1:29" ht="13.5" customHeight="1" x14ac:dyDescent="0.55000000000000004">
      <c r="A16" s="25" t="s">
        <v>32</v>
      </c>
      <c r="B16" s="26" t="s">
        <v>52</v>
      </c>
      <c r="C16" s="25" t="s">
        <v>53</v>
      </c>
      <c r="D16" s="27">
        <v>29611</v>
      </c>
      <c r="E16" s="27">
        <v>11385</v>
      </c>
      <c r="F16" s="28">
        <v>38.448549525514167</v>
      </c>
      <c r="G16" s="27">
        <v>11385</v>
      </c>
      <c r="H16" s="27">
        <v>0</v>
      </c>
      <c r="I16" s="27">
        <v>18226</v>
      </c>
      <c r="J16" s="29">
        <v>61.551450474485833</v>
      </c>
      <c r="K16" s="27">
        <v>5236</v>
      </c>
      <c r="L16" s="29">
        <v>17.68261794603357</v>
      </c>
      <c r="M16" s="27">
        <v>0</v>
      </c>
      <c r="N16" s="29">
        <v>0</v>
      </c>
      <c r="O16" s="27">
        <v>9062</v>
      </c>
      <c r="P16" s="27">
        <v>3928</v>
      </c>
      <c r="Q16" s="27">
        <v>1942</v>
      </c>
      <c r="R16" s="27">
        <v>1986</v>
      </c>
      <c r="S16" s="27">
        <v>0</v>
      </c>
      <c r="T16" s="29">
        <v>13.265340582891493</v>
      </c>
      <c r="U16" s="27">
        <v>100</v>
      </c>
      <c r="V16" s="25" t="s">
        <v>37</v>
      </c>
      <c r="W16" s="25"/>
      <c r="X16" s="25"/>
      <c r="Y16" s="25"/>
      <c r="Z16" s="25" t="s">
        <v>37</v>
      </c>
      <c r="AA16" s="25"/>
      <c r="AB16" s="25"/>
      <c r="AC16" s="25"/>
    </row>
    <row r="17" spans="1:29" ht="13.5" customHeight="1" x14ac:dyDescent="0.55000000000000004">
      <c r="A17" s="25" t="s">
        <v>32</v>
      </c>
      <c r="B17" s="26" t="s">
        <v>54</v>
      </c>
      <c r="C17" s="25" t="s">
        <v>55</v>
      </c>
      <c r="D17" s="27">
        <v>29781</v>
      </c>
      <c r="E17" s="27">
        <v>1386</v>
      </c>
      <c r="F17" s="28">
        <v>4.6539740102750073</v>
      </c>
      <c r="G17" s="27">
        <v>1386</v>
      </c>
      <c r="H17" s="27">
        <v>0</v>
      </c>
      <c r="I17" s="27">
        <v>28395</v>
      </c>
      <c r="J17" s="29">
        <v>95.346025989724993</v>
      </c>
      <c r="K17" s="27">
        <v>19461</v>
      </c>
      <c r="L17" s="29">
        <v>65.347033343406864</v>
      </c>
      <c r="M17" s="27">
        <v>0</v>
      </c>
      <c r="N17" s="29">
        <v>0</v>
      </c>
      <c r="O17" s="27">
        <v>5053</v>
      </c>
      <c r="P17" s="27">
        <v>3881</v>
      </c>
      <c r="Q17" s="27">
        <v>3774</v>
      </c>
      <c r="R17" s="27">
        <v>107</v>
      </c>
      <c r="S17" s="27">
        <v>0</v>
      </c>
      <c r="T17" s="29">
        <v>13.031798797891273</v>
      </c>
      <c r="U17" s="27">
        <v>92</v>
      </c>
      <c r="V17" s="25"/>
      <c r="W17" s="25"/>
      <c r="X17" s="25"/>
      <c r="Y17" s="25" t="s">
        <v>37</v>
      </c>
      <c r="Z17" s="25"/>
      <c r="AA17" s="25"/>
      <c r="AB17" s="25"/>
      <c r="AC17" s="25" t="s">
        <v>37</v>
      </c>
    </row>
    <row r="18" spans="1:29" ht="13.5" customHeight="1" x14ac:dyDescent="0.55000000000000004">
      <c r="A18" s="25" t="s">
        <v>32</v>
      </c>
      <c r="B18" s="26" t="s">
        <v>56</v>
      </c>
      <c r="C18" s="25" t="s">
        <v>57</v>
      </c>
      <c r="D18" s="27">
        <v>10031</v>
      </c>
      <c r="E18" s="27">
        <v>2577</v>
      </c>
      <c r="F18" s="28">
        <v>25.690359884358489</v>
      </c>
      <c r="G18" s="27">
        <v>2577</v>
      </c>
      <c r="H18" s="27">
        <v>0</v>
      </c>
      <c r="I18" s="27">
        <v>7454</v>
      </c>
      <c r="J18" s="29">
        <v>74.3096401156415</v>
      </c>
      <c r="K18" s="27">
        <v>1867</v>
      </c>
      <c r="L18" s="29">
        <v>18.612301864220914</v>
      </c>
      <c r="M18" s="27">
        <v>0</v>
      </c>
      <c r="N18" s="29">
        <v>0</v>
      </c>
      <c r="O18" s="27">
        <v>2319</v>
      </c>
      <c r="P18" s="27">
        <v>3268</v>
      </c>
      <c r="Q18" s="27">
        <v>2268</v>
      </c>
      <c r="R18" s="27">
        <v>1000</v>
      </c>
      <c r="S18" s="27">
        <v>0</v>
      </c>
      <c r="T18" s="29">
        <v>32.579005084238858</v>
      </c>
      <c r="U18" s="27">
        <v>52</v>
      </c>
      <c r="V18" s="25"/>
      <c r="W18" s="25"/>
      <c r="X18" s="25"/>
      <c r="Y18" s="25" t="s">
        <v>37</v>
      </c>
      <c r="Z18" s="25"/>
      <c r="AA18" s="25"/>
      <c r="AB18" s="25"/>
      <c r="AC18" s="25" t="s">
        <v>37</v>
      </c>
    </row>
    <row r="19" spans="1:29" ht="13.5" customHeight="1" x14ac:dyDescent="0.55000000000000004">
      <c r="A19" s="25" t="s">
        <v>32</v>
      </c>
      <c r="B19" s="26" t="s">
        <v>58</v>
      </c>
      <c r="C19" s="25" t="s">
        <v>59</v>
      </c>
      <c r="D19" s="27">
        <v>2226</v>
      </c>
      <c r="E19" s="27">
        <v>512</v>
      </c>
      <c r="F19" s="28">
        <v>23.000898472596589</v>
      </c>
      <c r="G19" s="27">
        <v>512</v>
      </c>
      <c r="H19" s="27">
        <v>0</v>
      </c>
      <c r="I19" s="27">
        <v>1714</v>
      </c>
      <c r="J19" s="29">
        <v>76.999101527403411</v>
      </c>
      <c r="K19" s="27">
        <v>0</v>
      </c>
      <c r="L19" s="29">
        <v>0</v>
      </c>
      <c r="M19" s="27">
        <v>0</v>
      </c>
      <c r="N19" s="29">
        <v>0</v>
      </c>
      <c r="O19" s="27">
        <v>0</v>
      </c>
      <c r="P19" s="27">
        <v>1714</v>
      </c>
      <c r="Q19" s="27">
        <v>361</v>
      </c>
      <c r="R19" s="27">
        <v>1353</v>
      </c>
      <c r="S19" s="27">
        <v>0</v>
      </c>
      <c r="T19" s="29">
        <v>76.999101527403411</v>
      </c>
      <c r="U19" s="27">
        <v>3</v>
      </c>
      <c r="V19" s="25" t="s">
        <v>37</v>
      </c>
      <c r="W19" s="25"/>
      <c r="X19" s="25"/>
      <c r="Y19" s="25"/>
      <c r="Z19" s="25" t="s">
        <v>37</v>
      </c>
      <c r="AA19" s="25"/>
      <c r="AB19" s="25"/>
      <c r="AC19" s="25"/>
    </row>
    <row r="20" spans="1:29" ht="13.5" customHeight="1" x14ac:dyDescent="0.55000000000000004">
      <c r="A20" s="25" t="s">
        <v>32</v>
      </c>
      <c r="B20" s="26" t="s">
        <v>60</v>
      </c>
      <c r="C20" s="25" t="s">
        <v>61</v>
      </c>
      <c r="D20" s="27">
        <v>2505</v>
      </c>
      <c r="E20" s="27">
        <v>150</v>
      </c>
      <c r="F20" s="28">
        <v>5.9880239520958085</v>
      </c>
      <c r="G20" s="27">
        <v>150</v>
      </c>
      <c r="H20" s="27">
        <v>0</v>
      </c>
      <c r="I20" s="27">
        <v>2355</v>
      </c>
      <c r="J20" s="29">
        <v>94.011976047904184</v>
      </c>
      <c r="K20" s="27">
        <v>0</v>
      </c>
      <c r="L20" s="29">
        <v>0</v>
      </c>
      <c r="M20" s="27">
        <v>0</v>
      </c>
      <c r="N20" s="29">
        <v>0</v>
      </c>
      <c r="O20" s="27">
        <v>0</v>
      </c>
      <c r="P20" s="27">
        <v>2355</v>
      </c>
      <c r="Q20" s="27">
        <v>537</v>
      </c>
      <c r="R20" s="27">
        <v>1818</v>
      </c>
      <c r="S20" s="27">
        <v>0</v>
      </c>
      <c r="T20" s="29">
        <v>94.011976047904184</v>
      </c>
      <c r="U20" s="27">
        <v>0</v>
      </c>
      <c r="V20" s="25" t="s">
        <v>37</v>
      </c>
      <c r="W20" s="25"/>
      <c r="X20" s="25"/>
      <c r="Y20" s="25"/>
      <c r="Z20" s="25" t="s">
        <v>37</v>
      </c>
      <c r="AA20" s="25"/>
      <c r="AB20" s="25"/>
      <c r="AC20" s="25"/>
    </row>
    <row r="21" spans="1:29" ht="13.5" customHeight="1" x14ac:dyDescent="0.55000000000000004">
      <c r="A21" s="25" t="s">
        <v>32</v>
      </c>
      <c r="B21" s="26" t="s">
        <v>62</v>
      </c>
      <c r="C21" s="25" t="s">
        <v>63</v>
      </c>
      <c r="D21" s="27">
        <v>5204</v>
      </c>
      <c r="E21" s="27">
        <v>1142</v>
      </c>
      <c r="F21" s="28">
        <v>21.944657955418908</v>
      </c>
      <c r="G21" s="27">
        <v>1142</v>
      </c>
      <c r="H21" s="27">
        <v>0</v>
      </c>
      <c r="I21" s="27">
        <v>4062</v>
      </c>
      <c r="J21" s="29">
        <v>78.055342044581096</v>
      </c>
      <c r="K21" s="27">
        <v>2368</v>
      </c>
      <c r="L21" s="29">
        <v>45.503458877786315</v>
      </c>
      <c r="M21" s="27">
        <v>0</v>
      </c>
      <c r="N21" s="29">
        <v>0</v>
      </c>
      <c r="O21" s="27">
        <v>0</v>
      </c>
      <c r="P21" s="27">
        <v>1694</v>
      </c>
      <c r="Q21" s="27">
        <v>1310</v>
      </c>
      <c r="R21" s="27">
        <v>384</v>
      </c>
      <c r="S21" s="27">
        <v>0</v>
      </c>
      <c r="T21" s="29">
        <v>32.551883166794774</v>
      </c>
      <c r="U21" s="27">
        <v>59</v>
      </c>
      <c r="V21" s="25" t="s">
        <v>37</v>
      </c>
      <c r="W21" s="25"/>
      <c r="X21" s="25"/>
      <c r="Y21" s="25"/>
      <c r="Z21" s="25" t="s">
        <v>37</v>
      </c>
      <c r="AA21" s="25"/>
      <c r="AB21" s="25"/>
      <c r="AC21" s="25"/>
    </row>
    <row r="22" spans="1:29" ht="13.5" customHeight="1" x14ac:dyDescent="0.55000000000000004">
      <c r="A22" s="25" t="s">
        <v>32</v>
      </c>
      <c r="B22" s="26" t="s">
        <v>64</v>
      </c>
      <c r="C22" s="25" t="s">
        <v>65</v>
      </c>
      <c r="D22" s="27">
        <v>8797</v>
      </c>
      <c r="E22" s="27">
        <v>5238</v>
      </c>
      <c r="F22" s="28">
        <v>59.543026031601684</v>
      </c>
      <c r="G22" s="27">
        <v>5238</v>
      </c>
      <c r="H22" s="27">
        <v>0</v>
      </c>
      <c r="I22" s="27">
        <v>3559</v>
      </c>
      <c r="J22" s="29">
        <v>40.456973968398316</v>
      </c>
      <c r="K22" s="27">
        <v>1261</v>
      </c>
      <c r="L22" s="29">
        <v>14.334432192792997</v>
      </c>
      <c r="M22" s="27">
        <v>0</v>
      </c>
      <c r="N22" s="29">
        <v>0</v>
      </c>
      <c r="O22" s="27">
        <v>935</v>
      </c>
      <c r="P22" s="27">
        <v>1363</v>
      </c>
      <c r="Q22" s="27">
        <v>557</v>
      </c>
      <c r="R22" s="27">
        <v>806</v>
      </c>
      <c r="S22" s="27">
        <v>0</v>
      </c>
      <c r="T22" s="29">
        <v>15.493918381266342</v>
      </c>
      <c r="U22" s="27">
        <v>37</v>
      </c>
      <c r="V22" s="25" t="s">
        <v>37</v>
      </c>
      <c r="W22" s="25"/>
      <c r="X22" s="25"/>
      <c r="Y22" s="25"/>
      <c r="Z22" s="25" t="s">
        <v>37</v>
      </c>
      <c r="AA22" s="25"/>
      <c r="AB22" s="25"/>
      <c r="AC22" s="25"/>
    </row>
    <row r="23" spans="1:29" ht="13.5" customHeight="1" x14ac:dyDescent="0.55000000000000004">
      <c r="A23" s="25" t="s">
        <v>32</v>
      </c>
      <c r="B23" s="26" t="s">
        <v>66</v>
      </c>
      <c r="C23" s="25" t="s">
        <v>67</v>
      </c>
      <c r="D23" s="27">
        <v>6936</v>
      </c>
      <c r="E23" s="27">
        <v>2365</v>
      </c>
      <c r="F23" s="28">
        <v>34.097462514417529</v>
      </c>
      <c r="G23" s="27">
        <v>2365</v>
      </c>
      <c r="H23" s="27">
        <v>0</v>
      </c>
      <c r="I23" s="27">
        <v>4571</v>
      </c>
      <c r="J23" s="29">
        <v>65.902537485582471</v>
      </c>
      <c r="K23" s="27">
        <v>512</v>
      </c>
      <c r="L23" s="29">
        <v>7.3817762399077278</v>
      </c>
      <c r="M23" s="27">
        <v>0</v>
      </c>
      <c r="N23" s="29">
        <v>0</v>
      </c>
      <c r="O23" s="27">
        <v>542</v>
      </c>
      <c r="P23" s="27">
        <v>3517</v>
      </c>
      <c r="Q23" s="27">
        <v>938</v>
      </c>
      <c r="R23" s="27">
        <v>2579</v>
      </c>
      <c r="S23" s="27">
        <v>0</v>
      </c>
      <c r="T23" s="29">
        <v>50.706459054209915</v>
      </c>
      <c r="U23" s="27">
        <v>30</v>
      </c>
      <c r="V23" s="25" t="s">
        <v>37</v>
      </c>
      <c r="W23" s="25"/>
      <c r="X23" s="25"/>
      <c r="Y23" s="25"/>
      <c r="Z23" s="25" t="s">
        <v>37</v>
      </c>
      <c r="AA23" s="25"/>
      <c r="AB23" s="25"/>
      <c r="AC23" s="25"/>
    </row>
    <row r="24" spans="1:29" ht="13.5" customHeight="1" x14ac:dyDescent="0.55000000000000004">
      <c r="A24" s="25" t="s">
        <v>32</v>
      </c>
      <c r="B24" s="26" t="s">
        <v>68</v>
      </c>
      <c r="C24" s="25" t="s">
        <v>69</v>
      </c>
      <c r="D24" s="27">
        <v>1254</v>
      </c>
      <c r="E24" s="27">
        <v>232</v>
      </c>
      <c r="F24" s="28">
        <v>18.500797448165869</v>
      </c>
      <c r="G24" s="27">
        <v>232</v>
      </c>
      <c r="H24" s="27">
        <v>0</v>
      </c>
      <c r="I24" s="27">
        <v>1022</v>
      </c>
      <c r="J24" s="29">
        <v>81.499202551834131</v>
      </c>
      <c r="K24" s="27">
        <v>0</v>
      </c>
      <c r="L24" s="29">
        <v>0</v>
      </c>
      <c r="M24" s="27">
        <v>0</v>
      </c>
      <c r="N24" s="29">
        <v>0</v>
      </c>
      <c r="O24" s="27">
        <v>983</v>
      </c>
      <c r="P24" s="27">
        <v>39</v>
      </c>
      <c r="Q24" s="27">
        <v>0</v>
      </c>
      <c r="R24" s="27">
        <v>0</v>
      </c>
      <c r="S24" s="27">
        <v>39</v>
      </c>
      <c r="T24" s="29">
        <v>3.1100478468899522</v>
      </c>
      <c r="U24" s="27">
        <v>0</v>
      </c>
      <c r="V24" s="25" t="s">
        <v>37</v>
      </c>
      <c r="W24" s="25"/>
      <c r="X24" s="25"/>
      <c r="Y24" s="25"/>
      <c r="Z24" s="25" t="s">
        <v>37</v>
      </c>
      <c r="AA24" s="25"/>
      <c r="AB24" s="25"/>
      <c r="AC24" s="25"/>
    </row>
    <row r="25" spans="1:29" ht="13.5" customHeight="1" x14ac:dyDescent="0.55000000000000004">
      <c r="A25" s="25" t="s">
        <v>32</v>
      </c>
      <c r="B25" s="26" t="s">
        <v>70</v>
      </c>
      <c r="C25" s="25" t="s">
        <v>71</v>
      </c>
      <c r="D25" s="27">
        <v>14467</v>
      </c>
      <c r="E25" s="27">
        <v>1643</v>
      </c>
      <c r="F25" s="28">
        <v>11.356881177853046</v>
      </c>
      <c r="G25" s="27">
        <v>1643</v>
      </c>
      <c r="H25" s="27">
        <v>0</v>
      </c>
      <c r="I25" s="27">
        <v>12824</v>
      </c>
      <c r="J25" s="29">
        <v>88.64311882214696</v>
      </c>
      <c r="K25" s="27">
        <v>5897</v>
      </c>
      <c r="L25" s="29">
        <v>40.761733600608281</v>
      </c>
      <c r="M25" s="27">
        <v>0</v>
      </c>
      <c r="N25" s="29">
        <v>0</v>
      </c>
      <c r="O25" s="27">
        <v>5494</v>
      </c>
      <c r="P25" s="27">
        <v>1433</v>
      </c>
      <c r="Q25" s="27">
        <v>1130</v>
      </c>
      <c r="R25" s="27">
        <v>303</v>
      </c>
      <c r="S25" s="27">
        <v>0</v>
      </c>
      <c r="T25" s="29">
        <v>9.9053017211584997</v>
      </c>
      <c r="U25" s="27">
        <v>24</v>
      </c>
      <c r="V25" s="25" t="s">
        <v>37</v>
      </c>
      <c r="W25" s="25"/>
      <c r="X25" s="25"/>
      <c r="Y25" s="25"/>
      <c r="Z25" s="25" t="s">
        <v>37</v>
      </c>
      <c r="AA25" s="25"/>
      <c r="AB25" s="25"/>
      <c r="AC25" s="25"/>
    </row>
    <row r="26" spans="1:29" ht="13.5" customHeight="1" x14ac:dyDescent="0.55000000000000004">
      <c r="A26" s="25" t="s">
        <v>32</v>
      </c>
      <c r="B26" s="26" t="s">
        <v>72</v>
      </c>
      <c r="C26" s="25" t="s">
        <v>73</v>
      </c>
      <c r="D26" s="27">
        <v>8535</v>
      </c>
      <c r="E26" s="27">
        <v>999</v>
      </c>
      <c r="F26" s="28">
        <v>11.704745166959578</v>
      </c>
      <c r="G26" s="27">
        <v>999</v>
      </c>
      <c r="H26" s="27">
        <v>0</v>
      </c>
      <c r="I26" s="27">
        <v>7536</v>
      </c>
      <c r="J26" s="29">
        <v>88.295254833040431</v>
      </c>
      <c r="K26" s="27">
        <v>3047</v>
      </c>
      <c r="L26" s="29">
        <v>35.700058582308145</v>
      </c>
      <c r="M26" s="27">
        <v>0</v>
      </c>
      <c r="N26" s="29">
        <v>0</v>
      </c>
      <c r="O26" s="27">
        <v>0</v>
      </c>
      <c r="P26" s="27">
        <v>4489</v>
      </c>
      <c r="Q26" s="27">
        <v>2626</v>
      </c>
      <c r="R26" s="27">
        <v>1863</v>
      </c>
      <c r="S26" s="27">
        <v>0</v>
      </c>
      <c r="T26" s="29">
        <v>52.595196250732279</v>
      </c>
      <c r="U26" s="27">
        <v>4</v>
      </c>
      <c r="V26" s="25" t="s">
        <v>37</v>
      </c>
      <c r="W26" s="25"/>
      <c r="X26" s="25"/>
      <c r="Y26" s="25"/>
      <c r="Z26" s="25" t="s">
        <v>37</v>
      </c>
      <c r="AA26" s="25"/>
      <c r="AB26" s="25"/>
      <c r="AC26" s="25"/>
    </row>
    <row r="27" spans="1:29" ht="13.5" customHeight="1" x14ac:dyDescent="0.55000000000000004">
      <c r="A27" s="25" t="s">
        <v>32</v>
      </c>
      <c r="B27" s="26" t="s">
        <v>74</v>
      </c>
      <c r="C27" s="25" t="s">
        <v>75</v>
      </c>
      <c r="D27" s="27">
        <v>7375</v>
      </c>
      <c r="E27" s="27">
        <v>605</v>
      </c>
      <c r="F27" s="28">
        <v>8.203389830508474</v>
      </c>
      <c r="G27" s="27">
        <v>605</v>
      </c>
      <c r="H27" s="27">
        <v>0</v>
      </c>
      <c r="I27" s="27">
        <v>6770</v>
      </c>
      <c r="J27" s="29">
        <v>91.796610169491515</v>
      </c>
      <c r="K27" s="27">
        <v>5934</v>
      </c>
      <c r="L27" s="29">
        <v>80.461016949152537</v>
      </c>
      <c r="M27" s="27">
        <v>0</v>
      </c>
      <c r="N27" s="29">
        <v>0</v>
      </c>
      <c r="O27" s="27">
        <v>617</v>
      </c>
      <c r="P27" s="27">
        <v>219</v>
      </c>
      <c r="Q27" s="27">
        <v>126</v>
      </c>
      <c r="R27" s="27">
        <v>93</v>
      </c>
      <c r="S27" s="27">
        <v>0</v>
      </c>
      <c r="T27" s="29">
        <v>2.9694915254237291</v>
      </c>
      <c r="U27" s="27">
        <v>16</v>
      </c>
      <c r="V27" s="25" t="s">
        <v>37</v>
      </c>
      <c r="W27" s="25"/>
      <c r="X27" s="25"/>
      <c r="Y27" s="25"/>
      <c r="Z27" s="25" t="s">
        <v>37</v>
      </c>
      <c r="AA27" s="25"/>
      <c r="AB27" s="25"/>
      <c r="AC27" s="25"/>
    </row>
    <row r="28" spans="1:29" ht="13.5" customHeight="1" x14ac:dyDescent="0.55000000000000004">
      <c r="A28" s="25" t="s">
        <v>32</v>
      </c>
      <c r="B28" s="26" t="s">
        <v>76</v>
      </c>
      <c r="C28" s="25" t="s">
        <v>77</v>
      </c>
      <c r="D28" s="27">
        <v>12516</v>
      </c>
      <c r="E28" s="27">
        <v>517</v>
      </c>
      <c r="F28" s="28">
        <v>4.1307126877596678</v>
      </c>
      <c r="G28" s="27">
        <v>517</v>
      </c>
      <c r="H28" s="27">
        <v>0</v>
      </c>
      <c r="I28" s="27">
        <v>11999</v>
      </c>
      <c r="J28" s="29">
        <v>95.869287312240331</v>
      </c>
      <c r="K28" s="27">
        <v>7625</v>
      </c>
      <c r="L28" s="29">
        <v>60.92201981463726</v>
      </c>
      <c r="M28" s="27">
        <v>0</v>
      </c>
      <c r="N28" s="29">
        <v>0</v>
      </c>
      <c r="O28" s="27">
        <v>4008</v>
      </c>
      <c r="P28" s="27">
        <v>366</v>
      </c>
      <c r="Q28" s="27">
        <v>0</v>
      </c>
      <c r="R28" s="27">
        <v>366</v>
      </c>
      <c r="S28" s="27">
        <v>0</v>
      </c>
      <c r="T28" s="29">
        <v>2.9242569511025889</v>
      </c>
      <c r="U28" s="27">
        <v>40</v>
      </c>
      <c r="V28" s="25"/>
      <c r="W28" s="25"/>
      <c r="X28" s="25"/>
      <c r="Y28" s="25" t="s">
        <v>37</v>
      </c>
      <c r="Z28" s="25"/>
      <c r="AA28" s="25"/>
      <c r="AB28" s="25"/>
      <c r="AC28" s="25" t="s">
        <v>37</v>
      </c>
    </row>
    <row r="29" spans="1:29" ht="13.5" customHeight="1" x14ac:dyDescent="0.55000000000000004">
      <c r="A29" s="25" t="s">
        <v>32</v>
      </c>
      <c r="B29" s="26" t="s">
        <v>78</v>
      </c>
      <c r="C29" s="25" t="s">
        <v>79</v>
      </c>
      <c r="D29" s="27">
        <v>11772</v>
      </c>
      <c r="E29" s="27">
        <v>1350</v>
      </c>
      <c r="F29" s="28">
        <v>11.467889908256881</v>
      </c>
      <c r="G29" s="27">
        <v>1350</v>
      </c>
      <c r="H29" s="27">
        <v>0</v>
      </c>
      <c r="I29" s="27">
        <v>10422</v>
      </c>
      <c r="J29" s="29">
        <v>88.532110091743121</v>
      </c>
      <c r="K29" s="27">
        <v>4362</v>
      </c>
      <c r="L29" s="29">
        <v>37.05402650356779</v>
      </c>
      <c r="M29" s="27">
        <v>0</v>
      </c>
      <c r="N29" s="29">
        <v>0</v>
      </c>
      <c r="O29" s="27">
        <v>3525</v>
      </c>
      <c r="P29" s="27">
        <v>2535</v>
      </c>
      <c r="Q29" s="27">
        <v>1102</v>
      </c>
      <c r="R29" s="27">
        <v>1433</v>
      </c>
      <c r="S29" s="27">
        <v>0</v>
      </c>
      <c r="T29" s="29">
        <v>21.53414882772681</v>
      </c>
      <c r="U29" s="27">
        <v>22</v>
      </c>
      <c r="V29" s="25" t="s">
        <v>37</v>
      </c>
      <c r="W29" s="25"/>
      <c r="X29" s="25"/>
      <c r="Y29" s="25"/>
      <c r="Z29" s="25" t="s">
        <v>37</v>
      </c>
      <c r="AA29" s="25"/>
      <c r="AB29" s="25"/>
      <c r="AC29" s="25"/>
    </row>
    <row r="30" spans="1:29" ht="13.5" customHeight="1" x14ac:dyDescent="0.55000000000000004">
      <c r="A30" s="25" t="s">
        <v>32</v>
      </c>
      <c r="B30" s="26" t="s">
        <v>80</v>
      </c>
      <c r="C30" s="25" t="s">
        <v>81</v>
      </c>
      <c r="D30" s="27">
        <v>9668</v>
      </c>
      <c r="E30" s="27">
        <v>3464</v>
      </c>
      <c r="F30" s="28">
        <v>35.829540752999584</v>
      </c>
      <c r="G30" s="27">
        <v>3464</v>
      </c>
      <c r="H30" s="27">
        <v>0</v>
      </c>
      <c r="I30" s="27">
        <v>6204</v>
      </c>
      <c r="J30" s="29">
        <v>64.170459247000409</v>
      </c>
      <c r="K30" s="27">
        <v>0</v>
      </c>
      <c r="L30" s="29">
        <v>0</v>
      </c>
      <c r="M30" s="27">
        <v>0</v>
      </c>
      <c r="N30" s="29">
        <v>0</v>
      </c>
      <c r="O30" s="27">
        <v>844</v>
      </c>
      <c r="P30" s="27">
        <v>5360</v>
      </c>
      <c r="Q30" s="27">
        <v>2346</v>
      </c>
      <c r="R30" s="27">
        <v>3014</v>
      </c>
      <c r="S30" s="27">
        <v>0</v>
      </c>
      <c r="T30" s="29">
        <v>55.440628878775343</v>
      </c>
      <c r="U30" s="27">
        <v>64</v>
      </c>
      <c r="V30" s="25" t="s">
        <v>37</v>
      </c>
      <c r="W30" s="25"/>
      <c r="X30" s="25"/>
      <c r="Y30" s="25"/>
      <c r="Z30" s="25" t="s">
        <v>37</v>
      </c>
      <c r="AA30" s="25"/>
      <c r="AB30" s="25"/>
      <c r="AC30" s="25"/>
    </row>
    <row r="31" spans="1:29" ht="13.5" customHeight="1" x14ac:dyDescent="0.55000000000000004">
      <c r="A31" s="25" t="s">
        <v>32</v>
      </c>
      <c r="B31" s="26" t="s">
        <v>82</v>
      </c>
      <c r="C31" s="25" t="s">
        <v>83</v>
      </c>
      <c r="D31" s="27">
        <v>12095</v>
      </c>
      <c r="E31" s="27">
        <v>1367</v>
      </c>
      <c r="F31" s="28">
        <v>11.302190988011574</v>
      </c>
      <c r="G31" s="27">
        <v>1367</v>
      </c>
      <c r="H31" s="27">
        <v>0</v>
      </c>
      <c r="I31" s="27">
        <v>10728</v>
      </c>
      <c r="J31" s="29">
        <v>88.697809011988426</v>
      </c>
      <c r="K31" s="27">
        <v>0</v>
      </c>
      <c r="L31" s="29">
        <v>0</v>
      </c>
      <c r="M31" s="27">
        <v>0</v>
      </c>
      <c r="N31" s="29">
        <v>0</v>
      </c>
      <c r="O31" s="27">
        <v>0</v>
      </c>
      <c r="P31" s="27">
        <v>10728</v>
      </c>
      <c r="Q31" s="27">
        <v>1979</v>
      </c>
      <c r="R31" s="27">
        <v>8749</v>
      </c>
      <c r="S31" s="27">
        <v>0</v>
      </c>
      <c r="T31" s="29">
        <v>88.697809011988426</v>
      </c>
      <c r="U31" s="27">
        <v>181</v>
      </c>
      <c r="V31" s="25"/>
      <c r="W31" s="25"/>
      <c r="X31" s="25"/>
      <c r="Y31" s="25" t="s">
        <v>37</v>
      </c>
      <c r="Z31" s="25"/>
      <c r="AA31" s="25"/>
      <c r="AB31" s="25"/>
      <c r="AC31" s="25" t="s">
        <v>37</v>
      </c>
    </row>
    <row r="32" spans="1:29" ht="13.5" customHeight="1" x14ac:dyDescent="0.55000000000000004">
      <c r="A32" s="25" t="s">
        <v>32</v>
      </c>
      <c r="B32" s="26" t="s">
        <v>84</v>
      </c>
      <c r="C32" s="25" t="s">
        <v>85</v>
      </c>
      <c r="D32" s="27">
        <v>14384</v>
      </c>
      <c r="E32" s="27">
        <v>3868</v>
      </c>
      <c r="F32" s="28">
        <v>26.89098998887653</v>
      </c>
      <c r="G32" s="27">
        <v>3868</v>
      </c>
      <c r="H32" s="27">
        <v>0</v>
      </c>
      <c r="I32" s="27">
        <v>10516</v>
      </c>
      <c r="J32" s="29">
        <v>73.109010011123459</v>
      </c>
      <c r="K32" s="27">
        <v>4978</v>
      </c>
      <c r="L32" s="29">
        <v>34.607897664071189</v>
      </c>
      <c r="M32" s="27">
        <v>0</v>
      </c>
      <c r="N32" s="29">
        <v>0</v>
      </c>
      <c r="O32" s="27">
        <v>644</v>
      </c>
      <c r="P32" s="27">
        <v>4894</v>
      </c>
      <c r="Q32" s="27">
        <v>1965</v>
      </c>
      <c r="R32" s="27">
        <v>2929</v>
      </c>
      <c r="S32" s="27">
        <v>0</v>
      </c>
      <c r="T32" s="29">
        <v>34.023915461624028</v>
      </c>
      <c r="U32" s="27">
        <v>130</v>
      </c>
      <c r="V32" s="25"/>
      <c r="W32" s="25"/>
      <c r="X32" s="25" t="s">
        <v>37</v>
      </c>
      <c r="Y32" s="25"/>
      <c r="Z32" s="25"/>
      <c r="AA32" s="25"/>
      <c r="AB32" s="25" t="s">
        <v>37</v>
      </c>
      <c r="AC32" s="25"/>
    </row>
    <row r="33" spans="1:29" ht="13.5" customHeight="1" x14ac:dyDescent="0.55000000000000004">
      <c r="A33" s="25" t="s">
        <v>32</v>
      </c>
      <c r="B33" s="26" t="s">
        <v>86</v>
      </c>
      <c r="C33" s="25" t="s">
        <v>87</v>
      </c>
      <c r="D33" s="27">
        <v>10746</v>
      </c>
      <c r="E33" s="27">
        <v>1191</v>
      </c>
      <c r="F33" s="28">
        <v>11.083193746510329</v>
      </c>
      <c r="G33" s="27">
        <v>1191</v>
      </c>
      <c r="H33" s="27">
        <v>0</v>
      </c>
      <c r="I33" s="27">
        <v>9555</v>
      </c>
      <c r="J33" s="29">
        <v>88.916806253489668</v>
      </c>
      <c r="K33" s="27">
        <v>5792</v>
      </c>
      <c r="L33" s="29">
        <v>53.899125255909176</v>
      </c>
      <c r="M33" s="27">
        <v>0</v>
      </c>
      <c r="N33" s="29">
        <v>0</v>
      </c>
      <c r="O33" s="27">
        <v>1353</v>
      </c>
      <c r="P33" s="27">
        <v>2410</v>
      </c>
      <c r="Q33" s="27">
        <v>189</v>
      </c>
      <c r="R33" s="27">
        <v>2221</v>
      </c>
      <c r="S33" s="27">
        <v>0</v>
      </c>
      <c r="T33" s="29">
        <v>22.426949562627954</v>
      </c>
      <c r="U33" s="27">
        <v>179</v>
      </c>
      <c r="V33" s="25" t="s">
        <v>37</v>
      </c>
      <c r="W33" s="25"/>
      <c r="X33" s="25"/>
      <c r="Y33" s="25"/>
      <c r="Z33" s="25" t="s">
        <v>37</v>
      </c>
      <c r="AA33" s="25"/>
      <c r="AB33" s="25"/>
      <c r="AC33" s="25"/>
    </row>
    <row r="34" spans="1:29" ht="13.5" customHeight="1" x14ac:dyDescent="0.55000000000000004">
      <c r="A34" s="25" t="s">
        <v>32</v>
      </c>
      <c r="B34" s="26" t="s">
        <v>88</v>
      </c>
      <c r="C34" s="25" t="s">
        <v>89</v>
      </c>
      <c r="D34" s="27">
        <v>4201</v>
      </c>
      <c r="E34" s="27">
        <v>1890</v>
      </c>
      <c r="F34" s="28">
        <v>44.989288264698878</v>
      </c>
      <c r="G34" s="27">
        <v>1890</v>
      </c>
      <c r="H34" s="27">
        <v>0</v>
      </c>
      <c r="I34" s="27">
        <v>2311</v>
      </c>
      <c r="J34" s="29">
        <v>55.010711735301122</v>
      </c>
      <c r="K34" s="27">
        <v>0</v>
      </c>
      <c r="L34" s="29">
        <v>0</v>
      </c>
      <c r="M34" s="27">
        <v>0</v>
      </c>
      <c r="N34" s="29">
        <v>0</v>
      </c>
      <c r="O34" s="27">
        <v>241</v>
      </c>
      <c r="P34" s="27">
        <v>2070</v>
      </c>
      <c r="Q34" s="27">
        <v>511</v>
      </c>
      <c r="R34" s="27">
        <v>1559</v>
      </c>
      <c r="S34" s="27">
        <v>0</v>
      </c>
      <c r="T34" s="29">
        <v>49.27398238514639</v>
      </c>
      <c r="U34" s="27">
        <v>125</v>
      </c>
      <c r="V34" s="25"/>
      <c r="W34" s="25"/>
      <c r="X34" s="25"/>
      <c r="Y34" s="25" t="s">
        <v>37</v>
      </c>
      <c r="Z34" s="25"/>
      <c r="AA34" s="25"/>
      <c r="AB34" s="25"/>
      <c r="AC34" s="25" t="s">
        <v>37</v>
      </c>
    </row>
    <row r="35" spans="1:29" ht="13.5" customHeight="1" x14ac:dyDescent="0.55000000000000004">
      <c r="A35" s="25" t="s">
        <v>32</v>
      </c>
      <c r="B35" s="26" t="s">
        <v>90</v>
      </c>
      <c r="C35" s="25" t="s">
        <v>91</v>
      </c>
      <c r="D35" s="27">
        <v>16468</v>
      </c>
      <c r="E35" s="27">
        <v>619</v>
      </c>
      <c r="F35" s="28">
        <v>3.7588049550643676</v>
      </c>
      <c r="G35" s="27">
        <v>619</v>
      </c>
      <c r="H35" s="27">
        <v>0</v>
      </c>
      <c r="I35" s="27">
        <v>15849</v>
      </c>
      <c r="J35" s="29">
        <v>96.241195044935637</v>
      </c>
      <c r="K35" s="27">
        <v>5381</v>
      </c>
      <c r="L35" s="29">
        <v>32.675491863007046</v>
      </c>
      <c r="M35" s="27">
        <v>0</v>
      </c>
      <c r="N35" s="29">
        <v>0</v>
      </c>
      <c r="O35" s="27">
        <v>823</v>
      </c>
      <c r="P35" s="27">
        <v>9645</v>
      </c>
      <c r="Q35" s="27">
        <v>3891</v>
      </c>
      <c r="R35" s="27">
        <v>5754</v>
      </c>
      <c r="S35" s="27">
        <v>0</v>
      </c>
      <c r="T35" s="29">
        <v>58.568132135049787</v>
      </c>
      <c r="U35" s="27">
        <v>234</v>
      </c>
      <c r="V35" s="25"/>
      <c r="W35" s="25"/>
      <c r="X35" s="25" t="s">
        <v>37</v>
      </c>
      <c r="Y35" s="25"/>
      <c r="Z35" s="25"/>
      <c r="AA35" s="25"/>
      <c r="AB35" s="25" t="s">
        <v>37</v>
      </c>
      <c r="AC35" s="25"/>
    </row>
    <row r="36" spans="1:29" ht="13.5" customHeight="1" x14ac:dyDescent="0.55000000000000004">
      <c r="A36" s="25" t="s">
        <v>32</v>
      </c>
      <c r="B36" s="26" t="s">
        <v>92</v>
      </c>
      <c r="C36" s="25" t="s">
        <v>93</v>
      </c>
      <c r="D36" s="27">
        <v>9788</v>
      </c>
      <c r="E36" s="27">
        <v>287</v>
      </c>
      <c r="F36" s="28">
        <v>2.9321618308132407</v>
      </c>
      <c r="G36" s="27">
        <v>287</v>
      </c>
      <c r="H36" s="27">
        <v>0</v>
      </c>
      <c r="I36" s="27">
        <v>9501</v>
      </c>
      <c r="J36" s="29">
        <v>97.067838169186757</v>
      </c>
      <c r="K36" s="27">
        <v>8180</v>
      </c>
      <c r="L36" s="29">
        <v>83.571720474049854</v>
      </c>
      <c r="M36" s="27">
        <v>0</v>
      </c>
      <c r="N36" s="29">
        <v>0</v>
      </c>
      <c r="O36" s="27">
        <v>707</v>
      </c>
      <c r="P36" s="27">
        <v>614</v>
      </c>
      <c r="Q36" s="27">
        <v>309</v>
      </c>
      <c r="R36" s="27">
        <v>305</v>
      </c>
      <c r="S36" s="27">
        <v>0</v>
      </c>
      <c r="T36" s="29">
        <v>6.2729873314262354</v>
      </c>
      <c r="U36" s="27">
        <v>132</v>
      </c>
      <c r="V36" s="25" t="s">
        <v>37</v>
      </c>
      <c r="W36" s="25"/>
      <c r="X36" s="25"/>
      <c r="Y36" s="25"/>
      <c r="Z36" s="25" t="s">
        <v>37</v>
      </c>
      <c r="AA36" s="25"/>
      <c r="AB36" s="25"/>
      <c r="AC36" s="25"/>
    </row>
    <row r="37" spans="1:29" ht="13.5" customHeight="1" x14ac:dyDescent="0.55000000000000004">
      <c r="A37" s="25" t="s">
        <v>32</v>
      </c>
      <c r="B37" s="26" t="s">
        <v>94</v>
      </c>
      <c r="C37" s="25" t="s">
        <v>95</v>
      </c>
      <c r="D37" s="27">
        <v>25133</v>
      </c>
      <c r="E37" s="27">
        <v>1045</v>
      </c>
      <c r="F37" s="28">
        <v>4.1578800779851193</v>
      </c>
      <c r="G37" s="27">
        <v>1045</v>
      </c>
      <c r="H37" s="27">
        <v>0</v>
      </c>
      <c r="I37" s="27">
        <v>24088</v>
      </c>
      <c r="J37" s="29">
        <v>95.842119922014874</v>
      </c>
      <c r="K37" s="27">
        <v>12682</v>
      </c>
      <c r="L37" s="29">
        <v>50.45955516651415</v>
      </c>
      <c r="M37" s="27">
        <v>0</v>
      </c>
      <c r="N37" s="29">
        <v>0</v>
      </c>
      <c r="O37" s="27">
        <v>2181</v>
      </c>
      <c r="P37" s="27">
        <v>9225</v>
      </c>
      <c r="Q37" s="27">
        <v>3699</v>
      </c>
      <c r="R37" s="27">
        <v>5526</v>
      </c>
      <c r="S37" s="27">
        <v>0</v>
      </c>
      <c r="T37" s="29">
        <v>36.704730831973897</v>
      </c>
      <c r="U37" s="27">
        <v>294</v>
      </c>
      <c r="V37" s="25"/>
      <c r="W37" s="25"/>
      <c r="X37" s="25"/>
      <c r="Y37" s="25" t="s">
        <v>37</v>
      </c>
      <c r="Z37" s="25"/>
      <c r="AA37" s="25"/>
      <c r="AB37" s="25"/>
      <c r="AC37" s="25" t="s">
        <v>37</v>
      </c>
    </row>
    <row r="38" spans="1:29" ht="13.5" customHeight="1" x14ac:dyDescent="0.55000000000000004">
      <c r="A38" s="25" t="s">
        <v>32</v>
      </c>
      <c r="B38" s="26" t="s">
        <v>96</v>
      </c>
      <c r="C38" s="25" t="s">
        <v>97</v>
      </c>
      <c r="D38" s="27">
        <v>4802</v>
      </c>
      <c r="E38" s="27">
        <v>195</v>
      </c>
      <c r="F38" s="28">
        <v>4.0608079966680544</v>
      </c>
      <c r="G38" s="27">
        <v>195</v>
      </c>
      <c r="H38" s="27">
        <v>0</v>
      </c>
      <c r="I38" s="27">
        <v>4607</v>
      </c>
      <c r="J38" s="29">
        <v>95.939192003331939</v>
      </c>
      <c r="K38" s="27">
        <v>2739</v>
      </c>
      <c r="L38" s="29">
        <v>57.038733860891298</v>
      </c>
      <c r="M38" s="27">
        <v>0</v>
      </c>
      <c r="N38" s="29">
        <v>0</v>
      </c>
      <c r="O38" s="27">
        <v>0</v>
      </c>
      <c r="P38" s="27">
        <v>1868</v>
      </c>
      <c r="Q38" s="27">
        <v>1408</v>
      </c>
      <c r="R38" s="27">
        <v>460</v>
      </c>
      <c r="S38" s="27">
        <v>0</v>
      </c>
      <c r="T38" s="29">
        <v>38.900458142440648</v>
      </c>
      <c r="U38" s="27">
        <v>17</v>
      </c>
      <c r="V38" s="25" t="s">
        <v>37</v>
      </c>
      <c r="W38" s="25"/>
      <c r="X38" s="25"/>
      <c r="Y38" s="25"/>
      <c r="Z38" s="25" t="s">
        <v>37</v>
      </c>
      <c r="AA38" s="25"/>
      <c r="AB38" s="25"/>
      <c r="AC38" s="25"/>
    </row>
    <row r="39" spans="1:29" ht="13.5" customHeight="1" x14ac:dyDescent="0.55000000000000004">
      <c r="A39" s="25" t="s">
        <v>32</v>
      </c>
      <c r="B39" s="26" t="s">
        <v>98</v>
      </c>
      <c r="C39" s="25" t="s">
        <v>99</v>
      </c>
      <c r="D39" s="27">
        <v>5779</v>
      </c>
      <c r="E39" s="27">
        <v>275</v>
      </c>
      <c r="F39" s="28">
        <v>4.7586087558401111</v>
      </c>
      <c r="G39" s="27">
        <v>275</v>
      </c>
      <c r="H39" s="27">
        <v>0</v>
      </c>
      <c r="I39" s="27">
        <v>5504</v>
      </c>
      <c r="J39" s="29">
        <v>95.241391244159885</v>
      </c>
      <c r="K39" s="27">
        <v>643</v>
      </c>
      <c r="L39" s="29">
        <v>11.126492472746149</v>
      </c>
      <c r="M39" s="27">
        <v>0</v>
      </c>
      <c r="N39" s="29">
        <v>0</v>
      </c>
      <c r="O39" s="27">
        <v>2508</v>
      </c>
      <c r="P39" s="27">
        <v>2353</v>
      </c>
      <c r="Q39" s="27">
        <v>1630</v>
      </c>
      <c r="R39" s="27">
        <v>723</v>
      </c>
      <c r="S39" s="27">
        <v>0</v>
      </c>
      <c r="T39" s="29">
        <v>40.716386918151933</v>
      </c>
      <c r="U39" s="27">
        <v>24</v>
      </c>
      <c r="V39" s="25" t="s">
        <v>37</v>
      </c>
      <c r="W39" s="25"/>
      <c r="X39" s="25"/>
      <c r="Y39" s="25"/>
      <c r="Z39" s="25" t="s">
        <v>37</v>
      </c>
      <c r="AA39" s="25"/>
      <c r="AB39" s="25"/>
      <c r="AC39" s="25"/>
    </row>
    <row r="40" spans="1:29" ht="13.5" customHeight="1" x14ac:dyDescent="0.55000000000000004">
      <c r="A40" s="25" t="s">
        <v>32</v>
      </c>
      <c r="B40" s="26" t="s">
        <v>100</v>
      </c>
      <c r="C40" s="25" t="s">
        <v>101</v>
      </c>
      <c r="D40" s="27">
        <v>1632</v>
      </c>
      <c r="E40" s="27">
        <v>65</v>
      </c>
      <c r="F40" s="28">
        <v>3.9828431372549016</v>
      </c>
      <c r="G40" s="27">
        <v>65</v>
      </c>
      <c r="H40" s="27">
        <v>0</v>
      </c>
      <c r="I40" s="27">
        <v>1567</v>
      </c>
      <c r="J40" s="29">
        <v>96.017156862745097</v>
      </c>
      <c r="K40" s="27">
        <v>0</v>
      </c>
      <c r="L40" s="29">
        <v>0</v>
      </c>
      <c r="M40" s="27">
        <v>0</v>
      </c>
      <c r="N40" s="29">
        <v>0</v>
      </c>
      <c r="O40" s="27">
        <v>0</v>
      </c>
      <c r="P40" s="27">
        <v>1567</v>
      </c>
      <c r="Q40" s="27">
        <v>1005</v>
      </c>
      <c r="R40" s="27">
        <v>562</v>
      </c>
      <c r="S40" s="27">
        <v>0</v>
      </c>
      <c r="T40" s="29">
        <v>96.017156862745097</v>
      </c>
      <c r="U40" s="27">
        <v>2</v>
      </c>
      <c r="V40" s="25" t="s">
        <v>37</v>
      </c>
      <c r="W40" s="25"/>
      <c r="X40" s="25"/>
      <c r="Y40" s="25"/>
      <c r="Z40" s="25" t="s">
        <v>37</v>
      </c>
      <c r="AA40" s="25"/>
      <c r="AB40" s="25"/>
      <c r="AC40" s="25"/>
    </row>
    <row r="41" spans="1:29" ht="13.5" customHeight="1" x14ac:dyDescent="0.55000000000000004">
      <c r="A41" s="25" t="s">
        <v>32</v>
      </c>
      <c r="B41" s="26" t="s">
        <v>102</v>
      </c>
      <c r="C41" s="25" t="s">
        <v>103</v>
      </c>
      <c r="D41" s="27">
        <v>1713</v>
      </c>
      <c r="E41" s="27">
        <v>21</v>
      </c>
      <c r="F41" s="28">
        <v>1.2259194395796849</v>
      </c>
      <c r="G41" s="27">
        <v>21</v>
      </c>
      <c r="H41" s="27">
        <v>0</v>
      </c>
      <c r="I41" s="27">
        <v>1692</v>
      </c>
      <c r="J41" s="29">
        <v>98.774080560420316</v>
      </c>
      <c r="K41" s="27">
        <v>1183</v>
      </c>
      <c r="L41" s="29">
        <v>69.060128429655578</v>
      </c>
      <c r="M41" s="27">
        <v>0</v>
      </c>
      <c r="N41" s="29">
        <v>0</v>
      </c>
      <c r="O41" s="27">
        <v>335</v>
      </c>
      <c r="P41" s="27">
        <v>174</v>
      </c>
      <c r="Q41" s="27">
        <v>80</v>
      </c>
      <c r="R41" s="27">
        <v>94</v>
      </c>
      <c r="S41" s="27">
        <v>0</v>
      </c>
      <c r="T41" s="29">
        <v>10.157618213660244</v>
      </c>
      <c r="U41" s="27">
        <v>2</v>
      </c>
      <c r="V41" s="25" t="s">
        <v>37</v>
      </c>
      <c r="W41" s="25"/>
      <c r="X41" s="25"/>
      <c r="Y41" s="25"/>
      <c r="Z41" s="25" t="s">
        <v>37</v>
      </c>
      <c r="AA41" s="25"/>
      <c r="AB41" s="25"/>
      <c r="AC41" s="25"/>
    </row>
    <row r="42" spans="1:29" ht="13.5" customHeight="1" x14ac:dyDescent="0.55000000000000004">
      <c r="A42" s="25" t="s">
        <v>32</v>
      </c>
      <c r="B42" s="26" t="s">
        <v>104</v>
      </c>
      <c r="C42" s="25" t="s">
        <v>105</v>
      </c>
      <c r="D42" s="27">
        <v>9026</v>
      </c>
      <c r="E42" s="27">
        <v>4281</v>
      </c>
      <c r="F42" s="28">
        <v>47.429647684467099</v>
      </c>
      <c r="G42" s="27">
        <v>4281</v>
      </c>
      <c r="H42" s="27">
        <v>0</v>
      </c>
      <c r="I42" s="27">
        <v>4745</v>
      </c>
      <c r="J42" s="29">
        <v>52.570352315532908</v>
      </c>
      <c r="K42" s="27">
        <v>1218</v>
      </c>
      <c r="L42" s="29">
        <v>13.494349656547753</v>
      </c>
      <c r="M42" s="27">
        <v>0</v>
      </c>
      <c r="N42" s="29">
        <v>0</v>
      </c>
      <c r="O42" s="27">
        <v>0</v>
      </c>
      <c r="P42" s="27">
        <v>3527</v>
      </c>
      <c r="Q42" s="27">
        <v>1687</v>
      </c>
      <c r="R42" s="27">
        <v>1840</v>
      </c>
      <c r="S42" s="27">
        <v>0</v>
      </c>
      <c r="T42" s="29">
        <v>39.076002658985153</v>
      </c>
      <c r="U42" s="27">
        <v>64</v>
      </c>
      <c r="V42" s="25"/>
      <c r="W42" s="25"/>
      <c r="X42" s="25"/>
      <c r="Y42" s="25" t="s">
        <v>37</v>
      </c>
      <c r="Z42" s="25"/>
      <c r="AA42" s="25"/>
      <c r="AB42" s="25"/>
      <c r="AC42" s="25" t="s">
        <v>37</v>
      </c>
    </row>
    <row r="43" spans="1:29" ht="13.5" customHeight="1" x14ac:dyDescent="0.55000000000000004">
      <c r="A43" s="25" t="s">
        <v>32</v>
      </c>
      <c r="B43" s="26" t="s">
        <v>106</v>
      </c>
      <c r="C43" s="25" t="s">
        <v>107</v>
      </c>
      <c r="D43" s="27">
        <v>15724</v>
      </c>
      <c r="E43" s="27">
        <v>5530</v>
      </c>
      <c r="F43" s="28">
        <v>35.169168150597812</v>
      </c>
      <c r="G43" s="27">
        <v>5530</v>
      </c>
      <c r="H43" s="27">
        <v>0</v>
      </c>
      <c r="I43" s="27">
        <v>10194</v>
      </c>
      <c r="J43" s="29">
        <v>64.830831849402188</v>
      </c>
      <c r="K43" s="27">
        <v>4087</v>
      </c>
      <c r="L43" s="29">
        <v>25.992113965911983</v>
      </c>
      <c r="M43" s="27">
        <v>0</v>
      </c>
      <c r="N43" s="29">
        <v>0</v>
      </c>
      <c r="O43" s="27">
        <v>1835</v>
      </c>
      <c r="P43" s="27">
        <v>4272</v>
      </c>
      <c r="Q43" s="27">
        <v>1706</v>
      </c>
      <c r="R43" s="27">
        <v>2566</v>
      </c>
      <c r="S43" s="27">
        <v>0</v>
      </c>
      <c r="T43" s="29">
        <v>27.168659374205035</v>
      </c>
      <c r="U43" s="27">
        <v>79</v>
      </c>
      <c r="V43" s="25" t="s">
        <v>37</v>
      </c>
      <c r="W43" s="25"/>
      <c r="X43" s="25"/>
      <c r="Y43" s="25"/>
      <c r="Z43" s="25" t="s">
        <v>37</v>
      </c>
      <c r="AA43" s="25"/>
      <c r="AB43" s="25"/>
      <c r="AC43" s="25"/>
    </row>
    <row r="44" spans="1:29" ht="13.5" customHeight="1" x14ac:dyDescent="0.55000000000000004">
      <c r="A44" s="25" t="s">
        <v>32</v>
      </c>
      <c r="B44" s="26" t="s">
        <v>108</v>
      </c>
      <c r="C44" s="25" t="s">
        <v>109</v>
      </c>
      <c r="D44" s="27">
        <v>4864</v>
      </c>
      <c r="E44" s="27">
        <v>2448</v>
      </c>
      <c r="F44" s="28">
        <v>50.328947368421048</v>
      </c>
      <c r="G44" s="27">
        <v>2448</v>
      </c>
      <c r="H44" s="27">
        <v>0</v>
      </c>
      <c r="I44" s="27">
        <v>2416</v>
      </c>
      <c r="J44" s="29">
        <v>49.671052631578952</v>
      </c>
      <c r="K44" s="27">
        <v>0</v>
      </c>
      <c r="L44" s="29">
        <v>0</v>
      </c>
      <c r="M44" s="27">
        <v>0</v>
      </c>
      <c r="N44" s="29">
        <v>0</v>
      </c>
      <c r="O44" s="27">
        <v>0</v>
      </c>
      <c r="P44" s="27">
        <v>2416</v>
      </c>
      <c r="Q44" s="27">
        <v>734</v>
      </c>
      <c r="R44" s="27">
        <v>1682</v>
      </c>
      <c r="S44" s="27">
        <v>0</v>
      </c>
      <c r="T44" s="29">
        <v>49.671052631578952</v>
      </c>
      <c r="U44" s="27">
        <v>15</v>
      </c>
      <c r="V44" s="25"/>
      <c r="W44" s="25"/>
      <c r="X44" s="25"/>
      <c r="Y44" s="25" t="s">
        <v>37</v>
      </c>
      <c r="Z44" s="25"/>
      <c r="AA44" s="25"/>
      <c r="AB44" s="25"/>
      <c r="AC44" s="25" t="s">
        <v>37</v>
      </c>
    </row>
    <row r="45" spans="1:29" ht="13.5" customHeight="1" x14ac:dyDescent="0.55000000000000004">
      <c r="A45" s="25" t="s">
        <v>32</v>
      </c>
      <c r="B45" s="26" t="s">
        <v>110</v>
      </c>
      <c r="C45" s="25" t="s">
        <v>111</v>
      </c>
      <c r="D45" s="27">
        <v>16659</v>
      </c>
      <c r="E45" s="27">
        <v>5114</v>
      </c>
      <c r="F45" s="28">
        <v>30.698121135722435</v>
      </c>
      <c r="G45" s="27">
        <v>5114</v>
      </c>
      <c r="H45" s="27">
        <v>0</v>
      </c>
      <c r="I45" s="27">
        <v>11545</v>
      </c>
      <c r="J45" s="29">
        <v>69.301878864277569</v>
      </c>
      <c r="K45" s="27">
        <v>2191</v>
      </c>
      <c r="L45" s="29">
        <v>13.152049942973768</v>
      </c>
      <c r="M45" s="27">
        <v>0</v>
      </c>
      <c r="N45" s="29">
        <v>0</v>
      </c>
      <c r="O45" s="27">
        <v>3760</v>
      </c>
      <c r="P45" s="27">
        <v>5594</v>
      </c>
      <c r="Q45" s="27">
        <v>1615</v>
      </c>
      <c r="R45" s="27">
        <v>3979</v>
      </c>
      <c r="S45" s="27">
        <v>0</v>
      </c>
      <c r="T45" s="29">
        <v>33.579446545410889</v>
      </c>
      <c r="U45" s="27">
        <v>66</v>
      </c>
      <c r="V45" s="25"/>
      <c r="W45" s="25"/>
      <c r="X45" s="25" t="s">
        <v>37</v>
      </c>
      <c r="Y45" s="25"/>
      <c r="Z45" s="25"/>
      <c r="AA45" s="25"/>
      <c r="AB45" s="25" t="s">
        <v>37</v>
      </c>
      <c r="AC45" s="25"/>
    </row>
    <row r="46" spans="1:29" ht="13.5" customHeight="1" x14ac:dyDescent="0.55000000000000004">
      <c r="A46" s="25" t="s">
        <v>32</v>
      </c>
      <c r="B46" s="26" t="s">
        <v>112</v>
      </c>
      <c r="C46" s="25" t="s">
        <v>113</v>
      </c>
      <c r="D46" s="27">
        <v>12782</v>
      </c>
      <c r="E46" s="27">
        <v>2152</v>
      </c>
      <c r="F46" s="28">
        <v>16.83617587232045</v>
      </c>
      <c r="G46" s="27">
        <v>2152</v>
      </c>
      <c r="H46" s="27">
        <v>0</v>
      </c>
      <c r="I46" s="27">
        <v>10630</v>
      </c>
      <c r="J46" s="29">
        <v>83.163824127679547</v>
      </c>
      <c r="K46" s="27">
        <v>2257</v>
      </c>
      <c r="L46" s="29">
        <v>17.65764356125802</v>
      </c>
      <c r="M46" s="27">
        <v>0</v>
      </c>
      <c r="N46" s="29">
        <v>0</v>
      </c>
      <c r="O46" s="27">
        <v>668</v>
      </c>
      <c r="P46" s="27">
        <v>7705</v>
      </c>
      <c r="Q46" s="27">
        <v>4238</v>
      </c>
      <c r="R46" s="27">
        <v>3467</v>
      </c>
      <c r="S46" s="27">
        <v>0</v>
      </c>
      <c r="T46" s="29">
        <v>60.280081364418713</v>
      </c>
      <c r="U46" s="27">
        <v>79</v>
      </c>
      <c r="V46" s="25"/>
      <c r="W46" s="25"/>
      <c r="X46" s="25" t="s">
        <v>37</v>
      </c>
      <c r="Y46" s="25"/>
      <c r="Z46" s="25"/>
      <c r="AA46" s="25"/>
      <c r="AB46" s="25" t="s">
        <v>37</v>
      </c>
      <c r="AC46" s="25"/>
    </row>
    <row r="47" spans="1:29" ht="13.5" customHeight="1" x14ac:dyDescent="0.55000000000000004">
      <c r="A47" s="25" t="s">
        <v>32</v>
      </c>
      <c r="B47" s="26" t="s">
        <v>114</v>
      </c>
      <c r="C47" s="25" t="s">
        <v>115</v>
      </c>
      <c r="D47" s="27">
        <v>2153</v>
      </c>
      <c r="E47" s="27">
        <v>645</v>
      </c>
      <c r="F47" s="28">
        <v>29.958197863446358</v>
      </c>
      <c r="G47" s="27">
        <v>645</v>
      </c>
      <c r="H47" s="27">
        <v>0</v>
      </c>
      <c r="I47" s="27">
        <v>1508</v>
      </c>
      <c r="J47" s="29">
        <v>70.041802136553642</v>
      </c>
      <c r="K47" s="27">
        <v>1036</v>
      </c>
      <c r="L47" s="29">
        <v>48.118903855085925</v>
      </c>
      <c r="M47" s="27">
        <v>0</v>
      </c>
      <c r="N47" s="29">
        <v>0</v>
      </c>
      <c r="O47" s="27">
        <v>193</v>
      </c>
      <c r="P47" s="27">
        <v>279</v>
      </c>
      <c r="Q47" s="27">
        <v>122</v>
      </c>
      <c r="R47" s="27">
        <v>157</v>
      </c>
      <c r="S47" s="27">
        <v>0</v>
      </c>
      <c r="T47" s="29">
        <v>12.958662331630283</v>
      </c>
      <c r="U47" s="27">
        <v>8</v>
      </c>
      <c r="V47" s="25" t="s">
        <v>37</v>
      </c>
      <c r="W47" s="25"/>
      <c r="X47" s="25"/>
      <c r="Y47" s="25"/>
      <c r="Z47" s="25" t="s">
        <v>37</v>
      </c>
      <c r="AA47" s="25"/>
      <c r="AB47" s="25"/>
      <c r="AC47" s="25"/>
    </row>
  </sheetData>
  <phoneticPr fontId="7"/>
  <pageMargins left="0.70866141732283472" right="0.70866141732283472" top="0.98425196850393704" bottom="0.70866141732283472" header="0.70866141732283472" footer="0.70866141732283472"/>
  <pageSetup paperSize="9" scale="61" orientation="landscape" verticalDpi="400" r:id="rId1"/>
  <headerFooter alignWithMargins="0">
    <oddHeader>&amp;L水洗化人口等（令和2年度実績）</oddHeader>
  </headerFooter>
  <colBreaks count="1" manualBreakCount="1">
    <brk id="20" min="1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15C1A-910F-42B5-8A3B-A8AC4CA72198}">
  <sheetPr codeName="Sheet3"/>
  <dimension ref="A1:BC46"/>
  <sheetViews>
    <sheetView zoomScaleNormal="100" workbookViewId="0">
      <pane xSplit="3" ySplit="5" topLeftCell="D6" activePane="bottomRight" state="frozen"/>
      <selection sqref="A1:XFD1"/>
      <selection pane="topRight" sqref="A1:XFD1"/>
      <selection pane="bottomLeft" sqref="A1:XFD1"/>
      <selection pane="bottomRight"/>
    </sheetView>
  </sheetViews>
  <sheetFormatPr defaultColWidth="9" defaultRowHeight="13.5" customHeight="1" x14ac:dyDescent="0.2"/>
  <cols>
    <col min="1" max="1" width="10.75" style="38" customWidth="1"/>
    <col min="2" max="2" width="8.75" style="39" customWidth="1"/>
    <col min="3" max="3" width="12.58203125" style="4" customWidth="1"/>
    <col min="4" max="55" width="9" style="17"/>
    <col min="56" max="16384" width="9" style="4"/>
  </cols>
  <sheetData>
    <row r="1" spans="1:55" ht="16.5" x14ac:dyDescent="0.2">
      <c r="A1" s="30" t="s">
        <v>146</v>
      </c>
      <c r="B1" s="31"/>
      <c r="C1" s="31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</row>
    <row r="2" spans="1:55" s="34" customFormat="1" ht="24" customHeight="1" x14ac:dyDescent="0.55000000000000004">
      <c r="A2" s="5" t="s">
        <v>0</v>
      </c>
      <c r="B2" s="6" t="s">
        <v>1</v>
      </c>
      <c r="C2" s="7" t="s">
        <v>2</v>
      </c>
      <c r="D2" s="33" t="s">
        <v>117</v>
      </c>
      <c r="E2" s="33" t="s">
        <v>117</v>
      </c>
      <c r="F2" s="33" t="s">
        <v>117</v>
      </c>
      <c r="G2" s="33" t="s">
        <v>117</v>
      </c>
      <c r="H2" s="33" t="s">
        <v>117</v>
      </c>
      <c r="I2" s="33" t="s">
        <v>117</v>
      </c>
      <c r="J2" s="33" t="s">
        <v>117</v>
      </c>
      <c r="K2" s="33" t="s">
        <v>117</v>
      </c>
      <c r="L2" s="33" t="s">
        <v>117</v>
      </c>
      <c r="M2" s="33" t="s">
        <v>117</v>
      </c>
      <c r="N2" s="33" t="s">
        <v>118</v>
      </c>
      <c r="O2" s="33" t="s">
        <v>118</v>
      </c>
      <c r="P2" s="33" t="s">
        <v>118</v>
      </c>
      <c r="Q2" s="33" t="s">
        <v>118</v>
      </c>
      <c r="R2" s="33" t="s">
        <v>118</v>
      </c>
      <c r="S2" s="33" t="s">
        <v>118</v>
      </c>
      <c r="T2" s="33" t="s">
        <v>118</v>
      </c>
      <c r="U2" s="33" t="s">
        <v>118</v>
      </c>
      <c r="V2" s="33" t="s">
        <v>118</v>
      </c>
      <c r="W2" s="33" t="s">
        <v>118</v>
      </c>
      <c r="X2" s="33" t="s">
        <v>118</v>
      </c>
      <c r="Y2" s="33" t="s">
        <v>118</v>
      </c>
      <c r="Z2" s="33" t="s">
        <v>118</v>
      </c>
      <c r="AA2" s="33" t="s">
        <v>118</v>
      </c>
      <c r="AB2" s="33" t="s">
        <v>118</v>
      </c>
      <c r="AC2" s="33" t="s">
        <v>118</v>
      </c>
      <c r="AD2" s="33" t="s">
        <v>118</v>
      </c>
      <c r="AE2" s="33" t="s">
        <v>118</v>
      </c>
      <c r="AF2" s="6" t="s">
        <v>119</v>
      </c>
      <c r="AG2" s="6" t="s">
        <v>119</v>
      </c>
      <c r="AH2" s="6" t="s">
        <v>119</v>
      </c>
      <c r="AI2" s="6" t="s">
        <v>119</v>
      </c>
      <c r="AJ2" s="6" t="s">
        <v>120</v>
      </c>
      <c r="AK2" s="6" t="s">
        <v>120</v>
      </c>
      <c r="AL2" s="6" t="s">
        <v>120</v>
      </c>
      <c r="AM2" s="6" t="s">
        <v>120</v>
      </c>
      <c r="AN2" s="6" t="s">
        <v>120</v>
      </c>
      <c r="AO2" s="6" t="s">
        <v>120</v>
      </c>
      <c r="AP2" s="6" t="s">
        <v>120</v>
      </c>
      <c r="AQ2" s="6" t="s">
        <v>120</v>
      </c>
      <c r="AR2" s="6" t="s">
        <v>120</v>
      </c>
      <c r="AS2" s="6" t="s">
        <v>120</v>
      </c>
      <c r="AT2" s="6" t="s">
        <v>121</v>
      </c>
      <c r="AU2" s="6" t="s">
        <v>121</v>
      </c>
      <c r="AV2" s="6" t="s">
        <v>121</v>
      </c>
      <c r="AW2" s="6" t="s">
        <v>121</v>
      </c>
      <c r="AX2" s="6" t="s">
        <v>121</v>
      </c>
      <c r="AY2" s="6" t="s">
        <v>121</v>
      </c>
      <c r="AZ2" s="6" t="s">
        <v>122</v>
      </c>
      <c r="BA2" s="6" t="s">
        <v>122</v>
      </c>
      <c r="BB2" s="6" t="s">
        <v>122</v>
      </c>
      <c r="BC2" s="6" t="s">
        <v>122</v>
      </c>
    </row>
    <row r="3" spans="1:55" s="34" customFormat="1" ht="13.5" customHeight="1" x14ac:dyDescent="0.55000000000000004">
      <c r="A3" s="5"/>
      <c r="B3" s="6"/>
      <c r="C3" s="6"/>
      <c r="D3" s="35" t="s">
        <v>7</v>
      </c>
      <c r="E3" s="36" t="s">
        <v>123</v>
      </c>
      <c r="F3" s="36" t="s">
        <v>123</v>
      </c>
      <c r="G3" s="36" t="s">
        <v>123</v>
      </c>
      <c r="H3" s="33" t="s">
        <v>124</v>
      </c>
      <c r="I3" s="33" t="s">
        <v>124</v>
      </c>
      <c r="J3" s="33" t="s">
        <v>124</v>
      </c>
      <c r="K3" s="36" t="s">
        <v>125</v>
      </c>
      <c r="L3" s="36" t="s">
        <v>125</v>
      </c>
      <c r="M3" s="36" t="s">
        <v>125</v>
      </c>
      <c r="N3" s="35" t="s">
        <v>7</v>
      </c>
      <c r="O3" s="36" t="s">
        <v>126</v>
      </c>
      <c r="P3" s="36" t="s">
        <v>126</v>
      </c>
      <c r="Q3" s="36" t="s">
        <v>126</v>
      </c>
      <c r="R3" s="36" t="s">
        <v>126</v>
      </c>
      <c r="S3" s="36" t="s">
        <v>126</v>
      </c>
      <c r="T3" s="36" t="s">
        <v>126</v>
      </c>
      <c r="U3" s="36" t="s">
        <v>126</v>
      </c>
      <c r="V3" s="36" t="s">
        <v>127</v>
      </c>
      <c r="W3" s="36" t="s">
        <v>127</v>
      </c>
      <c r="X3" s="36" t="s">
        <v>127</v>
      </c>
      <c r="Y3" s="36" t="s">
        <v>127</v>
      </c>
      <c r="Z3" s="36" t="s">
        <v>127</v>
      </c>
      <c r="AA3" s="36" t="s">
        <v>127</v>
      </c>
      <c r="AB3" s="36" t="s">
        <v>127</v>
      </c>
      <c r="AC3" s="33" t="s">
        <v>128</v>
      </c>
      <c r="AD3" s="33" t="s">
        <v>128</v>
      </c>
      <c r="AE3" s="33" t="s">
        <v>128</v>
      </c>
      <c r="AF3" s="13" t="s">
        <v>7</v>
      </c>
      <c r="AG3" s="6" t="s">
        <v>129</v>
      </c>
      <c r="AH3" s="6" t="s">
        <v>130</v>
      </c>
      <c r="AI3" s="6" t="s">
        <v>131</v>
      </c>
      <c r="AJ3" s="6" t="s">
        <v>7</v>
      </c>
      <c r="AK3" s="6" t="s">
        <v>132</v>
      </c>
      <c r="AL3" s="6" t="s">
        <v>133</v>
      </c>
      <c r="AM3" s="6" t="s">
        <v>134</v>
      </c>
      <c r="AN3" s="6" t="s">
        <v>130</v>
      </c>
      <c r="AO3" s="6" t="s">
        <v>131</v>
      </c>
      <c r="AP3" s="6" t="s">
        <v>135</v>
      </c>
      <c r="AQ3" s="6" t="s">
        <v>136</v>
      </c>
      <c r="AR3" s="6" t="s">
        <v>137</v>
      </c>
      <c r="AS3" s="6" t="s">
        <v>138</v>
      </c>
      <c r="AT3" s="13" t="s">
        <v>7</v>
      </c>
      <c r="AU3" s="6" t="s">
        <v>132</v>
      </c>
      <c r="AV3" s="6" t="s">
        <v>133</v>
      </c>
      <c r="AW3" s="6" t="s">
        <v>134</v>
      </c>
      <c r="AX3" s="6" t="s">
        <v>130</v>
      </c>
      <c r="AY3" s="6" t="s">
        <v>131</v>
      </c>
      <c r="AZ3" s="13" t="s">
        <v>7</v>
      </c>
      <c r="BA3" s="6" t="s">
        <v>129</v>
      </c>
      <c r="BB3" s="6" t="s">
        <v>130</v>
      </c>
      <c r="BC3" s="6" t="s">
        <v>131</v>
      </c>
    </row>
    <row r="4" spans="1:55" s="34" customFormat="1" ht="18.75" customHeight="1" x14ac:dyDescent="0.55000000000000004">
      <c r="A4" s="5"/>
      <c r="B4" s="6"/>
      <c r="C4" s="6"/>
      <c r="D4" s="35"/>
      <c r="E4" s="35" t="s">
        <v>7</v>
      </c>
      <c r="F4" s="36" t="s">
        <v>139</v>
      </c>
      <c r="G4" s="36" t="s">
        <v>140</v>
      </c>
      <c r="H4" s="35" t="s">
        <v>7</v>
      </c>
      <c r="I4" s="36" t="s">
        <v>139</v>
      </c>
      <c r="J4" s="36" t="s">
        <v>140</v>
      </c>
      <c r="K4" s="35" t="s">
        <v>7</v>
      </c>
      <c r="L4" s="36" t="s">
        <v>139</v>
      </c>
      <c r="M4" s="36" t="s">
        <v>140</v>
      </c>
      <c r="N4" s="35"/>
      <c r="O4" s="35" t="s">
        <v>7</v>
      </c>
      <c r="P4" s="36" t="s">
        <v>129</v>
      </c>
      <c r="Q4" s="37" t="s">
        <v>130</v>
      </c>
      <c r="R4" s="37" t="s">
        <v>131</v>
      </c>
      <c r="S4" s="36" t="s">
        <v>141</v>
      </c>
      <c r="T4" s="36" t="s">
        <v>142</v>
      </c>
      <c r="U4" s="36" t="s">
        <v>143</v>
      </c>
      <c r="V4" s="35" t="s">
        <v>7</v>
      </c>
      <c r="W4" s="36" t="s">
        <v>129</v>
      </c>
      <c r="X4" s="37" t="s">
        <v>130</v>
      </c>
      <c r="Y4" s="37" t="s">
        <v>131</v>
      </c>
      <c r="Z4" s="36" t="s">
        <v>141</v>
      </c>
      <c r="AA4" s="36" t="s">
        <v>142</v>
      </c>
      <c r="AB4" s="36" t="s">
        <v>143</v>
      </c>
      <c r="AC4" s="35" t="s">
        <v>7</v>
      </c>
      <c r="AD4" s="36" t="s">
        <v>139</v>
      </c>
      <c r="AE4" s="36" t="s">
        <v>140</v>
      </c>
      <c r="AF4" s="13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13"/>
      <c r="AU4" s="6"/>
      <c r="AV4" s="6"/>
      <c r="AW4" s="6"/>
      <c r="AX4" s="6"/>
      <c r="AY4" s="6"/>
      <c r="AZ4" s="13"/>
      <c r="BA4" s="6"/>
      <c r="BB4" s="6"/>
      <c r="BC4" s="6"/>
    </row>
    <row r="5" spans="1:55" ht="13.5" customHeight="1" x14ac:dyDescent="0.55000000000000004">
      <c r="A5" s="5"/>
      <c r="B5" s="6"/>
      <c r="C5" s="6"/>
      <c r="D5" s="35" t="s">
        <v>144</v>
      </c>
      <c r="E5" s="35" t="s">
        <v>144</v>
      </c>
      <c r="F5" s="35" t="s">
        <v>144</v>
      </c>
      <c r="G5" s="35" t="s">
        <v>144</v>
      </c>
      <c r="H5" s="35" t="s">
        <v>144</v>
      </c>
      <c r="I5" s="35" t="s">
        <v>144</v>
      </c>
      <c r="J5" s="35" t="s">
        <v>144</v>
      </c>
      <c r="K5" s="35" t="s">
        <v>144</v>
      </c>
      <c r="L5" s="35" t="s">
        <v>144</v>
      </c>
      <c r="M5" s="35" t="s">
        <v>144</v>
      </c>
      <c r="N5" s="35" t="s">
        <v>144</v>
      </c>
      <c r="O5" s="35" t="s">
        <v>144</v>
      </c>
      <c r="P5" s="35" t="s">
        <v>144</v>
      </c>
      <c r="Q5" s="35" t="s">
        <v>144</v>
      </c>
      <c r="R5" s="35" t="s">
        <v>144</v>
      </c>
      <c r="S5" s="35" t="s">
        <v>144</v>
      </c>
      <c r="T5" s="35" t="s">
        <v>144</v>
      </c>
      <c r="U5" s="35" t="s">
        <v>144</v>
      </c>
      <c r="V5" s="35" t="s">
        <v>144</v>
      </c>
      <c r="W5" s="35" t="s">
        <v>144</v>
      </c>
      <c r="X5" s="35" t="s">
        <v>144</v>
      </c>
      <c r="Y5" s="35" t="s">
        <v>144</v>
      </c>
      <c r="Z5" s="35" t="s">
        <v>144</v>
      </c>
      <c r="AA5" s="35" t="s">
        <v>144</v>
      </c>
      <c r="AB5" s="35" t="s">
        <v>144</v>
      </c>
      <c r="AC5" s="35" t="s">
        <v>144</v>
      </c>
      <c r="AD5" s="35" t="s">
        <v>144</v>
      </c>
      <c r="AE5" s="35" t="s">
        <v>144</v>
      </c>
      <c r="AF5" s="13" t="s">
        <v>145</v>
      </c>
      <c r="AG5" s="13" t="s">
        <v>145</v>
      </c>
      <c r="AH5" s="13" t="s">
        <v>145</v>
      </c>
      <c r="AI5" s="13" t="s">
        <v>145</v>
      </c>
      <c r="AJ5" s="13" t="s">
        <v>145</v>
      </c>
      <c r="AK5" s="13" t="s">
        <v>145</v>
      </c>
      <c r="AL5" s="13" t="s">
        <v>145</v>
      </c>
      <c r="AM5" s="13" t="s">
        <v>145</v>
      </c>
      <c r="AN5" s="13" t="s">
        <v>145</v>
      </c>
      <c r="AO5" s="13" t="s">
        <v>145</v>
      </c>
      <c r="AP5" s="13" t="s">
        <v>145</v>
      </c>
      <c r="AQ5" s="13" t="s">
        <v>145</v>
      </c>
      <c r="AR5" s="13" t="s">
        <v>145</v>
      </c>
      <c r="AS5" s="13" t="s">
        <v>145</v>
      </c>
      <c r="AT5" s="13" t="s">
        <v>145</v>
      </c>
      <c r="AU5" s="13" t="s">
        <v>145</v>
      </c>
      <c r="AV5" s="13" t="s">
        <v>145</v>
      </c>
      <c r="AW5" s="13" t="s">
        <v>145</v>
      </c>
      <c r="AX5" s="13" t="s">
        <v>145</v>
      </c>
      <c r="AY5" s="13" t="s">
        <v>145</v>
      </c>
      <c r="AZ5" s="13" t="s">
        <v>145</v>
      </c>
      <c r="BA5" s="13" t="s">
        <v>145</v>
      </c>
      <c r="BB5" s="13" t="s">
        <v>145</v>
      </c>
      <c r="BC5" s="13" t="s">
        <v>145</v>
      </c>
    </row>
    <row r="6" spans="1:55" ht="13.5" customHeight="1" x14ac:dyDescent="0.55000000000000004">
      <c r="A6" s="40" t="s">
        <v>32</v>
      </c>
      <c r="B6" s="41" t="s">
        <v>33</v>
      </c>
      <c r="C6" s="42" t="s">
        <v>34</v>
      </c>
      <c r="D6" s="23">
        <v>397547</v>
      </c>
      <c r="E6" s="23">
        <v>0</v>
      </c>
      <c r="F6" s="23">
        <v>0</v>
      </c>
      <c r="G6" s="23">
        <v>0</v>
      </c>
      <c r="H6" s="23">
        <v>8750</v>
      </c>
      <c r="I6" s="23">
        <v>0</v>
      </c>
      <c r="J6" s="23">
        <v>8750</v>
      </c>
      <c r="K6" s="23">
        <v>388797</v>
      </c>
      <c r="L6" s="23">
        <v>98755</v>
      </c>
      <c r="M6" s="23">
        <v>290042</v>
      </c>
      <c r="N6" s="23">
        <v>397547</v>
      </c>
      <c r="O6" s="23">
        <v>98755</v>
      </c>
      <c r="P6" s="23">
        <v>98755</v>
      </c>
      <c r="Q6" s="23">
        <v>0</v>
      </c>
      <c r="R6" s="23">
        <v>0</v>
      </c>
      <c r="S6" s="23">
        <v>0</v>
      </c>
      <c r="T6" s="23">
        <v>0</v>
      </c>
      <c r="U6" s="23">
        <v>0</v>
      </c>
      <c r="V6" s="23">
        <v>298792</v>
      </c>
      <c r="W6" s="23">
        <v>298792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10105</v>
      </c>
      <c r="AG6" s="23">
        <v>10105</v>
      </c>
      <c r="AH6" s="23">
        <v>0</v>
      </c>
      <c r="AI6" s="23">
        <v>0</v>
      </c>
      <c r="AJ6" s="23">
        <v>10125</v>
      </c>
      <c r="AK6" s="23">
        <v>34</v>
      </c>
      <c r="AL6" s="23">
        <v>0</v>
      </c>
      <c r="AM6" s="23">
        <v>4300</v>
      </c>
      <c r="AN6" s="23">
        <v>1388</v>
      </c>
      <c r="AO6" s="23">
        <v>0</v>
      </c>
      <c r="AP6" s="23">
        <v>0</v>
      </c>
      <c r="AQ6" s="23">
        <v>4162</v>
      </c>
      <c r="AR6" s="23">
        <v>0</v>
      </c>
      <c r="AS6" s="23">
        <v>241</v>
      </c>
      <c r="AT6" s="23">
        <v>35</v>
      </c>
      <c r="AU6" s="23">
        <v>14</v>
      </c>
      <c r="AV6" s="23">
        <v>0</v>
      </c>
      <c r="AW6" s="23">
        <v>21</v>
      </c>
      <c r="AX6" s="23">
        <v>0</v>
      </c>
      <c r="AY6" s="23">
        <v>0</v>
      </c>
      <c r="AZ6" s="23">
        <v>1232</v>
      </c>
      <c r="BA6" s="23">
        <v>1232</v>
      </c>
      <c r="BB6" s="23">
        <v>0</v>
      </c>
      <c r="BC6" s="23">
        <v>0</v>
      </c>
    </row>
    <row r="7" spans="1:55" ht="13.5" customHeight="1" x14ac:dyDescent="0.2">
      <c r="A7" s="43" t="s">
        <v>32</v>
      </c>
      <c r="B7" s="44" t="s">
        <v>35</v>
      </c>
      <c r="C7" s="25" t="s">
        <v>36</v>
      </c>
      <c r="D7" s="27">
        <v>56549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56549</v>
      </c>
      <c r="L7" s="27">
        <v>11006</v>
      </c>
      <c r="M7" s="27">
        <v>45543</v>
      </c>
      <c r="N7" s="27">
        <v>56549</v>
      </c>
      <c r="O7" s="27">
        <v>11006</v>
      </c>
      <c r="P7" s="27">
        <v>11006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45543</v>
      </c>
      <c r="W7" s="27">
        <v>45543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2095</v>
      </c>
      <c r="AG7" s="27">
        <v>2095</v>
      </c>
      <c r="AH7" s="27">
        <v>0</v>
      </c>
      <c r="AI7" s="27">
        <v>0</v>
      </c>
      <c r="AJ7" s="27">
        <v>2095</v>
      </c>
      <c r="AK7" s="27">
        <v>0</v>
      </c>
      <c r="AL7" s="27">
        <v>0</v>
      </c>
      <c r="AM7" s="27">
        <v>2095</v>
      </c>
      <c r="AN7" s="27">
        <v>0</v>
      </c>
      <c r="AO7" s="27">
        <v>0</v>
      </c>
      <c r="AP7" s="27">
        <v>0</v>
      </c>
      <c r="AQ7" s="27">
        <v>0</v>
      </c>
      <c r="AR7" s="27">
        <v>0</v>
      </c>
      <c r="AS7" s="27">
        <v>0</v>
      </c>
      <c r="AT7" s="27">
        <v>0</v>
      </c>
      <c r="AU7" s="27">
        <v>0</v>
      </c>
      <c r="AV7" s="27">
        <v>0</v>
      </c>
      <c r="AW7" s="27">
        <v>0</v>
      </c>
      <c r="AX7" s="27">
        <v>0</v>
      </c>
      <c r="AY7" s="27">
        <v>0</v>
      </c>
      <c r="AZ7" s="27">
        <v>0</v>
      </c>
      <c r="BA7" s="27">
        <v>0</v>
      </c>
      <c r="BB7" s="27">
        <v>0</v>
      </c>
      <c r="BC7" s="27">
        <v>0</v>
      </c>
    </row>
    <row r="8" spans="1:55" ht="13.5" customHeight="1" x14ac:dyDescent="0.2">
      <c r="A8" s="43" t="s">
        <v>32</v>
      </c>
      <c r="B8" s="44" t="s">
        <v>38</v>
      </c>
      <c r="C8" s="25" t="s">
        <v>39</v>
      </c>
      <c r="D8" s="27">
        <v>17574</v>
      </c>
      <c r="E8" s="27">
        <v>0</v>
      </c>
      <c r="F8" s="27">
        <v>0</v>
      </c>
      <c r="G8" s="27">
        <v>0</v>
      </c>
      <c r="H8" s="27">
        <v>8750</v>
      </c>
      <c r="I8" s="27">
        <v>0</v>
      </c>
      <c r="J8" s="27">
        <v>8750</v>
      </c>
      <c r="K8" s="27">
        <v>8824</v>
      </c>
      <c r="L8" s="27">
        <v>3153</v>
      </c>
      <c r="M8" s="27">
        <v>5671</v>
      </c>
      <c r="N8" s="27">
        <v>17574</v>
      </c>
      <c r="O8" s="27">
        <v>3153</v>
      </c>
      <c r="P8" s="27">
        <v>3153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14421</v>
      </c>
      <c r="W8" s="27">
        <v>14421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26</v>
      </c>
      <c r="AG8" s="27">
        <v>26</v>
      </c>
      <c r="AH8" s="27">
        <v>0</v>
      </c>
      <c r="AI8" s="27">
        <v>0</v>
      </c>
      <c r="AJ8" s="27">
        <v>26</v>
      </c>
      <c r="AK8" s="27">
        <v>0</v>
      </c>
      <c r="AL8" s="27">
        <v>0</v>
      </c>
      <c r="AM8" s="27">
        <v>26</v>
      </c>
      <c r="AN8" s="27">
        <v>0</v>
      </c>
      <c r="AO8" s="27">
        <v>0</v>
      </c>
      <c r="AP8" s="27">
        <v>0</v>
      </c>
      <c r="AQ8" s="27">
        <v>0</v>
      </c>
      <c r="AR8" s="27">
        <v>0</v>
      </c>
      <c r="AS8" s="27">
        <v>0</v>
      </c>
      <c r="AT8" s="27">
        <v>0</v>
      </c>
      <c r="AU8" s="27">
        <v>0</v>
      </c>
      <c r="AV8" s="27">
        <v>0</v>
      </c>
      <c r="AW8" s="27">
        <v>0</v>
      </c>
      <c r="AX8" s="27">
        <v>0</v>
      </c>
      <c r="AY8" s="27">
        <v>0</v>
      </c>
      <c r="AZ8" s="27">
        <v>0</v>
      </c>
      <c r="BA8" s="27">
        <v>0</v>
      </c>
      <c r="BB8" s="27">
        <v>0</v>
      </c>
      <c r="BC8" s="27">
        <v>0</v>
      </c>
    </row>
    <row r="9" spans="1:55" ht="13.5" customHeight="1" x14ac:dyDescent="0.2">
      <c r="A9" s="43" t="s">
        <v>32</v>
      </c>
      <c r="B9" s="44" t="s">
        <v>40</v>
      </c>
      <c r="C9" s="25" t="s">
        <v>41</v>
      </c>
      <c r="D9" s="27">
        <v>75933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75933</v>
      </c>
      <c r="L9" s="27">
        <v>24485</v>
      </c>
      <c r="M9" s="27">
        <v>51448</v>
      </c>
      <c r="N9" s="27">
        <v>75933</v>
      </c>
      <c r="O9" s="27">
        <v>24485</v>
      </c>
      <c r="P9" s="27">
        <v>24485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51448</v>
      </c>
      <c r="W9" s="27">
        <v>51448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3111</v>
      </c>
      <c r="AG9" s="27">
        <v>3111</v>
      </c>
      <c r="AH9" s="27">
        <v>0</v>
      </c>
      <c r="AI9" s="27">
        <v>0</v>
      </c>
      <c r="AJ9" s="27">
        <v>3111</v>
      </c>
      <c r="AK9" s="27">
        <v>0</v>
      </c>
      <c r="AL9" s="27">
        <v>0</v>
      </c>
      <c r="AM9" s="27">
        <v>95</v>
      </c>
      <c r="AN9" s="27">
        <v>0</v>
      </c>
      <c r="AO9" s="27">
        <v>0</v>
      </c>
      <c r="AP9" s="27">
        <v>0</v>
      </c>
      <c r="AQ9" s="27">
        <v>2919</v>
      </c>
      <c r="AR9" s="27">
        <v>0</v>
      </c>
      <c r="AS9" s="27">
        <v>97</v>
      </c>
      <c r="AT9" s="27">
        <v>0</v>
      </c>
      <c r="AU9" s="27">
        <v>0</v>
      </c>
      <c r="AV9" s="27">
        <v>0</v>
      </c>
      <c r="AW9" s="27">
        <v>0</v>
      </c>
      <c r="AX9" s="27">
        <v>0</v>
      </c>
      <c r="AY9" s="27">
        <v>0</v>
      </c>
      <c r="AZ9" s="27">
        <v>0</v>
      </c>
      <c r="BA9" s="27">
        <v>0</v>
      </c>
      <c r="BB9" s="27">
        <v>0</v>
      </c>
      <c r="BC9" s="27">
        <v>0</v>
      </c>
    </row>
    <row r="10" spans="1:55" ht="13.5" customHeight="1" x14ac:dyDescent="0.2">
      <c r="A10" s="43" t="s">
        <v>32</v>
      </c>
      <c r="B10" s="44" t="s">
        <v>42</v>
      </c>
      <c r="C10" s="25" t="s">
        <v>43</v>
      </c>
      <c r="D10" s="27">
        <v>9722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9722</v>
      </c>
      <c r="L10" s="27">
        <v>1307</v>
      </c>
      <c r="M10" s="27">
        <v>8415</v>
      </c>
      <c r="N10" s="27">
        <v>9722</v>
      </c>
      <c r="O10" s="27">
        <v>1307</v>
      </c>
      <c r="P10" s="27">
        <v>1307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8415</v>
      </c>
      <c r="W10" s="27">
        <v>8415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6</v>
      </c>
      <c r="AG10" s="27">
        <v>6</v>
      </c>
      <c r="AH10" s="27">
        <v>0</v>
      </c>
      <c r="AI10" s="27">
        <v>0</v>
      </c>
      <c r="AJ10" s="27">
        <v>6</v>
      </c>
      <c r="AK10" s="27">
        <v>0</v>
      </c>
      <c r="AL10" s="27">
        <v>0</v>
      </c>
      <c r="AM10" s="27">
        <v>6</v>
      </c>
      <c r="AN10" s="27">
        <v>0</v>
      </c>
      <c r="AO10" s="27">
        <v>0</v>
      </c>
      <c r="AP10" s="27">
        <v>0</v>
      </c>
      <c r="AQ10" s="27">
        <v>0</v>
      </c>
      <c r="AR10" s="27">
        <v>0</v>
      </c>
      <c r="AS10" s="27">
        <v>0</v>
      </c>
      <c r="AT10" s="27">
        <v>1</v>
      </c>
      <c r="AU10" s="27">
        <v>0</v>
      </c>
      <c r="AV10" s="27">
        <v>0</v>
      </c>
      <c r="AW10" s="27">
        <v>1</v>
      </c>
      <c r="AX10" s="27">
        <v>0</v>
      </c>
      <c r="AY10" s="27">
        <v>0</v>
      </c>
      <c r="AZ10" s="27">
        <v>0</v>
      </c>
      <c r="BA10" s="27">
        <v>0</v>
      </c>
      <c r="BB10" s="27">
        <v>0</v>
      </c>
      <c r="BC10" s="27">
        <v>0</v>
      </c>
    </row>
    <row r="11" spans="1:55" ht="13.5" customHeight="1" x14ac:dyDescent="0.2">
      <c r="A11" s="43" t="s">
        <v>32</v>
      </c>
      <c r="B11" s="44" t="s">
        <v>44</v>
      </c>
      <c r="C11" s="25" t="s">
        <v>45</v>
      </c>
      <c r="D11" s="27">
        <v>23611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23611</v>
      </c>
      <c r="L11" s="27">
        <v>5057</v>
      </c>
      <c r="M11" s="27">
        <v>18554</v>
      </c>
      <c r="N11" s="27">
        <v>23611</v>
      </c>
      <c r="O11" s="27">
        <v>5057</v>
      </c>
      <c r="P11" s="27">
        <v>5057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18554</v>
      </c>
      <c r="W11" s="27">
        <v>18554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900</v>
      </c>
      <c r="AG11" s="27">
        <v>900</v>
      </c>
      <c r="AH11" s="27">
        <v>0</v>
      </c>
      <c r="AI11" s="27">
        <v>0</v>
      </c>
      <c r="AJ11" s="27">
        <v>900</v>
      </c>
      <c r="AK11" s="27">
        <v>0</v>
      </c>
      <c r="AL11" s="27">
        <v>0</v>
      </c>
      <c r="AM11" s="27">
        <v>0</v>
      </c>
      <c r="AN11" s="27">
        <v>649</v>
      </c>
      <c r="AO11" s="27">
        <v>0</v>
      </c>
      <c r="AP11" s="27">
        <v>0</v>
      </c>
      <c r="AQ11" s="27">
        <v>251</v>
      </c>
      <c r="AR11" s="27">
        <v>0</v>
      </c>
      <c r="AS11" s="27">
        <v>0</v>
      </c>
      <c r="AT11" s="27">
        <v>0</v>
      </c>
      <c r="AU11" s="27">
        <v>0</v>
      </c>
      <c r="AV11" s="27">
        <v>0</v>
      </c>
      <c r="AW11" s="27">
        <v>0</v>
      </c>
      <c r="AX11" s="27">
        <v>0</v>
      </c>
      <c r="AY11" s="27">
        <v>0</v>
      </c>
      <c r="AZ11" s="27">
        <v>0</v>
      </c>
      <c r="BA11" s="27">
        <v>0</v>
      </c>
      <c r="BB11" s="27">
        <v>0</v>
      </c>
      <c r="BC11" s="27">
        <v>0</v>
      </c>
    </row>
    <row r="12" spans="1:55" ht="13.5" customHeight="1" x14ac:dyDescent="0.2">
      <c r="A12" s="43" t="s">
        <v>32</v>
      </c>
      <c r="B12" s="44" t="s">
        <v>46</v>
      </c>
      <c r="C12" s="25" t="s">
        <v>47</v>
      </c>
      <c r="D12" s="27">
        <v>13867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13867</v>
      </c>
      <c r="L12" s="27">
        <v>2142</v>
      </c>
      <c r="M12" s="27">
        <v>11725</v>
      </c>
      <c r="N12" s="27">
        <v>13867</v>
      </c>
      <c r="O12" s="27">
        <v>2142</v>
      </c>
      <c r="P12" s="27">
        <v>2142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11725</v>
      </c>
      <c r="W12" s="27">
        <v>11725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20</v>
      </c>
      <c r="AG12" s="27">
        <v>20</v>
      </c>
      <c r="AH12" s="27">
        <v>0</v>
      </c>
      <c r="AI12" s="27">
        <v>0</v>
      </c>
      <c r="AJ12" s="27">
        <v>20</v>
      </c>
      <c r="AK12" s="27">
        <v>0</v>
      </c>
      <c r="AL12" s="27">
        <v>0</v>
      </c>
      <c r="AM12" s="27">
        <v>20</v>
      </c>
      <c r="AN12" s="27">
        <v>0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2</v>
      </c>
      <c r="AU12" s="27">
        <v>0</v>
      </c>
      <c r="AV12" s="27">
        <v>0</v>
      </c>
      <c r="AW12" s="27">
        <v>2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0</v>
      </c>
    </row>
    <row r="13" spans="1:55" ht="13.5" customHeight="1" x14ac:dyDescent="0.2">
      <c r="A13" s="43" t="s">
        <v>32</v>
      </c>
      <c r="B13" s="44" t="s">
        <v>48</v>
      </c>
      <c r="C13" s="25" t="s">
        <v>49</v>
      </c>
      <c r="D13" s="27">
        <v>12598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12598</v>
      </c>
      <c r="L13" s="27">
        <v>1144</v>
      </c>
      <c r="M13" s="27">
        <v>11454</v>
      </c>
      <c r="N13" s="27">
        <v>12598</v>
      </c>
      <c r="O13" s="27">
        <v>1144</v>
      </c>
      <c r="P13" s="27">
        <v>1144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11454</v>
      </c>
      <c r="W13" s="27">
        <v>11454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617</v>
      </c>
      <c r="AG13" s="27">
        <v>617</v>
      </c>
      <c r="AH13" s="27">
        <v>0</v>
      </c>
      <c r="AI13" s="27">
        <v>0</v>
      </c>
      <c r="AJ13" s="27">
        <v>617</v>
      </c>
      <c r="AK13" s="27">
        <v>0</v>
      </c>
      <c r="AL13" s="27">
        <v>0</v>
      </c>
      <c r="AM13" s="27">
        <v>66</v>
      </c>
      <c r="AN13" s="27">
        <v>551</v>
      </c>
      <c r="AO13" s="27">
        <v>0</v>
      </c>
      <c r="AP13" s="27">
        <v>0</v>
      </c>
      <c r="AQ13" s="27">
        <v>0</v>
      </c>
      <c r="AR13" s="27">
        <v>0</v>
      </c>
      <c r="AS13" s="27">
        <v>0</v>
      </c>
      <c r="AT13" s="27">
        <v>6</v>
      </c>
      <c r="AU13" s="27">
        <v>0</v>
      </c>
      <c r="AV13" s="27">
        <v>0</v>
      </c>
      <c r="AW13" s="27">
        <v>6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0</v>
      </c>
    </row>
    <row r="14" spans="1:55" ht="13.5" customHeight="1" x14ac:dyDescent="0.2">
      <c r="A14" s="43" t="s">
        <v>32</v>
      </c>
      <c r="B14" s="44" t="s">
        <v>50</v>
      </c>
      <c r="C14" s="25" t="s">
        <v>51</v>
      </c>
      <c r="D14" s="27">
        <v>41358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41358</v>
      </c>
      <c r="L14" s="27">
        <v>9976</v>
      </c>
      <c r="M14" s="27">
        <v>31382</v>
      </c>
      <c r="N14" s="27">
        <v>41358</v>
      </c>
      <c r="O14" s="27">
        <v>9976</v>
      </c>
      <c r="P14" s="27">
        <v>9976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31382</v>
      </c>
      <c r="W14" s="27">
        <v>31382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0</v>
      </c>
      <c r="AD14" s="27">
        <v>0</v>
      </c>
      <c r="AE14" s="27">
        <v>0</v>
      </c>
      <c r="AF14" s="27">
        <v>80</v>
      </c>
      <c r="AG14" s="27">
        <v>80</v>
      </c>
      <c r="AH14" s="27">
        <v>0</v>
      </c>
      <c r="AI14" s="27">
        <v>0</v>
      </c>
      <c r="AJ14" s="27">
        <v>80</v>
      </c>
      <c r="AK14" s="27">
        <v>0</v>
      </c>
      <c r="AL14" s="27">
        <v>0</v>
      </c>
      <c r="AM14" s="27">
        <v>80</v>
      </c>
      <c r="AN14" s="27">
        <v>0</v>
      </c>
      <c r="AO14" s="27">
        <v>0</v>
      </c>
      <c r="AP14" s="27">
        <v>0</v>
      </c>
      <c r="AQ14" s="27">
        <v>0</v>
      </c>
      <c r="AR14" s="27">
        <v>0</v>
      </c>
      <c r="AS14" s="27">
        <v>0</v>
      </c>
      <c r="AT14" s="27">
        <v>0</v>
      </c>
      <c r="AU14" s="27">
        <v>0</v>
      </c>
      <c r="AV14" s="27">
        <v>0</v>
      </c>
      <c r="AW14" s="27">
        <v>0</v>
      </c>
      <c r="AX14" s="27">
        <v>0</v>
      </c>
      <c r="AY14" s="27">
        <v>0</v>
      </c>
      <c r="AZ14" s="27">
        <v>822</v>
      </c>
      <c r="BA14" s="27">
        <v>822</v>
      </c>
      <c r="BB14" s="27">
        <v>0</v>
      </c>
      <c r="BC14" s="27">
        <v>0</v>
      </c>
    </row>
    <row r="15" spans="1:55" ht="13.5" customHeight="1" x14ac:dyDescent="0.2">
      <c r="A15" s="43" t="s">
        <v>32</v>
      </c>
      <c r="B15" s="44" t="s">
        <v>52</v>
      </c>
      <c r="C15" s="25" t="s">
        <v>53</v>
      </c>
      <c r="D15" s="27">
        <v>10750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10750</v>
      </c>
      <c r="L15" s="27">
        <v>2539</v>
      </c>
      <c r="M15" s="27">
        <v>8211</v>
      </c>
      <c r="N15" s="27">
        <v>10750</v>
      </c>
      <c r="O15" s="27">
        <v>2539</v>
      </c>
      <c r="P15" s="27">
        <v>2539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8211</v>
      </c>
      <c r="W15" s="27">
        <v>8211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406</v>
      </c>
      <c r="AG15" s="27">
        <v>406</v>
      </c>
      <c r="AH15" s="27">
        <v>0</v>
      </c>
      <c r="AI15" s="27">
        <v>0</v>
      </c>
      <c r="AJ15" s="27">
        <v>406</v>
      </c>
      <c r="AK15" s="27">
        <v>0</v>
      </c>
      <c r="AL15" s="27">
        <v>0</v>
      </c>
      <c r="AM15" s="27">
        <v>0</v>
      </c>
      <c r="AN15" s="27">
        <v>113</v>
      </c>
      <c r="AO15" s="27">
        <v>0</v>
      </c>
      <c r="AP15" s="27">
        <v>0</v>
      </c>
      <c r="AQ15" s="27">
        <v>293</v>
      </c>
      <c r="AR15" s="27">
        <v>0</v>
      </c>
      <c r="AS15" s="27">
        <v>0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0</v>
      </c>
      <c r="BA15" s="27">
        <v>0</v>
      </c>
      <c r="BB15" s="27">
        <v>0</v>
      </c>
      <c r="BC15" s="27">
        <v>0</v>
      </c>
    </row>
    <row r="16" spans="1:55" ht="13.5" customHeight="1" x14ac:dyDescent="0.2">
      <c r="A16" s="43" t="s">
        <v>32</v>
      </c>
      <c r="B16" s="44" t="s">
        <v>54</v>
      </c>
      <c r="C16" s="25" t="s">
        <v>55</v>
      </c>
      <c r="D16" s="27">
        <v>4250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4250</v>
      </c>
      <c r="L16" s="27">
        <v>1143</v>
      </c>
      <c r="M16" s="27">
        <v>3107</v>
      </c>
      <c r="N16" s="27">
        <v>4250</v>
      </c>
      <c r="O16" s="27">
        <v>1143</v>
      </c>
      <c r="P16" s="27">
        <v>1143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3107</v>
      </c>
      <c r="W16" s="27">
        <v>3107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6</v>
      </c>
      <c r="AG16" s="27">
        <v>6</v>
      </c>
      <c r="AH16" s="27">
        <v>0</v>
      </c>
      <c r="AI16" s="27">
        <v>0</v>
      </c>
      <c r="AJ16" s="27">
        <v>6</v>
      </c>
      <c r="AK16" s="27">
        <v>0</v>
      </c>
      <c r="AL16" s="27">
        <v>0</v>
      </c>
      <c r="AM16" s="27">
        <v>6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0</v>
      </c>
      <c r="BC16" s="27">
        <v>0</v>
      </c>
    </row>
    <row r="17" spans="1:55" ht="13.5" customHeight="1" x14ac:dyDescent="0.2">
      <c r="A17" s="43" t="s">
        <v>32</v>
      </c>
      <c r="B17" s="44" t="s">
        <v>56</v>
      </c>
      <c r="C17" s="25" t="s">
        <v>57</v>
      </c>
      <c r="D17" s="27">
        <v>5790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5790</v>
      </c>
      <c r="L17" s="27">
        <v>941</v>
      </c>
      <c r="M17" s="27">
        <v>4849</v>
      </c>
      <c r="N17" s="27">
        <v>5790</v>
      </c>
      <c r="O17" s="27">
        <v>941</v>
      </c>
      <c r="P17" s="27">
        <v>941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4849</v>
      </c>
      <c r="W17" s="27">
        <v>4849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201</v>
      </c>
      <c r="AG17" s="27">
        <v>201</v>
      </c>
      <c r="AH17" s="27">
        <v>0</v>
      </c>
      <c r="AI17" s="27">
        <v>0</v>
      </c>
      <c r="AJ17" s="27">
        <v>201</v>
      </c>
      <c r="AK17" s="27">
        <v>0</v>
      </c>
      <c r="AL17" s="27">
        <v>0</v>
      </c>
      <c r="AM17" s="27">
        <v>201</v>
      </c>
      <c r="AN17" s="27">
        <v>0</v>
      </c>
      <c r="AO17" s="27">
        <v>0</v>
      </c>
      <c r="AP17" s="27">
        <v>0</v>
      </c>
      <c r="AQ17" s="27">
        <v>0</v>
      </c>
      <c r="AR17" s="27">
        <v>0</v>
      </c>
      <c r="AS17" s="27">
        <v>0</v>
      </c>
      <c r="AT17" s="27">
        <v>10</v>
      </c>
      <c r="AU17" s="27">
        <v>0</v>
      </c>
      <c r="AV17" s="27">
        <v>0</v>
      </c>
      <c r="AW17" s="27">
        <v>10</v>
      </c>
      <c r="AX17" s="27">
        <v>0</v>
      </c>
      <c r="AY17" s="27">
        <v>0</v>
      </c>
      <c r="AZ17" s="27">
        <v>0</v>
      </c>
      <c r="BA17" s="27">
        <v>0</v>
      </c>
      <c r="BB17" s="27">
        <v>0</v>
      </c>
      <c r="BC17" s="27">
        <v>0</v>
      </c>
    </row>
    <row r="18" spans="1:55" ht="13.5" customHeight="1" x14ac:dyDescent="0.2">
      <c r="A18" s="43" t="s">
        <v>32</v>
      </c>
      <c r="B18" s="44" t="s">
        <v>58</v>
      </c>
      <c r="C18" s="25" t="s">
        <v>59</v>
      </c>
      <c r="D18" s="27">
        <v>1831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1831</v>
      </c>
      <c r="L18" s="27">
        <v>469</v>
      </c>
      <c r="M18" s="27">
        <v>1362</v>
      </c>
      <c r="N18" s="27">
        <v>1831</v>
      </c>
      <c r="O18" s="27">
        <v>469</v>
      </c>
      <c r="P18" s="27">
        <v>469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1362</v>
      </c>
      <c r="W18" s="27">
        <v>1362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75</v>
      </c>
      <c r="AG18" s="27">
        <v>75</v>
      </c>
      <c r="AH18" s="27">
        <v>0</v>
      </c>
      <c r="AI18" s="27">
        <v>0</v>
      </c>
      <c r="AJ18" s="27">
        <v>75</v>
      </c>
      <c r="AK18" s="27">
        <v>0</v>
      </c>
      <c r="AL18" s="27">
        <v>0</v>
      </c>
      <c r="AM18" s="27">
        <v>75</v>
      </c>
      <c r="AN18" s="27">
        <v>0</v>
      </c>
      <c r="AO18" s="27">
        <v>0</v>
      </c>
      <c r="AP18" s="27">
        <v>0</v>
      </c>
      <c r="AQ18" s="27">
        <v>0</v>
      </c>
      <c r="AR18" s="27">
        <v>0</v>
      </c>
      <c r="AS18" s="27">
        <v>0</v>
      </c>
      <c r="AT18" s="27">
        <v>0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0</v>
      </c>
    </row>
    <row r="19" spans="1:55" ht="13.5" customHeight="1" x14ac:dyDescent="0.2">
      <c r="A19" s="43" t="s">
        <v>32</v>
      </c>
      <c r="B19" s="44" t="s">
        <v>60</v>
      </c>
      <c r="C19" s="25" t="s">
        <v>61</v>
      </c>
      <c r="D19" s="27">
        <v>1705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1705</v>
      </c>
      <c r="L19" s="27">
        <v>137</v>
      </c>
      <c r="M19" s="27">
        <v>1568</v>
      </c>
      <c r="N19" s="27">
        <v>1705</v>
      </c>
      <c r="O19" s="27">
        <v>137</v>
      </c>
      <c r="P19" s="27">
        <v>137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1568</v>
      </c>
      <c r="W19" s="27">
        <v>1568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70</v>
      </c>
      <c r="AG19" s="27">
        <v>70</v>
      </c>
      <c r="AH19" s="27">
        <v>0</v>
      </c>
      <c r="AI19" s="27">
        <v>0</v>
      </c>
      <c r="AJ19" s="27">
        <v>70</v>
      </c>
      <c r="AK19" s="27">
        <v>0</v>
      </c>
      <c r="AL19" s="27">
        <v>0</v>
      </c>
      <c r="AM19" s="27">
        <v>70</v>
      </c>
      <c r="AN19" s="27">
        <v>0</v>
      </c>
      <c r="AO19" s="27">
        <v>0</v>
      </c>
      <c r="AP19" s="27">
        <v>0</v>
      </c>
      <c r="AQ19" s="27">
        <v>0</v>
      </c>
      <c r="AR19" s="27">
        <v>0</v>
      </c>
      <c r="AS19" s="27">
        <v>0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0</v>
      </c>
      <c r="BB19" s="27">
        <v>0</v>
      </c>
      <c r="BC19" s="27">
        <v>0</v>
      </c>
    </row>
    <row r="20" spans="1:55" ht="13.5" customHeight="1" x14ac:dyDescent="0.2">
      <c r="A20" s="43" t="s">
        <v>32</v>
      </c>
      <c r="B20" s="44" t="s">
        <v>62</v>
      </c>
      <c r="C20" s="25" t="s">
        <v>63</v>
      </c>
      <c r="D20" s="27">
        <v>2774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2774</v>
      </c>
      <c r="L20" s="27">
        <v>1046</v>
      </c>
      <c r="M20" s="27">
        <v>1728</v>
      </c>
      <c r="N20" s="27">
        <v>2774</v>
      </c>
      <c r="O20" s="27">
        <v>1046</v>
      </c>
      <c r="P20" s="27">
        <v>1046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1728</v>
      </c>
      <c r="W20" s="27">
        <v>1728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114</v>
      </c>
      <c r="AG20" s="27">
        <v>114</v>
      </c>
      <c r="AH20" s="27">
        <v>0</v>
      </c>
      <c r="AI20" s="27">
        <v>0</v>
      </c>
      <c r="AJ20" s="27">
        <v>114</v>
      </c>
      <c r="AK20" s="27">
        <v>0</v>
      </c>
      <c r="AL20" s="27">
        <v>0</v>
      </c>
      <c r="AM20" s="27">
        <v>114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7">
        <v>0</v>
      </c>
      <c r="AV20" s="27">
        <v>0</v>
      </c>
      <c r="AW20" s="27">
        <v>0</v>
      </c>
      <c r="AX20" s="27">
        <v>0</v>
      </c>
      <c r="AY20" s="27">
        <v>0</v>
      </c>
      <c r="AZ20" s="27">
        <v>0</v>
      </c>
      <c r="BA20" s="27">
        <v>0</v>
      </c>
      <c r="BB20" s="27">
        <v>0</v>
      </c>
      <c r="BC20" s="27">
        <v>0</v>
      </c>
    </row>
    <row r="21" spans="1:55" ht="13.5" customHeight="1" x14ac:dyDescent="0.2">
      <c r="A21" s="43" t="s">
        <v>32</v>
      </c>
      <c r="B21" s="44" t="s">
        <v>64</v>
      </c>
      <c r="C21" s="25" t="s">
        <v>65</v>
      </c>
      <c r="D21" s="27">
        <v>3254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3254</v>
      </c>
      <c r="L21" s="27">
        <v>1983</v>
      </c>
      <c r="M21" s="27">
        <v>1271</v>
      </c>
      <c r="N21" s="27">
        <v>3254</v>
      </c>
      <c r="O21" s="27">
        <v>1983</v>
      </c>
      <c r="P21" s="27">
        <v>1983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1271</v>
      </c>
      <c r="W21" s="27">
        <v>1271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154</v>
      </c>
      <c r="AG21" s="27">
        <v>154</v>
      </c>
      <c r="AH21" s="27">
        <v>0</v>
      </c>
      <c r="AI21" s="27">
        <v>0</v>
      </c>
      <c r="AJ21" s="27">
        <v>154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154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0</v>
      </c>
      <c r="BC21" s="27">
        <v>0</v>
      </c>
    </row>
    <row r="22" spans="1:55" ht="13.5" customHeight="1" x14ac:dyDescent="0.2">
      <c r="A22" s="43" t="s">
        <v>32</v>
      </c>
      <c r="B22" s="44" t="s">
        <v>66</v>
      </c>
      <c r="C22" s="25" t="s">
        <v>67</v>
      </c>
      <c r="D22" s="27">
        <v>2879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2879</v>
      </c>
      <c r="L22" s="27">
        <v>2206</v>
      </c>
      <c r="M22" s="27">
        <v>673</v>
      </c>
      <c r="N22" s="27">
        <v>2879</v>
      </c>
      <c r="O22" s="27">
        <v>2206</v>
      </c>
      <c r="P22" s="27">
        <v>2206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673</v>
      </c>
      <c r="W22" s="27">
        <v>673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136</v>
      </c>
      <c r="AG22" s="27">
        <v>136</v>
      </c>
      <c r="AH22" s="27">
        <v>0</v>
      </c>
      <c r="AI22" s="27">
        <v>0</v>
      </c>
      <c r="AJ22" s="27">
        <v>136</v>
      </c>
      <c r="AK22" s="27">
        <v>0</v>
      </c>
      <c r="AL22" s="27">
        <v>0</v>
      </c>
      <c r="AM22" s="27">
        <v>0</v>
      </c>
      <c r="AN22" s="27">
        <v>0</v>
      </c>
      <c r="AO22" s="27">
        <v>0</v>
      </c>
      <c r="AP22" s="27">
        <v>0</v>
      </c>
      <c r="AQ22" s="27">
        <v>0</v>
      </c>
      <c r="AR22" s="27">
        <v>0</v>
      </c>
      <c r="AS22" s="27">
        <v>136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0</v>
      </c>
      <c r="BC22" s="27">
        <v>0</v>
      </c>
    </row>
    <row r="23" spans="1:55" ht="13.5" customHeight="1" x14ac:dyDescent="0.2">
      <c r="A23" s="43" t="s">
        <v>32</v>
      </c>
      <c r="B23" s="44" t="s">
        <v>68</v>
      </c>
      <c r="C23" s="25" t="s">
        <v>69</v>
      </c>
      <c r="D23" s="27">
        <v>633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633</v>
      </c>
      <c r="L23" s="27">
        <v>71</v>
      </c>
      <c r="M23" s="27">
        <v>562</v>
      </c>
      <c r="N23" s="27">
        <v>633</v>
      </c>
      <c r="O23" s="27">
        <v>71</v>
      </c>
      <c r="P23" s="27">
        <v>71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562</v>
      </c>
      <c r="W23" s="27">
        <v>562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1</v>
      </c>
      <c r="AG23" s="27">
        <v>1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1</v>
      </c>
      <c r="AU23" s="27">
        <v>1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</row>
    <row r="24" spans="1:55" ht="13.5" customHeight="1" x14ac:dyDescent="0.2">
      <c r="A24" s="43" t="s">
        <v>32</v>
      </c>
      <c r="B24" s="44" t="s">
        <v>70</v>
      </c>
      <c r="C24" s="25" t="s">
        <v>71</v>
      </c>
      <c r="D24" s="27">
        <v>3061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  <c r="K24" s="27">
        <v>3061</v>
      </c>
      <c r="L24" s="27">
        <v>807</v>
      </c>
      <c r="M24" s="27">
        <v>2254</v>
      </c>
      <c r="N24" s="27">
        <v>3061</v>
      </c>
      <c r="O24" s="27">
        <v>807</v>
      </c>
      <c r="P24" s="27">
        <v>807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2254</v>
      </c>
      <c r="W24" s="27">
        <v>2254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7">
        <v>1</v>
      </c>
      <c r="AH24" s="27">
        <v>0</v>
      </c>
      <c r="AI24" s="27">
        <v>0</v>
      </c>
      <c r="AJ24" s="27">
        <v>1</v>
      </c>
      <c r="AK24" s="27">
        <v>0</v>
      </c>
      <c r="AL24" s="27">
        <v>0</v>
      </c>
      <c r="AM24" s="27">
        <v>1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0</v>
      </c>
    </row>
    <row r="25" spans="1:55" ht="13.5" customHeight="1" x14ac:dyDescent="0.2">
      <c r="A25" s="43" t="s">
        <v>32</v>
      </c>
      <c r="B25" s="44" t="s">
        <v>72</v>
      </c>
      <c r="C25" s="25" t="s">
        <v>73</v>
      </c>
      <c r="D25" s="27">
        <v>3713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3713</v>
      </c>
      <c r="L25" s="27">
        <v>886</v>
      </c>
      <c r="M25" s="27">
        <v>2827</v>
      </c>
      <c r="N25" s="27">
        <v>3713</v>
      </c>
      <c r="O25" s="27">
        <v>886</v>
      </c>
      <c r="P25" s="27">
        <v>886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2827</v>
      </c>
      <c r="W25" s="27">
        <v>2827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5</v>
      </c>
      <c r="AG25" s="27">
        <v>5</v>
      </c>
      <c r="AH25" s="27">
        <v>0</v>
      </c>
      <c r="AI25" s="27">
        <v>0</v>
      </c>
      <c r="AJ25" s="27">
        <v>5</v>
      </c>
      <c r="AK25" s="27">
        <v>0</v>
      </c>
      <c r="AL25" s="27">
        <v>0</v>
      </c>
      <c r="AM25" s="27">
        <v>5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0</v>
      </c>
    </row>
    <row r="26" spans="1:55" ht="13.5" customHeight="1" x14ac:dyDescent="0.2">
      <c r="A26" s="43" t="s">
        <v>32</v>
      </c>
      <c r="B26" s="44" t="s">
        <v>74</v>
      </c>
      <c r="C26" s="25" t="s">
        <v>75</v>
      </c>
      <c r="D26" s="27">
        <v>834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834</v>
      </c>
      <c r="L26" s="27">
        <v>242</v>
      </c>
      <c r="M26" s="27">
        <v>592</v>
      </c>
      <c r="N26" s="27">
        <v>834</v>
      </c>
      <c r="O26" s="27">
        <v>242</v>
      </c>
      <c r="P26" s="27">
        <v>242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592</v>
      </c>
      <c r="W26" s="27">
        <v>592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1</v>
      </c>
      <c r="AG26" s="27">
        <v>1</v>
      </c>
      <c r="AH26" s="27">
        <v>0</v>
      </c>
      <c r="AI26" s="27">
        <v>0</v>
      </c>
      <c r="AJ26" s="27">
        <v>1</v>
      </c>
      <c r="AK26" s="27">
        <v>0</v>
      </c>
      <c r="AL26" s="27">
        <v>0</v>
      </c>
      <c r="AM26" s="27">
        <v>1</v>
      </c>
      <c r="AN26" s="27">
        <v>0</v>
      </c>
      <c r="AO26" s="27">
        <v>0</v>
      </c>
      <c r="AP26" s="27">
        <v>0</v>
      </c>
      <c r="AQ26" s="27">
        <v>0</v>
      </c>
      <c r="AR26" s="27">
        <v>0</v>
      </c>
      <c r="AS26" s="27">
        <v>0</v>
      </c>
      <c r="AT26" s="27">
        <v>0</v>
      </c>
      <c r="AU26" s="27">
        <v>0</v>
      </c>
      <c r="AV26" s="27">
        <v>0</v>
      </c>
      <c r="AW26" s="27">
        <v>0</v>
      </c>
      <c r="AX26" s="27">
        <v>0</v>
      </c>
      <c r="AY26" s="27">
        <v>0</v>
      </c>
      <c r="AZ26" s="27">
        <v>0</v>
      </c>
      <c r="BA26" s="27">
        <v>0</v>
      </c>
      <c r="BB26" s="27">
        <v>0</v>
      </c>
      <c r="BC26" s="27">
        <v>0</v>
      </c>
    </row>
    <row r="27" spans="1:55" ht="13.5" customHeight="1" x14ac:dyDescent="0.2">
      <c r="A27" s="43" t="s">
        <v>32</v>
      </c>
      <c r="B27" s="44" t="s">
        <v>76</v>
      </c>
      <c r="C27" s="25" t="s">
        <v>77</v>
      </c>
      <c r="D27" s="27">
        <v>3570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3570</v>
      </c>
      <c r="L27" s="27">
        <v>381</v>
      </c>
      <c r="M27" s="27">
        <v>3189</v>
      </c>
      <c r="N27" s="27">
        <v>3570</v>
      </c>
      <c r="O27" s="27">
        <v>381</v>
      </c>
      <c r="P27" s="27">
        <v>381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3189</v>
      </c>
      <c r="W27" s="27">
        <v>3189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0</v>
      </c>
      <c r="AG27" s="27">
        <v>0</v>
      </c>
      <c r="AH27" s="27">
        <v>0</v>
      </c>
      <c r="AI27" s="27">
        <v>0</v>
      </c>
      <c r="AJ27" s="27">
        <v>0</v>
      </c>
      <c r="AK27" s="27">
        <v>0</v>
      </c>
      <c r="AL27" s="27">
        <v>0</v>
      </c>
      <c r="AM27" s="27">
        <v>0</v>
      </c>
      <c r="AN27" s="27">
        <v>0</v>
      </c>
      <c r="AO27" s="27">
        <v>0</v>
      </c>
      <c r="AP27" s="27">
        <v>0</v>
      </c>
      <c r="AQ27" s="27">
        <v>0</v>
      </c>
      <c r="AR27" s="27">
        <v>0</v>
      </c>
      <c r="AS27" s="27">
        <v>0</v>
      </c>
      <c r="AT27" s="27">
        <v>0</v>
      </c>
      <c r="AU27" s="27">
        <v>0</v>
      </c>
      <c r="AV27" s="27">
        <v>0</v>
      </c>
      <c r="AW27" s="27">
        <v>0</v>
      </c>
      <c r="AX27" s="27">
        <v>0</v>
      </c>
      <c r="AY27" s="27">
        <v>0</v>
      </c>
      <c r="AZ27" s="27">
        <v>0</v>
      </c>
      <c r="BA27" s="27">
        <v>0</v>
      </c>
      <c r="BB27" s="27">
        <v>0</v>
      </c>
      <c r="BC27" s="27">
        <v>0</v>
      </c>
    </row>
    <row r="28" spans="1:55" ht="13.5" customHeight="1" x14ac:dyDescent="0.2">
      <c r="A28" s="43" t="s">
        <v>32</v>
      </c>
      <c r="B28" s="44" t="s">
        <v>78</v>
      </c>
      <c r="C28" s="25" t="s">
        <v>79</v>
      </c>
      <c r="D28" s="27">
        <v>3935</v>
      </c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  <c r="K28" s="27">
        <v>3935</v>
      </c>
      <c r="L28" s="27">
        <v>681</v>
      </c>
      <c r="M28" s="27">
        <v>3254</v>
      </c>
      <c r="N28" s="27">
        <v>3935</v>
      </c>
      <c r="O28" s="27">
        <v>681</v>
      </c>
      <c r="P28" s="27">
        <v>681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3254</v>
      </c>
      <c r="W28" s="27">
        <v>3254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148</v>
      </c>
      <c r="AG28" s="27">
        <v>148</v>
      </c>
      <c r="AH28" s="27">
        <v>0</v>
      </c>
      <c r="AI28" s="27">
        <v>0</v>
      </c>
      <c r="AJ28" s="27">
        <v>148</v>
      </c>
      <c r="AK28" s="27">
        <v>0</v>
      </c>
      <c r="AL28" s="27">
        <v>0</v>
      </c>
      <c r="AM28" s="27">
        <v>41</v>
      </c>
      <c r="AN28" s="27">
        <v>0</v>
      </c>
      <c r="AO28" s="27">
        <v>0</v>
      </c>
      <c r="AP28" s="27">
        <v>0</v>
      </c>
      <c r="AQ28" s="27">
        <v>107</v>
      </c>
      <c r="AR28" s="27">
        <v>0</v>
      </c>
      <c r="AS28" s="27">
        <v>0</v>
      </c>
      <c r="AT28" s="27">
        <v>0</v>
      </c>
      <c r="AU28" s="27">
        <v>0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0</v>
      </c>
      <c r="BB28" s="27">
        <v>0</v>
      </c>
      <c r="BC28" s="27">
        <v>0</v>
      </c>
    </row>
    <row r="29" spans="1:55" ht="13.5" customHeight="1" x14ac:dyDescent="0.2">
      <c r="A29" s="43" t="s">
        <v>32</v>
      </c>
      <c r="B29" s="44" t="s">
        <v>80</v>
      </c>
      <c r="C29" s="25" t="s">
        <v>81</v>
      </c>
      <c r="D29" s="27">
        <v>7094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7094</v>
      </c>
      <c r="L29" s="27">
        <v>2343</v>
      </c>
      <c r="M29" s="27">
        <v>4751</v>
      </c>
      <c r="N29" s="27">
        <v>7094</v>
      </c>
      <c r="O29" s="27">
        <v>2343</v>
      </c>
      <c r="P29" s="27">
        <v>2343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4751</v>
      </c>
      <c r="W29" s="27">
        <v>4751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268</v>
      </c>
      <c r="AG29" s="27">
        <v>268</v>
      </c>
      <c r="AH29" s="27">
        <v>0</v>
      </c>
      <c r="AI29" s="27">
        <v>0</v>
      </c>
      <c r="AJ29" s="27">
        <v>268</v>
      </c>
      <c r="AK29" s="27">
        <v>0</v>
      </c>
      <c r="AL29" s="27">
        <v>0</v>
      </c>
      <c r="AM29" s="27">
        <v>0</v>
      </c>
      <c r="AN29" s="27">
        <v>75</v>
      </c>
      <c r="AO29" s="27">
        <v>0</v>
      </c>
      <c r="AP29" s="27">
        <v>0</v>
      </c>
      <c r="AQ29" s="27">
        <v>193</v>
      </c>
      <c r="AR29" s="27">
        <v>0</v>
      </c>
      <c r="AS29" s="27">
        <v>0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0</v>
      </c>
    </row>
    <row r="30" spans="1:55" ht="13.5" customHeight="1" x14ac:dyDescent="0.2">
      <c r="A30" s="43" t="s">
        <v>32</v>
      </c>
      <c r="B30" s="44" t="s">
        <v>82</v>
      </c>
      <c r="C30" s="25" t="s">
        <v>83</v>
      </c>
      <c r="D30" s="27">
        <v>10475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10475</v>
      </c>
      <c r="L30" s="27">
        <v>1454</v>
      </c>
      <c r="M30" s="27">
        <v>9021</v>
      </c>
      <c r="N30" s="27">
        <v>10475</v>
      </c>
      <c r="O30" s="27">
        <v>1454</v>
      </c>
      <c r="P30" s="27">
        <v>1454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9021</v>
      </c>
      <c r="W30" s="27">
        <v>9021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118</v>
      </c>
      <c r="AG30" s="27">
        <v>118</v>
      </c>
      <c r="AH30" s="27">
        <v>0</v>
      </c>
      <c r="AI30" s="27">
        <v>0</v>
      </c>
      <c r="AJ30" s="27">
        <v>118</v>
      </c>
      <c r="AK30" s="27">
        <v>0</v>
      </c>
      <c r="AL30" s="27">
        <v>0</v>
      </c>
      <c r="AM30" s="27">
        <v>118</v>
      </c>
      <c r="AN30" s="27">
        <v>0</v>
      </c>
      <c r="AO30" s="27">
        <v>0</v>
      </c>
      <c r="AP30" s="27">
        <v>0</v>
      </c>
      <c r="AQ30" s="27">
        <v>0</v>
      </c>
      <c r="AR30" s="27">
        <v>0</v>
      </c>
      <c r="AS30" s="27">
        <v>0</v>
      </c>
      <c r="AT30" s="27">
        <v>0</v>
      </c>
      <c r="AU30" s="27">
        <v>0</v>
      </c>
      <c r="AV30" s="27">
        <v>0</v>
      </c>
      <c r="AW30" s="27">
        <v>0</v>
      </c>
      <c r="AX30" s="27">
        <v>0</v>
      </c>
      <c r="AY30" s="27">
        <v>0</v>
      </c>
      <c r="AZ30" s="27">
        <v>208</v>
      </c>
      <c r="BA30" s="27">
        <v>208</v>
      </c>
      <c r="BB30" s="27">
        <v>0</v>
      </c>
      <c r="BC30" s="27">
        <v>0</v>
      </c>
    </row>
    <row r="31" spans="1:55" ht="13.5" customHeight="1" x14ac:dyDescent="0.2">
      <c r="A31" s="43" t="s">
        <v>32</v>
      </c>
      <c r="B31" s="44" t="s">
        <v>84</v>
      </c>
      <c r="C31" s="25" t="s">
        <v>85</v>
      </c>
      <c r="D31" s="27">
        <v>8550</v>
      </c>
      <c r="E31" s="27">
        <v>0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8550</v>
      </c>
      <c r="L31" s="27">
        <v>1459</v>
      </c>
      <c r="M31" s="27">
        <v>7091</v>
      </c>
      <c r="N31" s="27">
        <v>8550</v>
      </c>
      <c r="O31" s="27">
        <v>1459</v>
      </c>
      <c r="P31" s="27">
        <v>1459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7091</v>
      </c>
      <c r="W31" s="27">
        <v>7091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339</v>
      </c>
      <c r="AG31" s="27">
        <v>339</v>
      </c>
      <c r="AH31" s="27">
        <v>0</v>
      </c>
      <c r="AI31" s="27">
        <v>0</v>
      </c>
      <c r="AJ31" s="27">
        <v>339</v>
      </c>
      <c r="AK31" s="27">
        <v>0</v>
      </c>
      <c r="AL31" s="27">
        <v>0</v>
      </c>
      <c r="AM31" s="27">
        <v>339</v>
      </c>
      <c r="AN31" s="27">
        <v>0</v>
      </c>
      <c r="AO31" s="27">
        <v>0</v>
      </c>
      <c r="AP31" s="27">
        <v>0</v>
      </c>
      <c r="AQ31" s="27">
        <v>0</v>
      </c>
      <c r="AR31" s="27">
        <v>0</v>
      </c>
      <c r="AS31" s="27">
        <v>0</v>
      </c>
      <c r="AT31" s="27">
        <v>0</v>
      </c>
      <c r="AU31" s="27">
        <v>0</v>
      </c>
      <c r="AV31" s="27">
        <v>0</v>
      </c>
      <c r="AW31" s="27">
        <v>0</v>
      </c>
      <c r="AX31" s="27">
        <v>0</v>
      </c>
      <c r="AY31" s="27">
        <v>0</v>
      </c>
      <c r="AZ31" s="27">
        <v>0</v>
      </c>
      <c r="BA31" s="27">
        <v>0</v>
      </c>
      <c r="BB31" s="27">
        <v>0</v>
      </c>
      <c r="BC31" s="27">
        <v>0</v>
      </c>
    </row>
    <row r="32" spans="1:55" ht="13.5" customHeight="1" x14ac:dyDescent="0.2">
      <c r="A32" s="43" t="s">
        <v>32</v>
      </c>
      <c r="B32" s="44" t="s">
        <v>86</v>
      </c>
      <c r="C32" s="25" t="s">
        <v>87</v>
      </c>
      <c r="D32" s="27">
        <v>3003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3003</v>
      </c>
      <c r="L32" s="27">
        <v>532</v>
      </c>
      <c r="M32" s="27">
        <v>2471</v>
      </c>
      <c r="N32" s="27">
        <v>3003</v>
      </c>
      <c r="O32" s="27">
        <v>532</v>
      </c>
      <c r="P32" s="27">
        <v>532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2471</v>
      </c>
      <c r="W32" s="27">
        <v>2471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5</v>
      </c>
      <c r="AG32" s="27">
        <v>5</v>
      </c>
      <c r="AH32" s="27">
        <v>0</v>
      </c>
      <c r="AI32" s="27">
        <v>0</v>
      </c>
      <c r="AJ32" s="27">
        <v>5</v>
      </c>
      <c r="AK32" s="27">
        <v>0</v>
      </c>
      <c r="AL32" s="27">
        <v>0</v>
      </c>
      <c r="AM32" s="27">
        <v>5</v>
      </c>
      <c r="AN32" s="27">
        <v>0</v>
      </c>
      <c r="AO32" s="27">
        <v>0</v>
      </c>
      <c r="AP32" s="27">
        <v>0</v>
      </c>
      <c r="AQ32" s="27">
        <v>0</v>
      </c>
      <c r="AR32" s="27">
        <v>0</v>
      </c>
      <c r="AS32" s="27">
        <v>0</v>
      </c>
      <c r="AT32" s="27">
        <v>0</v>
      </c>
      <c r="AU32" s="27">
        <v>0</v>
      </c>
      <c r="AV32" s="27">
        <v>0</v>
      </c>
      <c r="AW32" s="27">
        <v>0</v>
      </c>
      <c r="AX32" s="27">
        <v>0</v>
      </c>
      <c r="AY32" s="27">
        <v>0</v>
      </c>
      <c r="AZ32" s="27">
        <v>0</v>
      </c>
      <c r="BA32" s="27">
        <v>0</v>
      </c>
      <c r="BB32" s="27">
        <v>0</v>
      </c>
      <c r="BC32" s="27">
        <v>0</v>
      </c>
    </row>
    <row r="33" spans="1:55" ht="13.5" customHeight="1" x14ac:dyDescent="0.2">
      <c r="A33" s="43" t="s">
        <v>32</v>
      </c>
      <c r="B33" s="44" t="s">
        <v>88</v>
      </c>
      <c r="C33" s="25" t="s">
        <v>89</v>
      </c>
      <c r="D33" s="27">
        <v>1772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1772</v>
      </c>
      <c r="L33" s="27">
        <v>734</v>
      </c>
      <c r="M33" s="27">
        <v>1038</v>
      </c>
      <c r="N33" s="27">
        <v>1772</v>
      </c>
      <c r="O33" s="27">
        <v>734</v>
      </c>
      <c r="P33" s="27">
        <v>734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1038</v>
      </c>
      <c r="W33" s="27">
        <v>1038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  <c r="AR33" s="27">
        <v>0</v>
      </c>
      <c r="AS33" s="27">
        <v>0</v>
      </c>
      <c r="AT33" s="27">
        <v>0</v>
      </c>
      <c r="AU33" s="27">
        <v>0</v>
      </c>
      <c r="AV33" s="27">
        <v>0</v>
      </c>
      <c r="AW33" s="27">
        <v>0</v>
      </c>
      <c r="AX33" s="27">
        <v>0</v>
      </c>
      <c r="AY33" s="27">
        <v>0</v>
      </c>
      <c r="AZ33" s="27">
        <v>0</v>
      </c>
      <c r="BA33" s="27">
        <v>0</v>
      </c>
      <c r="BB33" s="27">
        <v>0</v>
      </c>
      <c r="BC33" s="27">
        <v>0</v>
      </c>
    </row>
    <row r="34" spans="1:55" ht="13.5" customHeight="1" x14ac:dyDescent="0.2">
      <c r="A34" s="43" t="s">
        <v>32</v>
      </c>
      <c r="B34" s="44" t="s">
        <v>90</v>
      </c>
      <c r="C34" s="25" t="s">
        <v>91</v>
      </c>
      <c r="D34" s="27">
        <v>10529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10529</v>
      </c>
      <c r="L34" s="27">
        <v>1230</v>
      </c>
      <c r="M34" s="27">
        <v>9299</v>
      </c>
      <c r="N34" s="27">
        <v>10529</v>
      </c>
      <c r="O34" s="27">
        <v>1230</v>
      </c>
      <c r="P34" s="27">
        <v>1230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9299</v>
      </c>
      <c r="W34" s="27">
        <v>9299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349</v>
      </c>
      <c r="AG34" s="27">
        <v>349</v>
      </c>
      <c r="AH34" s="27">
        <v>0</v>
      </c>
      <c r="AI34" s="27">
        <v>0</v>
      </c>
      <c r="AJ34" s="27">
        <v>349</v>
      </c>
      <c r="AK34" s="27">
        <v>0</v>
      </c>
      <c r="AL34" s="27">
        <v>0</v>
      </c>
      <c r="AM34" s="27">
        <v>349</v>
      </c>
      <c r="AN34" s="27">
        <v>0</v>
      </c>
      <c r="AO34" s="27">
        <v>0</v>
      </c>
      <c r="AP34" s="27">
        <v>0</v>
      </c>
      <c r="AQ34" s="27">
        <v>0</v>
      </c>
      <c r="AR34" s="27">
        <v>0</v>
      </c>
      <c r="AS34" s="27">
        <v>0</v>
      </c>
      <c r="AT34" s="27">
        <v>0</v>
      </c>
      <c r="AU34" s="27">
        <v>0</v>
      </c>
      <c r="AV34" s="27">
        <v>0</v>
      </c>
      <c r="AW34" s="27">
        <v>0</v>
      </c>
      <c r="AX34" s="27">
        <v>0</v>
      </c>
      <c r="AY34" s="27">
        <v>0</v>
      </c>
      <c r="AZ34" s="27">
        <v>0</v>
      </c>
      <c r="BA34" s="27">
        <v>0</v>
      </c>
      <c r="BB34" s="27">
        <v>0</v>
      </c>
      <c r="BC34" s="27">
        <v>0</v>
      </c>
    </row>
    <row r="35" spans="1:55" ht="13.5" customHeight="1" x14ac:dyDescent="0.2">
      <c r="A35" s="43" t="s">
        <v>32</v>
      </c>
      <c r="B35" s="44" t="s">
        <v>92</v>
      </c>
      <c r="C35" s="25" t="s">
        <v>93</v>
      </c>
      <c r="D35" s="27">
        <v>5802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5802</v>
      </c>
      <c r="L35" s="27">
        <v>1699</v>
      </c>
      <c r="M35" s="27">
        <v>4103</v>
      </c>
      <c r="N35" s="27">
        <v>5802</v>
      </c>
      <c r="O35" s="27">
        <v>1699</v>
      </c>
      <c r="P35" s="27">
        <v>1699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4103</v>
      </c>
      <c r="W35" s="27">
        <v>4103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11</v>
      </c>
      <c r="AG35" s="27">
        <v>11</v>
      </c>
      <c r="AH35" s="27">
        <v>0</v>
      </c>
      <c r="AI35" s="27">
        <v>0</v>
      </c>
      <c r="AJ35" s="27">
        <v>34</v>
      </c>
      <c r="AK35" s="27">
        <v>34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  <c r="AR35" s="27">
        <v>0</v>
      </c>
      <c r="AS35" s="27">
        <v>0</v>
      </c>
      <c r="AT35" s="27">
        <v>11</v>
      </c>
      <c r="AU35" s="27">
        <v>11</v>
      </c>
      <c r="AV35" s="27">
        <v>0</v>
      </c>
      <c r="AW35" s="27">
        <v>0</v>
      </c>
      <c r="AX35" s="27">
        <v>0</v>
      </c>
      <c r="AY35" s="27">
        <v>0</v>
      </c>
      <c r="AZ35" s="27">
        <v>0</v>
      </c>
      <c r="BA35" s="27">
        <v>0</v>
      </c>
      <c r="BB35" s="27">
        <v>0</v>
      </c>
      <c r="BC35" s="27">
        <v>0</v>
      </c>
    </row>
    <row r="36" spans="1:55" ht="13.5" customHeight="1" x14ac:dyDescent="0.2">
      <c r="A36" s="43" t="s">
        <v>32</v>
      </c>
      <c r="B36" s="44" t="s">
        <v>94</v>
      </c>
      <c r="C36" s="25" t="s">
        <v>95</v>
      </c>
      <c r="D36" s="27">
        <v>6634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6634</v>
      </c>
      <c r="L36" s="27">
        <v>1179</v>
      </c>
      <c r="M36" s="27">
        <v>5455</v>
      </c>
      <c r="N36" s="27">
        <v>6634</v>
      </c>
      <c r="O36" s="27">
        <v>1179</v>
      </c>
      <c r="P36" s="27">
        <v>1179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5455</v>
      </c>
      <c r="W36" s="27">
        <v>5455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10</v>
      </c>
      <c r="AG36" s="27">
        <v>10</v>
      </c>
      <c r="AH36" s="27">
        <v>0</v>
      </c>
      <c r="AI36" s="27">
        <v>0</v>
      </c>
      <c r="AJ36" s="27">
        <v>10</v>
      </c>
      <c r="AK36" s="27">
        <v>0</v>
      </c>
      <c r="AL36" s="27">
        <v>0</v>
      </c>
      <c r="AM36" s="27">
        <v>10</v>
      </c>
      <c r="AN36" s="27">
        <v>0</v>
      </c>
      <c r="AO36" s="27">
        <v>0</v>
      </c>
      <c r="AP36" s="27">
        <v>0</v>
      </c>
      <c r="AQ36" s="27">
        <v>0</v>
      </c>
      <c r="AR36" s="27">
        <v>0</v>
      </c>
      <c r="AS36" s="27">
        <v>0</v>
      </c>
      <c r="AT36" s="27">
        <v>1</v>
      </c>
      <c r="AU36" s="27">
        <v>0</v>
      </c>
      <c r="AV36" s="27">
        <v>0</v>
      </c>
      <c r="AW36" s="27">
        <v>1</v>
      </c>
      <c r="AX36" s="27">
        <v>0</v>
      </c>
      <c r="AY36" s="27">
        <v>0</v>
      </c>
      <c r="AZ36" s="27">
        <v>0</v>
      </c>
      <c r="BA36" s="27">
        <v>0</v>
      </c>
      <c r="BB36" s="27">
        <v>0</v>
      </c>
      <c r="BC36" s="27">
        <v>0</v>
      </c>
    </row>
    <row r="37" spans="1:55" ht="13.5" customHeight="1" x14ac:dyDescent="0.2">
      <c r="A37" s="43" t="s">
        <v>32</v>
      </c>
      <c r="B37" s="44" t="s">
        <v>96</v>
      </c>
      <c r="C37" s="25" t="s">
        <v>97</v>
      </c>
      <c r="D37" s="27">
        <v>3607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3607</v>
      </c>
      <c r="L37" s="27">
        <v>1005</v>
      </c>
      <c r="M37" s="27">
        <v>2602</v>
      </c>
      <c r="N37" s="27">
        <v>3607</v>
      </c>
      <c r="O37" s="27">
        <v>1005</v>
      </c>
      <c r="P37" s="27">
        <v>1005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2602</v>
      </c>
      <c r="W37" s="27">
        <v>2602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52</v>
      </c>
      <c r="AG37" s="27">
        <v>52</v>
      </c>
      <c r="AH37" s="27">
        <v>0</v>
      </c>
      <c r="AI37" s="27">
        <v>0</v>
      </c>
      <c r="AJ37" s="27">
        <v>52</v>
      </c>
      <c r="AK37" s="27">
        <v>0</v>
      </c>
      <c r="AL37" s="27">
        <v>0</v>
      </c>
      <c r="AM37" s="27">
        <v>52</v>
      </c>
      <c r="AN37" s="27">
        <v>0</v>
      </c>
      <c r="AO37" s="27">
        <v>0</v>
      </c>
      <c r="AP37" s="27">
        <v>0</v>
      </c>
      <c r="AQ37" s="27">
        <v>0</v>
      </c>
      <c r="AR37" s="27">
        <v>0</v>
      </c>
      <c r="AS37" s="27">
        <v>0</v>
      </c>
      <c r="AT37" s="27">
        <v>0</v>
      </c>
      <c r="AU37" s="27">
        <v>0</v>
      </c>
      <c r="AV37" s="27">
        <v>0</v>
      </c>
      <c r="AW37" s="27">
        <v>0</v>
      </c>
      <c r="AX37" s="27">
        <v>0</v>
      </c>
      <c r="AY37" s="27">
        <v>0</v>
      </c>
      <c r="AZ37" s="27">
        <v>72</v>
      </c>
      <c r="BA37" s="27">
        <v>72</v>
      </c>
      <c r="BB37" s="27">
        <v>0</v>
      </c>
      <c r="BC37" s="27">
        <v>0</v>
      </c>
    </row>
    <row r="38" spans="1:55" ht="13.5" customHeight="1" x14ac:dyDescent="0.2">
      <c r="A38" s="43" t="s">
        <v>32</v>
      </c>
      <c r="B38" s="44" t="s">
        <v>98</v>
      </c>
      <c r="C38" s="25" t="s">
        <v>99</v>
      </c>
      <c r="D38" s="27">
        <v>3228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3228</v>
      </c>
      <c r="L38" s="27">
        <v>1296</v>
      </c>
      <c r="M38" s="27">
        <v>1932</v>
      </c>
      <c r="N38" s="27">
        <v>3228</v>
      </c>
      <c r="O38" s="27">
        <v>1296</v>
      </c>
      <c r="P38" s="27">
        <v>1296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1932</v>
      </c>
      <c r="W38" s="27">
        <v>1932</v>
      </c>
      <c r="X38" s="27">
        <v>0</v>
      </c>
      <c r="Y38" s="27">
        <v>0</v>
      </c>
      <c r="Z38" s="27">
        <v>0</v>
      </c>
      <c r="AA38" s="27">
        <v>0</v>
      </c>
      <c r="AB38" s="27">
        <v>0</v>
      </c>
      <c r="AC38" s="27">
        <v>0</v>
      </c>
      <c r="AD38" s="27">
        <v>0</v>
      </c>
      <c r="AE38" s="27">
        <v>0</v>
      </c>
      <c r="AF38" s="27">
        <v>64</v>
      </c>
      <c r="AG38" s="27">
        <v>64</v>
      </c>
      <c r="AH38" s="27">
        <v>0</v>
      </c>
      <c r="AI38" s="27">
        <v>0</v>
      </c>
      <c r="AJ38" s="27">
        <v>64</v>
      </c>
      <c r="AK38" s="27">
        <v>0</v>
      </c>
      <c r="AL38" s="27">
        <v>0</v>
      </c>
      <c r="AM38" s="27">
        <v>64</v>
      </c>
      <c r="AN38" s="27">
        <v>0</v>
      </c>
      <c r="AO38" s="27">
        <v>0</v>
      </c>
      <c r="AP38" s="27">
        <v>0</v>
      </c>
      <c r="AQ38" s="27">
        <v>0</v>
      </c>
      <c r="AR38" s="27">
        <v>0</v>
      </c>
      <c r="AS38" s="27">
        <v>0</v>
      </c>
      <c r="AT38" s="27">
        <v>0</v>
      </c>
      <c r="AU38" s="27">
        <v>0</v>
      </c>
      <c r="AV38" s="27">
        <v>0</v>
      </c>
      <c r="AW38" s="27">
        <v>0</v>
      </c>
      <c r="AX38" s="27">
        <v>0</v>
      </c>
      <c r="AY38" s="27">
        <v>0</v>
      </c>
      <c r="AZ38" s="27">
        <v>130</v>
      </c>
      <c r="BA38" s="27">
        <v>130</v>
      </c>
      <c r="BB38" s="27">
        <v>0</v>
      </c>
      <c r="BC38" s="27">
        <v>0</v>
      </c>
    </row>
    <row r="39" spans="1:55" ht="13.5" customHeight="1" x14ac:dyDescent="0.2">
      <c r="A39" s="43" t="s">
        <v>32</v>
      </c>
      <c r="B39" s="44" t="s">
        <v>100</v>
      </c>
      <c r="C39" s="25" t="s">
        <v>101</v>
      </c>
      <c r="D39" s="27">
        <v>1228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1228</v>
      </c>
      <c r="L39" s="27">
        <v>368</v>
      </c>
      <c r="M39" s="27">
        <v>860</v>
      </c>
      <c r="N39" s="27">
        <v>1228</v>
      </c>
      <c r="O39" s="27">
        <v>368</v>
      </c>
      <c r="P39" s="27">
        <v>368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860</v>
      </c>
      <c r="W39" s="27">
        <v>860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2</v>
      </c>
      <c r="AG39" s="27">
        <v>2</v>
      </c>
      <c r="AH39" s="27">
        <v>0</v>
      </c>
      <c r="AI39" s="27">
        <v>0</v>
      </c>
      <c r="AJ39" s="27">
        <v>0</v>
      </c>
      <c r="AK39" s="27">
        <v>0</v>
      </c>
      <c r="AL39" s="27">
        <v>0</v>
      </c>
      <c r="AM39" s="27">
        <v>0</v>
      </c>
      <c r="AN39" s="27">
        <v>0</v>
      </c>
      <c r="AO39" s="27">
        <v>0</v>
      </c>
      <c r="AP39" s="27">
        <v>0</v>
      </c>
      <c r="AQ39" s="27">
        <v>0</v>
      </c>
      <c r="AR39" s="27">
        <v>0</v>
      </c>
      <c r="AS39" s="27">
        <v>0</v>
      </c>
      <c r="AT39" s="27">
        <v>2</v>
      </c>
      <c r="AU39" s="27">
        <v>2</v>
      </c>
      <c r="AV39" s="27">
        <v>0</v>
      </c>
      <c r="AW39" s="27">
        <v>0</v>
      </c>
      <c r="AX39" s="27">
        <v>0</v>
      </c>
      <c r="AY39" s="27">
        <v>0</v>
      </c>
      <c r="AZ39" s="27">
        <v>0</v>
      </c>
      <c r="BA39" s="27">
        <v>0</v>
      </c>
      <c r="BB39" s="27">
        <v>0</v>
      </c>
      <c r="BC39" s="27">
        <v>0</v>
      </c>
    </row>
    <row r="40" spans="1:55" ht="13.5" customHeight="1" x14ac:dyDescent="0.2">
      <c r="A40" s="43" t="s">
        <v>32</v>
      </c>
      <c r="B40" s="44" t="s">
        <v>102</v>
      </c>
      <c r="C40" s="25" t="s">
        <v>103</v>
      </c>
      <c r="D40" s="27">
        <v>1295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1295</v>
      </c>
      <c r="L40" s="27">
        <v>598</v>
      </c>
      <c r="M40" s="27">
        <v>697</v>
      </c>
      <c r="N40" s="27">
        <v>1295</v>
      </c>
      <c r="O40" s="27">
        <v>598</v>
      </c>
      <c r="P40" s="27">
        <v>598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697</v>
      </c>
      <c r="W40" s="27">
        <v>697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17</v>
      </c>
      <c r="AG40" s="27">
        <v>17</v>
      </c>
      <c r="AH40" s="27">
        <v>0</v>
      </c>
      <c r="AI40" s="27">
        <v>0</v>
      </c>
      <c r="AJ40" s="27">
        <v>17</v>
      </c>
      <c r="AK40" s="27">
        <v>0</v>
      </c>
      <c r="AL40" s="27">
        <v>0</v>
      </c>
      <c r="AM40" s="27">
        <v>17</v>
      </c>
      <c r="AN40" s="27">
        <v>0</v>
      </c>
      <c r="AO40" s="27">
        <v>0</v>
      </c>
      <c r="AP40" s="27">
        <v>0</v>
      </c>
      <c r="AQ40" s="27">
        <v>0</v>
      </c>
      <c r="AR40" s="27">
        <v>0</v>
      </c>
      <c r="AS40" s="27">
        <v>0</v>
      </c>
      <c r="AT40" s="27">
        <v>0</v>
      </c>
      <c r="AU40" s="27">
        <v>0</v>
      </c>
      <c r="AV40" s="27">
        <v>0</v>
      </c>
      <c r="AW40" s="27">
        <v>0</v>
      </c>
      <c r="AX40" s="27">
        <v>0</v>
      </c>
      <c r="AY40" s="27">
        <v>0</v>
      </c>
      <c r="AZ40" s="27">
        <v>0</v>
      </c>
      <c r="BA40" s="27">
        <v>0</v>
      </c>
      <c r="BB40" s="27">
        <v>0</v>
      </c>
      <c r="BC40" s="27">
        <v>0</v>
      </c>
    </row>
    <row r="41" spans="1:55" ht="13.5" customHeight="1" x14ac:dyDescent="0.2">
      <c r="A41" s="43" t="s">
        <v>32</v>
      </c>
      <c r="B41" s="44" t="s">
        <v>104</v>
      </c>
      <c r="C41" s="25" t="s">
        <v>105</v>
      </c>
      <c r="D41" s="27">
        <v>6083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6083</v>
      </c>
      <c r="L41" s="27">
        <v>3503</v>
      </c>
      <c r="M41" s="27">
        <v>2580</v>
      </c>
      <c r="N41" s="27">
        <v>6083</v>
      </c>
      <c r="O41" s="27">
        <v>3503</v>
      </c>
      <c r="P41" s="27">
        <v>3503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2580</v>
      </c>
      <c r="W41" s="27">
        <v>2580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152</v>
      </c>
      <c r="AG41" s="27">
        <v>152</v>
      </c>
      <c r="AH41" s="27">
        <v>0</v>
      </c>
      <c r="AI41" s="27">
        <v>0</v>
      </c>
      <c r="AJ41" s="27">
        <v>152</v>
      </c>
      <c r="AK41" s="27">
        <v>0</v>
      </c>
      <c r="AL41" s="27">
        <v>0</v>
      </c>
      <c r="AM41" s="27">
        <v>152</v>
      </c>
      <c r="AN41" s="27">
        <v>0</v>
      </c>
      <c r="AO41" s="27">
        <v>0</v>
      </c>
      <c r="AP41" s="27">
        <v>0</v>
      </c>
      <c r="AQ41" s="27">
        <v>0</v>
      </c>
      <c r="AR41" s="27">
        <v>0</v>
      </c>
      <c r="AS41" s="27">
        <v>0</v>
      </c>
      <c r="AT41" s="27">
        <v>0</v>
      </c>
      <c r="AU41" s="27">
        <v>0</v>
      </c>
      <c r="AV41" s="27">
        <v>0</v>
      </c>
      <c r="AW41" s="27">
        <v>0</v>
      </c>
      <c r="AX41" s="27">
        <v>0</v>
      </c>
      <c r="AY41" s="27">
        <v>0</v>
      </c>
      <c r="AZ41" s="27">
        <v>0</v>
      </c>
      <c r="BA41" s="27">
        <v>0</v>
      </c>
      <c r="BB41" s="27">
        <v>0</v>
      </c>
      <c r="BC41" s="27">
        <v>0</v>
      </c>
    </row>
    <row r="42" spans="1:55" ht="13.5" customHeight="1" x14ac:dyDescent="0.2">
      <c r="A42" s="43" t="s">
        <v>32</v>
      </c>
      <c r="B42" s="44" t="s">
        <v>106</v>
      </c>
      <c r="C42" s="25" t="s">
        <v>107</v>
      </c>
      <c r="D42" s="27">
        <v>6225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6225</v>
      </c>
      <c r="L42" s="27">
        <v>1850</v>
      </c>
      <c r="M42" s="27">
        <v>4375</v>
      </c>
      <c r="N42" s="27">
        <v>6225</v>
      </c>
      <c r="O42" s="27">
        <v>1850</v>
      </c>
      <c r="P42" s="27">
        <v>1850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4375</v>
      </c>
      <c r="W42" s="27">
        <v>4375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9</v>
      </c>
      <c r="AG42" s="27">
        <v>9</v>
      </c>
      <c r="AH42" s="27">
        <v>0</v>
      </c>
      <c r="AI42" s="27">
        <v>0</v>
      </c>
      <c r="AJ42" s="27">
        <v>9</v>
      </c>
      <c r="AK42" s="27">
        <v>0</v>
      </c>
      <c r="AL42" s="27">
        <v>0</v>
      </c>
      <c r="AM42" s="27">
        <v>9</v>
      </c>
      <c r="AN42" s="27">
        <v>0</v>
      </c>
      <c r="AO42" s="27">
        <v>0</v>
      </c>
      <c r="AP42" s="27">
        <v>0</v>
      </c>
      <c r="AQ42" s="27">
        <v>0</v>
      </c>
      <c r="AR42" s="27">
        <v>0</v>
      </c>
      <c r="AS42" s="27">
        <v>0</v>
      </c>
      <c r="AT42" s="27">
        <v>1</v>
      </c>
      <c r="AU42" s="27">
        <v>0</v>
      </c>
      <c r="AV42" s="27">
        <v>0</v>
      </c>
      <c r="AW42" s="27">
        <v>1</v>
      </c>
      <c r="AX42" s="27">
        <v>0</v>
      </c>
      <c r="AY42" s="27">
        <v>0</v>
      </c>
      <c r="AZ42" s="27">
        <v>0</v>
      </c>
      <c r="BA42" s="27">
        <v>0</v>
      </c>
      <c r="BB42" s="27">
        <v>0</v>
      </c>
      <c r="BC42" s="27">
        <v>0</v>
      </c>
    </row>
    <row r="43" spans="1:55" ht="13.5" customHeight="1" x14ac:dyDescent="0.2">
      <c r="A43" s="43" t="s">
        <v>32</v>
      </c>
      <c r="B43" s="44" t="s">
        <v>108</v>
      </c>
      <c r="C43" s="25" t="s">
        <v>109</v>
      </c>
      <c r="D43" s="27">
        <v>3466</v>
      </c>
      <c r="E43" s="27">
        <v>0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3466</v>
      </c>
      <c r="L43" s="27">
        <v>1697</v>
      </c>
      <c r="M43" s="27">
        <v>1769</v>
      </c>
      <c r="N43" s="27">
        <v>3466</v>
      </c>
      <c r="O43" s="27">
        <v>1697</v>
      </c>
      <c r="P43" s="27">
        <v>1697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1769</v>
      </c>
      <c r="W43" s="27">
        <v>1769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27">
        <v>0</v>
      </c>
      <c r="AE43" s="27">
        <v>0</v>
      </c>
      <c r="AF43" s="27">
        <v>87</v>
      </c>
      <c r="AG43" s="27">
        <v>87</v>
      </c>
      <c r="AH43" s="27">
        <v>0</v>
      </c>
      <c r="AI43" s="27">
        <v>0</v>
      </c>
      <c r="AJ43" s="27">
        <v>87</v>
      </c>
      <c r="AK43" s="27">
        <v>0</v>
      </c>
      <c r="AL43" s="27">
        <v>0</v>
      </c>
      <c r="AM43" s="27">
        <v>87</v>
      </c>
      <c r="AN43" s="27">
        <v>0</v>
      </c>
      <c r="AO43" s="27">
        <v>0</v>
      </c>
      <c r="AP43" s="27">
        <v>0</v>
      </c>
      <c r="AQ43" s="27">
        <v>0</v>
      </c>
      <c r="AR43" s="27">
        <v>0</v>
      </c>
      <c r="AS43" s="27">
        <v>0</v>
      </c>
      <c r="AT43" s="27">
        <v>0</v>
      </c>
      <c r="AU43" s="27">
        <v>0</v>
      </c>
      <c r="AV43" s="27">
        <v>0</v>
      </c>
      <c r="AW43" s="27">
        <v>0</v>
      </c>
      <c r="AX43" s="27">
        <v>0</v>
      </c>
      <c r="AY43" s="27">
        <v>0</v>
      </c>
      <c r="AZ43" s="27">
        <v>0</v>
      </c>
      <c r="BA43" s="27">
        <v>0</v>
      </c>
      <c r="BB43" s="27">
        <v>0</v>
      </c>
      <c r="BC43" s="27">
        <v>0</v>
      </c>
    </row>
    <row r="44" spans="1:55" ht="13.5" customHeight="1" x14ac:dyDescent="0.2">
      <c r="A44" s="43" t="s">
        <v>32</v>
      </c>
      <c r="B44" s="44" t="s">
        <v>110</v>
      </c>
      <c r="C44" s="25" t="s">
        <v>111</v>
      </c>
      <c r="D44" s="27">
        <v>10184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10184</v>
      </c>
      <c r="L44" s="27">
        <v>3621</v>
      </c>
      <c r="M44" s="27">
        <v>6563</v>
      </c>
      <c r="N44" s="27">
        <v>10184</v>
      </c>
      <c r="O44" s="27">
        <v>3621</v>
      </c>
      <c r="P44" s="27">
        <v>3621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6563</v>
      </c>
      <c r="W44" s="27">
        <v>6563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266</v>
      </c>
      <c r="AG44" s="27">
        <v>266</v>
      </c>
      <c r="AH44" s="27">
        <v>0</v>
      </c>
      <c r="AI44" s="27">
        <v>0</v>
      </c>
      <c r="AJ44" s="27">
        <v>266</v>
      </c>
      <c r="AK44" s="27">
        <v>0</v>
      </c>
      <c r="AL44" s="27">
        <v>0</v>
      </c>
      <c r="AM44" s="27">
        <v>189</v>
      </c>
      <c r="AN44" s="27">
        <v>0</v>
      </c>
      <c r="AO44" s="27">
        <v>0</v>
      </c>
      <c r="AP44" s="27">
        <v>0</v>
      </c>
      <c r="AQ44" s="27">
        <v>75</v>
      </c>
      <c r="AR44" s="27">
        <v>0</v>
      </c>
      <c r="AS44" s="27">
        <v>2</v>
      </c>
      <c r="AT44" s="27">
        <v>0</v>
      </c>
      <c r="AU44" s="27">
        <v>0</v>
      </c>
      <c r="AV44" s="27">
        <v>0</v>
      </c>
      <c r="AW44" s="27">
        <v>0</v>
      </c>
      <c r="AX44" s="27">
        <v>0</v>
      </c>
      <c r="AY44" s="27">
        <v>0</v>
      </c>
      <c r="AZ44" s="27">
        <v>0</v>
      </c>
      <c r="BA44" s="27">
        <v>0</v>
      </c>
      <c r="BB44" s="27">
        <v>0</v>
      </c>
      <c r="BC44" s="27">
        <v>0</v>
      </c>
    </row>
    <row r="45" spans="1:55" ht="13.5" customHeight="1" x14ac:dyDescent="0.2">
      <c r="A45" s="43" t="s">
        <v>32</v>
      </c>
      <c r="B45" s="44" t="s">
        <v>112</v>
      </c>
      <c r="C45" s="25" t="s">
        <v>113</v>
      </c>
      <c r="D45" s="27">
        <v>7498</v>
      </c>
      <c r="E45" s="27">
        <v>0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7498</v>
      </c>
      <c r="L45" s="27">
        <v>2170</v>
      </c>
      <c r="M45" s="27">
        <v>5328</v>
      </c>
      <c r="N45" s="27">
        <v>7498</v>
      </c>
      <c r="O45" s="27">
        <v>2170</v>
      </c>
      <c r="P45" s="27">
        <v>2170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5328</v>
      </c>
      <c r="W45" s="27">
        <v>5328</v>
      </c>
      <c r="X45" s="27">
        <v>0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27">
        <v>0</v>
      </c>
      <c r="AE45" s="27">
        <v>0</v>
      </c>
      <c r="AF45" s="27">
        <v>182</v>
      </c>
      <c r="AG45" s="27">
        <v>182</v>
      </c>
      <c r="AH45" s="27">
        <v>0</v>
      </c>
      <c r="AI45" s="27">
        <v>0</v>
      </c>
      <c r="AJ45" s="27">
        <v>182</v>
      </c>
      <c r="AK45" s="27">
        <v>0</v>
      </c>
      <c r="AL45" s="27">
        <v>0</v>
      </c>
      <c r="AM45" s="27">
        <v>6</v>
      </c>
      <c r="AN45" s="27">
        <v>0</v>
      </c>
      <c r="AO45" s="27">
        <v>0</v>
      </c>
      <c r="AP45" s="27">
        <v>0</v>
      </c>
      <c r="AQ45" s="27">
        <v>170</v>
      </c>
      <c r="AR45" s="27">
        <v>0</v>
      </c>
      <c r="AS45" s="27">
        <v>6</v>
      </c>
      <c r="AT45" s="27">
        <v>0</v>
      </c>
      <c r="AU45" s="27">
        <v>0</v>
      </c>
      <c r="AV45" s="27">
        <v>0</v>
      </c>
      <c r="AW45" s="27">
        <v>0</v>
      </c>
      <c r="AX45" s="27">
        <v>0</v>
      </c>
      <c r="AY45" s="27">
        <v>0</v>
      </c>
      <c r="AZ45" s="27">
        <v>0</v>
      </c>
      <c r="BA45" s="27">
        <v>0</v>
      </c>
      <c r="BB45" s="27">
        <v>0</v>
      </c>
      <c r="BC45" s="27">
        <v>0</v>
      </c>
    </row>
    <row r="46" spans="1:55" ht="13.5" customHeight="1" x14ac:dyDescent="0.2">
      <c r="A46" s="43" t="s">
        <v>32</v>
      </c>
      <c r="B46" s="44" t="s">
        <v>114</v>
      </c>
      <c r="C46" s="25" t="s">
        <v>115</v>
      </c>
      <c r="D46" s="27">
        <v>683</v>
      </c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683</v>
      </c>
      <c r="L46" s="27">
        <v>215</v>
      </c>
      <c r="M46" s="27">
        <v>468</v>
      </c>
      <c r="N46" s="27">
        <v>683</v>
      </c>
      <c r="O46" s="27">
        <v>215</v>
      </c>
      <c r="P46" s="27">
        <v>215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468</v>
      </c>
      <c r="W46" s="27">
        <v>468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1</v>
      </c>
      <c r="AG46" s="27">
        <v>1</v>
      </c>
      <c r="AH46" s="27">
        <v>0</v>
      </c>
      <c r="AI46" s="27">
        <v>0</v>
      </c>
      <c r="AJ46" s="27">
        <v>1</v>
      </c>
      <c r="AK46" s="27">
        <v>0</v>
      </c>
      <c r="AL46" s="27">
        <v>0</v>
      </c>
      <c r="AM46" s="27">
        <v>1</v>
      </c>
      <c r="AN46" s="27">
        <v>0</v>
      </c>
      <c r="AO46" s="27">
        <v>0</v>
      </c>
      <c r="AP46" s="27">
        <v>0</v>
      </c>
      <c r="AQ46" s="27">
        <v>0</v>
      </c>
      <c r="AR46" s="27">
        <v>0</v>
      </c>
      <c r="AS46" s="27">
        <v>0</v>
      </c>
      <c r="AT46" s="27">
        <v>0</v>
      </c>
      <c r="AU46" s="27">
        <v>0</v>
      </c>
      <c r="AV46" s="27">
        <v>0</v>
      </c>
      <c r="AW46" s="27">
        <v>0</v>
      </c>
      <c r="AX46" s="27">
        <v>0</v>
      </c>
      <c r="AY46" s="27">
        <v>0</v>
      </c>
      <c r="AZ46" s="27">
        <v>0</v>
      </c>
      <c r="BA46" s="27">
        <v>0</v>
      </c>
      <c r="BB46" s="27">
        <v>0</v>
      </c>
      <c r="BC46" s="27">
        <v>0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3" orientation="landscape" r:id="rId1"/>
  <headerFooter alignWithMargins="0">
    <oddHeader>&amp;Lし尿処理の状況（令和2年度実績）</oddHeader>
  </headerFooter>
  <colBreaks count="3" manualBreakCount="3">
    <brk id="13" min="1" max="23" man="1"/>
    <brk id="31" min="1" max="23" man="1"/>
    <brk id="45" min="1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F627D-4467-4523-A841-C6B4B73B033F}">
  <sheetPr codeName="Sheet4">
    <pageSetUpPr fitToPage="1"/>
  </sheetPr>
  <dimension ref="A1:AJ250"/>
  <sheetViews>
    <sheetView zoomScaleNormal="100" zoomScaleSheetLayoutView="85" workbookViewId="0"/>
  </sheetViews>
  <sheetFormatPr defaultColWidth="0" defaultRowHeight="13" x14ac:dyDescent="0.55000000000000004"/>
  <cols>
    <col min="1" max="1" width="4.75" style="45" customWidth="1"/>
    <col min="2" max="2" width="8.08203125" style="45" customWidth="1"/>
    <col min="3" max="3" width="19.08203125" style="45" customWidth="1"/>
    <col min="4" max="4" width="15.25" style="45" customWidth="1"/>
    <col min="5" max="5" width="3.33203125" style="45" customWidth="1"/>
    <col min="6" max="6" width="3.83203125" style="45" customWidth="1"/>
    <col min="7" max="7" width="17" style="45" customWidth="1"/>
    <col min="8" max="10" width="15.83203125" style="45" customWidth="1"/>
    <col min="11" max="11" width="8" style="45" customWidth="1"/>
    <col min="12" max="13" width="15.83203125" style="45" customWidth="1"/>
    <col min="14" max="14" width="2.58203125" style="45" customWidth="1"/>
    <col min="15" max="26" width="8.83203125" style="45" customWidth="1"/>
    <col min="27" max="28" width="14.5" style="45" hidden="1" customWidth="1"/>
    <col min="29" max="29" width="3" style="45" hidden="1" customWidth="1"/>
    <col min="30" max="30" width="10.83203125" style="45" hidden="1" customWidth="1"/>
    <col min="31" max="31" width="8.83203125" style="45" hidden="1" customWidth="1"/>
    <col min="32" max="32" width="8.83203125" style="46" hidden="1" customWidth="1"/>
    <col min="33" max="33" width="5" style="46" hidden="1" customWidth="1"/>
    <col min="34" max="34" width="8.83203125" style="45" hidden="1" customWidth="1"/>
    <col min="35" max="35" width="4" style="45" hidden="1" customWidth="1"/>
    <col min="36" max="36" width="10" style="45" hidden="1" customWidth="1"/>
    <col min="37" max="16384" width="8.83203125" style="45" hidden="1"/>
  </cols>
  <sheetData>
    <row r="1" spans="1:36" ht="13.5" thickBot="1" x14ac:dyDescent="0.6"/>
    <row r="2" spans="1:36" ht="19.5" customHeight="1" thickBot="1" x14ac:dyDescent="0.6">
      <c r="A2" s="47"/>
      <c r="B2" s="48" t="s">
        <v>147</v>
      </c>
      <c r="C2" s="49"/>
      <c r="D2" s="50" t="s">
        <v>148</v>
      </c>
      <c r="E2" s="46"/>
      <c r="F2" s="46"/>
      <c r="G2" s="46"/>
      <c r="H2" s="46"/>
      <c r="I2" s="46"/>
      <c r="J2" s="46"/>
      <c r="K2" s="46"/>
      <c r="L2" s="46" t="str">
        <f>LEFT(C2,2)</f>
        <v/>
      </c>
      <c r="M2" s="46" t="str">
        <f>IF(L2&lt;&gt;"",VLOOKUP(L2,$AI$6:$AJ$251,2,FALSE),"-")</f>
        <v>-</v>
      </c>
      <c r="AA2" s="51">
        <f>IF(VALUE(C2)=0,0,1)</f>
        <v>0</v>
      </c>
      <c r="AB2" s="52" t="str">
        <f ca="1">IF(AA2=0,"",VLOOKUP(C2,INDIRECT(AB7&amp;"!B7:C250"),2,FALSE))</f>
        <v/>
      </c>
      <c r="AC2" s="46"/>
      <c r="AD2" s="51">
        <f>IF(AA2=0,1,IF(ISERROR(AB2),1,0))</f>
        <v>1</v>
      </c>
      <c r="AF2" s="52">
        <f ca="1">COUNTA(INDIRECT(AB7&amp;"!B7:B250"))+6</f>
        <v>47</v>
      </c>
      <c r="AG2" s="52">
        <f>IF(AA2=0,0,VLOOKUP(C2,AF5:AG251,2,FALSE))</f>
        <v>0</v>
      </c>
    </row>
    <row r="3" spans="1:36" x14ac:dyDescent="0.55000000000000004">
      <c r="AD3" s="51"/>
    </row>
    <row r="4" spans="1:36" x14ac:dyDescent="0.55000000000000004">
      <c r="B4" s="53"/>
      <c r="C4" s="54"/>
      <c r="AA4" s="55"/>
      <c r="AB4" s="55"/>
      <c r="AC4" s="55"/>
      <c r="AD4" s="55"/>
    </row>
    <row r="5" spans="1:36" ht="13.5" thickBot="1" x14ac:dyDescent="0.6">
      <c r="J5" s="56"/>
      <c r="AF5" s="46">
        <f ca="1">INDIRECT($AB$7&amp;"!"&amp;"B"&amp;ROW(B5))</f>
        <v>0</v>
      </c>
      <c r="AG5" s="46">
        <v>5</v>
      </c>
    </row>
    <row r="6" spans="1:36" ht="26.5" thickBot="1" x14ac:dyDescent="0.6">
      <c r="F6" s="111" t="s">
        <v>149</v>
      </c>
      <c r="G6" s="112"/>
      <c r="H6" s="57" t="s">
        <v>150</v>
      </c>
      <c r="I6" s="57" t="s">
        <v>151</v>
      </c>
      <c r="J6" s="57" t="s">
        <v>152</v>
      </c>
      <c r="K6" s="58" t="s">
        <v>153</v>
      </c>
      <c r="L6" s="59" t="s">
        <v>154</v>
      </c>
      <c r="M6" s="60" t="s">
        <v>155</v>
      </c>
      <c r="AF6" s="46">
        <f ca="1">INDIRECT($AB$7&amp;"!"&amp;"B"&amp;ROW(B6))</f>
        <v>0</v>
      </c>
      <c r="AG6" s="46">
        <v>6</v>
      </c>
      <c r="AI6" s="61" t="s">
        <v>156</v>
      </c>
      <c r="AJ6" s="46" t="s">
        <v>157</v>
      </c>
    </row>
    <row r="7" spans="1:36" ht="16.5" customHeight="1" x14ac:dyDescent="0.55000000000000004">
      <c r="B7" s="115" t="s">
        <v>158</v>
      </c>
      <c r="C7" s="62" t="s">
        <v>159</v>
      </c>
      <c r="D7" s="63">
        <f ca="1">AD7</f>
        <v>0</v>
      </c>
      <c r="F7" s="118" t="s">
        <v>160</v>
      </c>
      <c r="G7" s="64" t="s">
        <v>161</v>
      </c>
      <c r="H7" s="65">
        <f ca="1">AD15</f>
        <v>0</v>
      </c>
      <c r="I7" s="65">
        <f t="shared" ref="I7:I12" ca="1" si="0">AD25</f>
        <v>0</v>
      </c>
      <c r="J7" s="65">
        <f t="shared" ref="J7:J12" ca="1" si="1">SUM(H7:I7)</f>
        <v>0</v>
      </c>
      <c r="K7" s="66">
        <f t="shared" ref="K7:K12" ca="1" si="2">IF(J$13&gt;0,J7/J$13,0)</f>
        <v>0</v>
      </c>
      <c r="L7" s="67">
        <f ca="1">AD35</f>
        <v>0</v>
      </c>
      <c r="M7" s="68">
        <f ca="1">AD38</f>
        <v>0</v>
      </c>
      <c r="AA7" s="45" t="s">
        <v>159</v>
      </c>
      <c r="AB7" s="45" t="s">
        <v>162</v>
      </c>
      <c r="AC7" s="45" t="s">
        <v>163</v>
      </c>
      <c r="AD7" s="46">
        <f t="shared" ref="AD7:AD14" ca="1" si="3">IF(AD$2=0,INDIRECT(AB7&amp;"!"&amp;AC7&amp;$AG$2),0)</f>
        <v>0</v>
      </c>
      <c r="AF7" s="46" t="str">
        <f t="shared" ref="AF7:AF70" ca="1" si="4">INDIRECT($AB$7&amp;"!"&amp;"B"&amp;ROW(B7))</f>
        <v>02000</v>
      </c>
      <c r="AG7" s="46">
        <v>7</v>
      </c>
      <c r="AI7" s="61" t="s">
        <v>164</v>
      </c>
      <c r="AJ7" s="46" t="s">
        <v>32</v>
      </c>
    </row>
    <row r="8" spans="1:36" ht="16.5" customHeight="1" x14ac:dyDescent="0.55000000000000004">
      <c r="B8" s="116"/>
      <c r="C8" s="64" t="s">
        <v>165</v>
      </c>
      <c r="D8" s="69">
        <f ca="1">AD8</f>
        <v>0</v>
      </c>
      <c r="F8" s="119"/>
      <c r="G8" s="64" t="s">
        <v>166</v>
      </c>
      <c r="H8" s="65">
        <f t="shared" ref="H8:H12" ca="1" si="5">AD16</f>
        <v>0</v>
      </c>
      <c r="I8" s="65">
        <f t="shared" ca="1" si="0"/>
        <v>0</v>
      </c>
      <c r="J8" s="65">
        <f t="shared" ca="1" si="1"/>
        <v>0</v>
      </c>
      <c r="K8" s="66">
        <f t="shared" ca="1" si="2"/>
        <v>0</v>
      </c>
      <c r="L8" s="67">
        <f ca="1">AD36</f>
        <v>0</v>
      </c>
      <c r="M8" s="68">
        <f ca="1">AD39</f>
        <v>0</v>
      </c>
      <c r="AA8" s="45" t="s">
        <v>165</v>
      </c>
      <c r="AB8" s="45" t="s">
        <v>162</v>
      </c>
      <c r="AC8" s="45" t="s">
        <v>167</v>
      </c>
      <c r="AD8" s="46">
        <f t="shared" ca="1" si="3"/>
        <v>0</v>
      </c>
      <c r="AF8" s="46" t="str">
        <f t="shared" ca="1" si="4"/>
        <v>02201</v>
      </c>
      <c r="AG8" s="46">
        <v>8</v>
      </c>
      <c r="AI8" s="61" t="s">
        <v>168</v>
      </c>
      <c r="AJ8" s="46" t="s">
        <v>169</v>
      </c>
    </row>
    <row r="9" spans="1:36" ht="16.5" customHeight="1" x14ac:dyDescent="0.55000000000000004">
      <c r="B9" s="117"/>
      <c r="C9" s="70" t="s">
        <v>170</v>
      </c>
      <c r="D9" s="71">
        <f ca="1">SUM(D7:D8)</f>
        <v>0</v>
      </c>
      <c r="F9" s="119"/>
      <c r="G9" s="64" t="s">
        <v>171</v>
      </c>
      <c r="H9" s="65">
        <f t="shared" ca="1" si="5"/>
        <v>0</v>
      </c>
      <c r="I9" s="65">
        <f t="shared" ca="1" si="0"/>
        <v>0</v>
      </c>
      <c r="J9" s="65">
        <f t="shared" ca="1" si="1"/>
        <v>0</v>
      </c>
      <c r="K9" s="66">
        <f t="shared" ca="1" si="2"/>
        <v>0</v>
      </c>
      <c r="L9" s="67">
        <f ca="1">AD37</f>
        <v>0</v>
      </c>
      <c r="M9" s="68">
        <f ca="1">AD40</f>
        <v>0</v>
      </c>
      <c r="AA9" s="45" t="s">
        <v>172</v>
      </c>
      <c r="AB9" s="45" t="s">
        <v>162</v>
      </c>
      <c r="AC9" s="45" t="s">
        <v>173</v>
      </c>
      <c r="AD9" s="46">
        <f t="shared" ca="1" si="3"/>
        <v>0</v>
      </c>
      <c r="AF9" s="46" t="str">
        <f t="shared" ca="1" si="4"/>
        <v>02202</v>
      </c>
      <c r="AG9" s="46">
        <v>9</v>
      </c>
      <c r="AI9" s="61" t="s">
        <v>174</v>
      </c>
      <c r="AJ9" s="46" t="s">
        <v>175</v>
      </c>
    </row>
    <row r="10" spans="1:36" ht="16.5" customHeight="1" x14ac:dyDescent="0.55000000000000004">
      <c r="B10" s="121" t="s">
        <v>176</v>
      </c>
      <c r="C10" s="72" t="s">
        <v>172</v>
      </c>
      <c r="D10" s="69">
        <f ca="1">AD9</f>
        <v>0</v>
      </c>
      <c r="F10" s="119"/>
      <c r="G10" s="64" t="s">
        <v>177</v>
      </c>
      <c r="H10" s="65">
        <f t="shared" ca="1" si="5"/>
        <v>0</v>
      </c>
      <c r="I10" s="65">
        <f t="shared" ca="1" si="0"/>
        <v>0</v>
      </c>
      <c r="J10" s="65">
        <f t="shared" ca="1" si="1"/>
        <v>0</v>
      </c>
      <c r="K10" s="66">
        <f t="shared" ca="1" si="2"/>
        <v>0</v>
      </c>
      <c r="L10" s="73" t="s">
        <v>178</v>
      </c>
      <c r="M10" s="74" t="s">
        <v>178</v>
      </c>
      <c r="AA10" s="45" t="s">
        <v>179</v>
      </c>
      <c r="AB10" s="45" t="s">
        <v>180</v>
      </c>
      <c r="AC10" s="45" t="s">
        <v>181</v>
      </c>
      <c r="AD10" s="46">
        <f t="shared" ca="1" si="3"/>
        <v>0</v>
      </c>
      <c r="AF10" s="46" t="str">
        <f t="shared" ca="1" si="4"/>
        <v>02203</v>
      </c>
      <c r="AG10" s="46">
        <v>10</v>
      </c>
      <c r="AI10" s="61" t="s">
        <v>182</v>
      </c>
      <c r="AJ10" s="46" t="s">
        <v>183</v>
      </c>
    </row>
    <row r="11" spans="1:36" ht="16.5" customHeight="1" x14ac:dyDescent="0.55000000000000004">
      <c r="B11" s="122"/>
      <c r="C11" s="70" t="s">
        <v>179</v>
      </c>
      <c r="D11" s="69">
        <f ca="1">AD10</f>
        <v>0</v>
      </c>
      <c r="F11" s="119"/>
      <c r="G11" s="64" t="s">
        <v>184</v>
      </c>
      <c r="H11" s="65">
        <f t="shared" ca="1" si="5"/>
        <v>0</v>
      </c>
      <c r="I11" s="65">
        <f t="shared" ca="1" si="0"/>
        <v>0</v>
      </c>
      <c r="J11" s="65">
        <f t="shared" ca="1" si="1"/>
        <v>0</v>
      </c>
      <c r="K11" s="66">
        <f t="shared" ca="1" si="2"/>
        <v>0</v>
      </c>
      <c r="L11" s="73" t="s">
        <v>178</v>
      </c>
      <c r="M11" s="74" t="s">
        <v>178</v>
      </c>
      <c r="AA11" s="45" t="s">
        <v>23</v>
      </c>
      <c r="AB11" s="45" t="s">
        <v>180</v>
      </c>
      <c r="AC11" s="45" t="s">
        <v>185</v>
      </c>
      <c r="AD11" s="46">
        <f t="shared" ca="1" si="3"/>
        <v>0</v>
      </c>
      <c r="AF11" s="46" t="str">
        <f t="shared" ca="1" si="4"/>
        <v>02204</v>
      </c>
      <c r="AG11" s="46">
        <v>11</v>
      </c>
      <c r="AI11" s="61" t="s">
        <v>186</v>
      </c>
      <c r="AJ11" s="46" t="s">
        <v>187</v>
      </c>
    </row>
    <row r="12" spans="1:36" ht="16.5" customHeight="1" x14ac:dyDescent="0.55000000000000004">
      <c r="B12" s="122"/>
      <c r="C12" s="70" t="s">
        <v>23</v>
      </c>
      <c r="D12" s="69">
        <f ca="1">AD11</f>
        <v>0</v>
      </c>
      <c r="F12" s="119"/>
      <c r="G12" s="64" t="s">
        <v>188</v>
      </c>
      <c r="H12" s="65">
        <f t="shared" ca="1" si="5"/>
        <v>0</v>
      </c>
      <c r="I12" s="65">
        <f t="shared" ca="1" si="0"/>
        <v>0</v>
      </c>
      <c r="J12" s="65">
        <f t="shared" ca="1" si="1"/>
        <v>0</v>
      </c>
      <c r="K12" s="66">
        <f t="shared" ca="1" si="2"/>
        <v>0</v>
      </c>
      <c r="L12" s="73" t="s">
        <v>178</v>
      </c>
      <c r="M12" s="74" t="s">
        <v>178</v>
      </c>
      <c r="AA12" s="45" t="s">
        <v>24</v>
      </c>
      <c r="AB12" s="45" t="s">
        <v>162</v>
      </c>
      <c r="AC12" s="45" t="s">
        <v>189</v>
      </c>
      <c r="AD12" s="46">
        <f t="shared" ca="1" si="3"/>
        <v>0</v>
      </c>
      <c r="AF12" s="46" t="str">
        <f t="shared" ca="1" si="4"/>
        <v>02205</v>
      </c>
      <c r="AG12" s="46">
        <v>12</v>
      </c>
      <c r="AI12" s="61" t="s">
        <v>190</v>
      </c>
      <c r="AJ12" s="46" t="s">
        <v>191</v>
      </c>
    </row>
    <row r="13" spans="1:36" ht="16.5" customHeight="1" x14ac:dyDescent="0.55000000000000004">
      <c r="B13" s="122"/>
      <c r="C13" s="70" t="s">
        <v>24</v>
      </c>
      <c r="D13" s="69">
        <f ca="1">AD12</f>
        <v>0</v>
      </c>
      <c r="F13" s="120"/>
      <c r="G13" s="64" t="s">
        <v>170</v>
      </c>
      <c r="H13" s="65">
        <f ca="1">SUM(H7:H12)</f>
        <v>0</v>
      </c>
      <c r="I13" s="65">
        <f ca="1">SUM(I7:I12)</f>
        <v>0</v>
      </c>
      <c r="J13" s="65">
        <f ca="1">SUM(J7:J12)</f>
        <v>0</v>
      </c>
      <c r="K13" s="66">
        <v>1</v>
      </c>
      <c r="L13" s="73" t="s">
        <v>178</v>
      </c>
      <c r="M13" s="74" t="s">
        <v>178</v>
      </c>
      <c r="AA13" s="45" t="s">
        <v>192</v>
      </c>
      <c r="AB13" s="45" t="s">
        <v>162</v>
      </c>
      <c r="AC13" s="45" t="s">
        <v>193</v>
      </c>
      <c r="AD13" s="46">
        <f t="shared" ca="1" si="3"/>
        <v>0</v>
      </c>
      <c r="AF13" s="46" t="str">
        <f t="shared" ca="1" si="4"/>
        <v>02206</v>
      </c>
      <c r="AG13" s="46">
        <v>13</v>
      </c>
      <c r="AI13" s="61" t="s">
        <v>194</v>
      </c>
      <c r="AJ13" s="46" t="s">
        <v>195</v>
      </c>
    </row>
    <row r="14" spans="1:36" ht="16.5" customHeight="1" x14ac:dyDescent="0.55000000000000004">
      <c r="B14" s="75"/>
      <c r="C14" s="70" t="s">
        <v>170</v>
      </c>
      <c r="D14" s="71">
        <f ca="1">SUM(D10:D13)</f>
        <v>0</v>
      </c>
      <c r="F14" s="113" t="s">
        <v>196</v>
      </c>
      <c r="G14" s="114"/>
      <c r="H14" s="65">
        <f ca="1">AD21</f>
        <v>0</v>
      </c>
      <c r="I14" s="65">
        <f ca="1">AD31</f>
        <v>0</v>
      </c>
      <c r="J14" s="65">
        <f ca="1">SUM(H14:I14)</f>
        <v>0</v>
      </c>
      <c r="K14" s="76" t="s">
        <v>178</v>
      </c>
      <c r="L14" s="73" t="s">
        <v>178</v>
      </c>
      <c r="M14" s="74" t="s">
        <v>178</v>
      </c>
      <c r="AA14" s="45" t="s">
        <v>197</v>
      </c>
      <c r="AB14" s="45" t="s">
        <v>162</v>
      </c>
      <c r="AC14" s="45" t="s">
        <v>198</v>
      </c>
      <c r="AD14" s="46">
        <f t="shared" ca="1" si="3"/>
        <v>0</v>
      </c>
      <c r="AF14" s="46" t="str">
        <f t="shared" ca="1" si="4"/>
        <v>02207</v>
      </c>
      <c r="AG14" s="46">
        <v>14</v>
      </c>
      <c r="AI14" s="61" t="s">
        <v>199</v>
      </c>
      <c r="AJ14" s="46" t="s">
        <v>200</v>
      </c>
    </row>
    <row r="15" spans="1:36" ht="16.5" customHeight="1" thickBot="1" x14ac:dyDescent="0.6">
      <c r="B15" s="98" t="s">
        <v>201</v>
      </c>
      <c r="C15" s="99"/>
      <c r="D15" s="77">
        <f ca="1">SUM(D9,D14)</f>
        <v>0</v>
      </c>
      <c r="F15" s="98" t="s">
        <v>34</v>
      </c>
      <c r="G15" s="99"/>
      <c r="H15" s="78">
        <f ca="1">SUM(H13:H14)</f>
        <v>0</v>
      </c>
      <c r="I15" s="78">
        <f ca="1">SUM(I13:I14)</f>
        <v>0</v>
      </c>
      <c r="J15" s="78">
        <f ca="1">SUM(J13:J14)</f>
        <v>0</v>
      </c>
      <c r="K15" s="79" t="s">
        <v>178</v>
      </c>
      <c r="L15" s="80">
        <f ca="1">SUM(L7:L9)</f>
        <v>0</v>
      </c>
      <c r="M15" s="81">
        <f ca="1">SUM(M7:M9)</f>
        <v>0</v>
      </c>
      <c r="AA15" s="45" t="s">
        <v>161</v>
      </c>
      <c r="AB15" s="45" t="s">
        <v>202</v>
      </c>
      <c r="AC15" s="45" t="s">
        <v>189</v>
      </c>
      <c r="AD15" s="46">
        <f t="shared" ref="AD15:AD54" ca="1" si="6">IF(AD$2=0,INDIRECT(AB15&amp;"!"&amp;AC15&amp;$AG$2-1),0)</f>
        <v>0</v>
      </c>
      <c r="AF15" s="46" t="str">
        <f t="shared" ca="1" si="4"/>
        <v>02208</v>
      </c>
      <c r="AG15" s="46">
        <v>15</v>
      </c>
      <c r="AI15" s="61" t="s">
        <v>203</v>
      </c>
      <c r="AJ15" s="46" t="s">
        <v>204</v>
      </c>
    </row>
    <row r="16" spans="1:36" ht="16.5" customHeight="1" thickBot="1" x14ac:dyDescent="0.6">
      <c r="B16" s="108" t="s">
        <v>205</v>
      </c>
      <c r="C16" s="109"/>
      <c r="D16" s="69">
        <f ca="1">AD14</f>
        <v>0</v>
      </c>
      <c r="AA16" s="45" t="s">
        <v>166</v>
      </c>
      <c r="AB16" s="45" t="s">
        <v>202</v>
      </c>
      <c r="AC16" s="45" t="s">
        <v>206</v>
      </c>
      <c r="AD16" s="46">
        <f t="shared" ca="1" si="6"/>
        <v>0</v>
      </c>
      <c r="AF16" s="46" t="str">
        <f t="shared" ca="1" si="4"/>
        <v>02209</v>
      </c>
      <c r="AG16" s="46">
        <v>16</v>
      </c>
      <c r="AI16" s="61" t="s">
        <v>207</v>
      </c>
      <c r="AJ16" s="46" t="s">
        <v>208</v>
      </c>
    </row>
    <row r="17" spans="2:36" ht="16.5" customHeight="1" thickBot="1" x14ac:dyDescent="0.6">
      <c r="B17" s="110" t="s">
        <v>209</v>
      </c>
      <c r="C17" s="110"/>
      <c r="D17" s="110"/>
      <c r="AA17" s="45" t="s">
        <v>171</v>
      </c>
      <c r="AB17" s="45" t="s">
        <v>202</v>
      </c>
      <c r="AC17" s="45" t="s">
        <v>193</v>
      </c>
      <c r="AD17" s="46">
        <f t="shared" ca="1" si="6"/>
        <v>0</v>
      </c>
      <c r="AF17" s="46" t="str">
        <f t="shared" ca="1" si="4"/>
        <v>02210</v>
      </c>
      <c r="AG17" s="46">
        <v>17</v>
      </c>
      <c r="AI17" s="61" t="s">
        <v>210</v>
      </c>
      <c r="AJ17" s="46" t="s">
        <v>211</v>
      </c>
    </row>
    <row r="18" spans="2:36" ht="16.5" customHeight="1" thickBot="1" x14ac:dyDescent="0.6">
      <c r="B18" s="82"/>
      <c r="C18" s="83">
        <f ca="1">AD13</f>
        <v>0</v>
      </c>
      <c r="D18" s="45" t="s">
        <v>212</v>
      </c>
      <c r="J18" s="56"/>
      <c r="AA18" s="45" t="s">
        <v>177</v>
      </c>
      <c r="AB18" s="45" t="s">
        <v>202</v>
      </c>
      <c r="AC18" s="45" t="s">
        <v>213</v>
      </c>
      <c r="AD18" s="46">
        <f t="shared" ca="1" si="6"/>
        <v>0</v>
      </c>
      <c r="AF18" s="46" t="str">
        <f t="shared" ca="1" si="4"/>
        <v>02301</v>
      </c>
      <c r="AG18" s="46">
        <v>18</v>
      </c>
      <c r="AI18" s="61" t="s">
        <v>214</v>
      </c>
      <c r="AJ18" s="46" t="s">
        <v>215</v>
      </c>
    </row>
    <row r="19" spans="2:36" ht="30" customHeight="1" x14ac:dyDescent="0.55000000000000004">
      <c r="F19" s="111" t="s">
        <v>216</v>
      </c>
      <c r="G19" s="112"/>
      <c r="H19" s="57" t="s">
        <v>150</v>
      </c>
      <c r="I19" s="57" t="s">
        <v>151</v>
      </c>
      <c r="J19" s="84" t="s">
        <v>152</v>
      </c>
      <c r="AA19" s="45" t="s">
        <v>184</v>
      </c>
      <c r="AB19" s="45" t="s">
        <v>202</v>
      </c>
      <c r="AC19" s="45" t="s">
        <v>217</v>
      </c>
      <c r="AD19" s="46">
        <f t="shared" ca="1" si="6"/>
        <v>0</v>
      </c>
      <c r="AF19" s="46" t="str">
        <f t="shared" ca="1" si="4"/>
        <v>02303</v>
      </c>
      <c r="AG19" s="46">
        <v>19</v>
      </c>
      <c r="AI19" s="61" t="s">
        <v>218</v>
      </c>
      <c r="AJ19" s="46" t="s">
        <v>219</v>
      </c>
    </row>
    <row r="20" spans="2:36" ht="16.5" customHeight="1" x14ac:dyDescent="0.55000000000000004">
      <c r="C20" s="85" t="s">
        <v>220</v>
      </c>
      <c r="D20" s="86">
        <f ca="1">IF(D$15&gt;0,D14/D$15,0)</f>
        <v>0</v>
      </c>
      <c r="F20" s="113" t="s">
        <v>221</v>
      </c>
      <c r="G20" s="114"/>
      <c r="H20" s="65">
        <f ca="1">AD22</f>
        <v>0</v>
      </c>
      <c r="I20" s="65">
        <f ca="1">AD32</f>
        <v>0</v>
      </c>
      <c r="J20" s="69">
        <f ca="1">SUM(H20:I20)</f>
        <v>0</v>
      </c>
      <c r="AA20" s="45" t="s">
        <v>188</v>
      </c>
      <c r="AB20" s="45" t="s">
        <v>202</v>
      </c>
      <c r="AC20" s="45" t="s">
        <v>222</v>
      </c>
      <c r="AD20" s="46">
        <f t="shared" ca="1" si="6"/>
        <v>0</v>
      </c>
      <c r="AF20" s="46" t="str">
        <f t="shared" ca="1" si="4"/>
        <v>02304</v>
      </c>
      <c r="AG20" s="46">
        <v>20</v>
      </c>
      <c r="AI20" s="61" t="s">
        <v>223</v>
      </c>
      <c r="AJ20" s="46" t="s">
        <v>224</v>
      </c>
    </row>
    <row r="21" spans="2:36" ht="16.5" customHeight="1" x14ac:dyDescent="0.55000000000000004">
      <c r="C21" s="85" t="s">
        <v>225</v>
      </c>
      <c r="D21" s="86">
        <f ca="1">IF(D$15&gt;0,D9/D$15,0)</f>
        <v>0</v>
      </c>
      <c r="F21" s="113" t="s">
        <v>226</v>
      </c>
      <c r="G21" s="114"/>
      <c r="H21" s="65">
        <f ca="1">AD23</f>
        <v>0</v>
      </c>
      <c r="I21" s="65">
        <f ca="1">AD33</f>
        <v>0</v>
      </c>
      <c r="J21" s="69">
        <f ca="1">SUM(H21:I21)</f>
        <v>0</v>
      </c>
      <c r="AA21" s="45" t="s">
        <v>196</v>
      </c>
      <c r="AB21" s="45" t="s">
        <v>202</v>
      </c>
      <c r="AC21" s="45" t="s">
        <v>227</v>
      </c>
      <c r="AD21" s="46">
        <f t="shared" ca="1" si="6"/>
        <v>0</v>
      </c>
      <c r="AF21" s="46" t="str">
        <f t="shared" ca="1" si="4"/>
        <v>02307</v>
      </c>
      <c r="AG21" s="46">
        <v>21</v>
      </c>
      <c r="AI21" s="61" t="s">
        <v>228</v>
      </c>
      <c r="AJ21" s="46" t="s">
        <v>229</v>
      </c>
    </row>
    <row r="22" spans="2:36" ht="16.5" customHeight="1" x14ac:dyDescent="0.55000000000000004">
      <c r="C22" s="87" t="s">
        <v>230</v>
      </c>
      <c r="D22" s="86">
        <f ca="1">IF(D$15&gt;0,D10/D$15,0)</f>
        <v>0</v>
      </c>
      <c r="F22" s="113" t="s">
        <v>231</v>
      </c>
      <c r="G22" s="114"/>
      <c r="H22" s="65">
        <f ca="1">AD24</f>
        <v>0</v>
      </c>
      <c r="I22" s="65">
        <f ca="1">AD34</f>
        <v>0</v>
      </c>
      <c r="J22" s="69">
        <f ca="1">SUM(H22:I22)</f>
        <v>0</v>
      </c>
      <c r="AA22" s="45" t="s">
        <v>221</v>
      </c>
      <c r="AB22" s="45" t="s">
        <v>202</v>
      </c>
      <c r="AC22" s="45" t="s">
        <v>232</v>
      </c>
      <c r="AD22" s="46">
        <f t="shared" ca="1" si="6"/>
        <v>0</v>
      </c>
      <c r="AF22" s="46" t="str">
        <f t="shared" ca="1" si="4"/>
        <v>02321</v>
      </c>
      <c r="AG22" s="46">
        <v>22</v>
      </c>
      <c r="AI22" s="61" t="s">
        <v>233</v>
      </c>
      <c r="AJ22" s="46" t="s">
        <v>234</v>
      </c>
    </row>
    <row r="23" spans="2:36" ht="16.5" customHeight="1" thickBot="1" x14ac:dyDescent="0.6">
      <c r="C23" s="85" t="s">
        <v>235</v>
      </c>
      <c r="D23" s="86">
        <f ca="1">IF(D$15&gt;0,D13/D$15,0)</f>
        <v>0</v>
      </c>
      <c r="F23" s="98" t="s">
        <v>34</v>
      </c>
      <c r="G23" s="99"/>
      <c r="H23" s="78">
        <f ca="1">SUM(H20:H22)</f>
        <v>0</v>
      </c>
      <c r="I23" s="78">
        <f ca="1">SUM(I20:I22)</f>
        <v>0</v>
      </c>
      <c r="J23" s="88">
        <f ca="1">SUM(J20:J22)</f>
        <v>0</v>
      </c>
      <c r="AA23" s="45" t="s">
        <v>226</v>
      </c>
      <c r="AB23" s="45" t="s">
        <v>202</v>
      </c>
      <c r="AC23" s="45" t="s">
        <v>236</v>
      </c>
      <c r="AD23" s="46">
        <f t="shared" ca="1" si="6"/>
        <v>0</v>
      </c>
      <c r="AF23" s="46" t="str">
        <f t="shared" ca="1" si="4"/>
        <v>02323</v>
      </c>
      <c r="AG23" s="46">
        <v>23</v>
      </c>
      <c r="AI23" s="61" t="s">
        <v>237</v>
      </c>
      <c r="AJ23" s="46" t="s">
        <v>238</v>
      </c>
    </row>
    <row r="24" spans="2:36" ht="16.5" customHeight="1" x14ac:dyDescent="0.55000000000000004">
      <c r="C24" s="85" t="s">
        <v>239</v>
      </c>
      <c r="D24" s="86">
        <f ca="1">IF(D$15&gt;0,C18/D$15,0)</f>
        <v>0</v>
      </c>
      <c r="F24" s="89"/>
      <c r="J24" s="90"/>
      <c r="AA24" s="45" t="s">
        <v>231</v>
      </c>
      <c r="AB24" s="45" t="s">
        <v>202</v>
      </c>
      <c r="AC24" s="45" t="s">
        <v>240</v>
      </c>
      <c r="AD24" s="46">
        <f t="shared" ca="1" si="6"/>
        <v>0</v>
      </c>
      <c r="AF24" s="46" t="str">
        <f t="shared" ca="1" si="4"/>
        <v>02343</v>
      </c>
      <c r="AG24" s="46">
        <v>24</v>
      </c>
      <c r="AI24" s="61" t="s">
        <v>241</v>
      </c>
      <c r="AJ24" s="46" t="s">
        <v>242</v>
      </c>
    </row>
    <row r="25" spans="2:36" ht="16.5" customHeight="1" thickBot="1" x14ac:dyDescent="0.25">
      <c r="C25" s="85" t="s">
        <v>243</v>
      </c>
      <c r="D25" s="86">
        <f ca="1">IF(D$9&gt;0,D7/D$9,0)</f>
        <v>0</v>
      </c>
      <c r="J25" s="91" t="s">
        <v>244</v>
      </c>
      <c r="AA25" s="45" t="s">
        <v>161</v>
      </c>
      <c r="AB25" s="45" t="s">
        <v>202</v>
      </c>
      <c r="AC25" s="45" t="s">
        <v>245</v>
      </c>
      <c r="AD25" s="46">
        <f t="shared" ca="1" si="6"/>
        <v>0</v>
      </c>
      <c r="AF25" s="46" t="str">
        <f t="shared" ca="1" si="4"/>
        <v>02361</v>
      </c>
      <c r="AG25" s="46">
        <v>25</v>
      </c>
      <c r="AI25" s="61" t="s">
        <v>246</v>
      </c>
      <c r="AJ25" s="46" t="s">
        <v>247</v>
      </c>
    </row>
    <row r="26" spans="2:36" ht="16.5" customHeight="1" x14ac:dyDescent="0.55000000000000004">
      <c r="C26" s="85" t="s">
        <v>248</v>
      </c>
      <c r="D26" s="86">
        <f ca="1">IF(D$9&gt;0,D8/D$9,0)</f>
        <v>0</v>
      </c>
      <c r="F26" s="100" t="s">
        <v>249</v>
      </c>
      <c r="G26" s="101"/>
      <c r="H26" s="101"/>
      <c r="I26" s="104" t="s">
        <v>250</v>
      </c>
      <c r="J26" s="106" t="s">
        <v>251</v>
      </c>
      <c r="AA26" s="45" t="s">
        <v>166</v>
      </c>
      <c r="AB26" s="45" t="s">
        <v>202</v>
      </c>
      <c r="AC26" s="45" t="s">
        <v>252</v>
      </c>
      <c r="AD26" s="46">
        <f t="shared" ca="1" si="6"/>
        <v>0</v>
      </c>
      <c r="AF26" s="46" t="str">
        <f t="shared" ca="1" si="4"/>
        <v>02362</v>
      </c>
      <c r="AG26" s="46">
        <v>26</v>
      </c>
      <c r="AI26" s="61" t="s">
        <v>253</v>
      </c>
      <c r="AJ26" s="46" t="s">
        <v>254</v>
      </c>
    </row>
    <row r="27" spans="2:36" ht="16.5" customHeight="1" x14ac:dyDescent="0.55000000000000004">
      <c r="F27" s="102"/>
      <c r="G27" s="103"/>
      <c r="H27" s="103"/>
      <c r="I27" s="105"/>
      <c r="J27" s="107"/>
      <c r="AA27" s="45" t="s">
        <v>171</v>
      </c>
      <c r="AB27" s="45" t="s">
        <v>202</v>
      </c>
      <c r="AC27" s="45" t="s">
        <v>255</v>
      </c>
      <c r="AD27" s="46">
        <f t="shared" ca="1" si="6"/>
        <v>0</v>
      </c>
      <c r="AF27" s="46" t="str">
        <f t="shared" ca="1" si="4"/>
        <v>02367</v>
      </c>
      <c r="AG27" s="46">
        <v>27</v>
      </c>
      <c r="AI27" s="61" t="s">
        <v>256</v>
      </c>
      <c r="AJ27" s="46" t="s">
        <v>257</v>
      </c>
    </row>
    <row r="28" spans="2:36" ht="16.5" customHeight="1" x14ac:dyDescent="0.55000000000000004">
      <c r="F28" s="92" t="s">
        <v>258</v>
      </c>
      <c r="G28" s="93"/>
      <c r="H28" s="94"/>
      <c r="I28" s="67">
        <f t="shared" ref="I28:I36" ca="1" si="7">AD41</f>
        <v>0</v>
      </c>
      <c r="J28" s="68">
        <f ca="1">AD50</f>
        <v>0</v>
      </c>
      <c r="AA28" s="45" t="s">
        <v>177</v>
      </c>
      <c r="AB28" s="45" t="s">
        <v>202</v>
      </c>
      <c r="AC28" s="45" t="s">
        <v>259</v>
      </c>
      <c r="AD28" s="46">
        <f t="shared" ca="1" si="6"/>
        <v>0</v>
      </c>
      <c r="AF28" s="46" t="str">
        <f t="shared" ca="1" si="4"/>
        <v>02381</v>
      </c>
      <c r="AG28" s="46">
        <v>28</v>
      </c>
      <c r="AI28" s="61" t="s">
        <v>260</v>
      </c>
      <c r="AJ28" s="46" t="s">
        <v>261</v>
      </c>
    </row>
    <row r="29" spans="2:36" ht="16.5" customHeight="1" x14ac:dyDescent="0.55000000000000004">
      <c r="F29" s="92" t="s">
        <v>262</v>
      </c>
      <c r="G29" s="93"/>
      <c r="H29" s="94"/>
      <c r="I29" s="67">
        <f t="shared" ca="1" si="7"/>
        <v>0</v>
      </c>
      <c r="J29" s="68">
        <f ca="1">AD51</f>
        <v>0</v>
      </c>
      <c r="AA29" s="45" t="s">
        <v>184</v>
      </c>
      <c r="AB29" s="45" t="s">
        <v>202</v>
      </c>
      <c r="AC29" s="45" t="s">
        <v>263</v>
      </c>
      <c r="AD29" s="46">
        <f t="shared" ca="1" si="6"/>
        <v>0</v>
      </c>
      <c r="AF29" s="46" t="str">
        <f t="shared" ca="1" si="4"/>
        <v>02384</v>
      </c>
      <c r="AG29" s="46">
        <v>29</v>
      </c>
      <c r="AI29" s="61" t="s">
        <v>264</v>
      </c>
      <c r="AJ29" s="46" t="s">
        <v>265</v>
      </c>
    </row>
    <row r="30" spans="2:36" ht="16.5" customHeight="1" x14ac:dyDescent="0.55000000000000004">
      <c r="F30" s="92" t="s">
        <v>266</v>
      </c>
      <c r="G30" s="93"/>
      <c r="H30" s="94"/>
      <c r="I30" s="67">
        <f t="shared" ca="1" si="7"/>
        <v>0</v>
      </c>
      <c r="J30" s="68">
        <f ca="1">AD52</f>
        <v>0</v>
      </c>
      <c r="AA30" s="45" t="s">
        <v>188</v>
      </c>
      <c r="AB30" s="45" t="s">
        <v>202</v>
      </c>
      <c r="AC30" s="45" t="s">
        <v>267</v>
      </c>
      <c r="AD30" s="46">
        <f t="shared" ca="1" si="6"/>
        <v>0</v>
      </c>
      <c r="AF30" s="46" t="str">
        <f t="shared" ca="1" si="4"/>
        <v>02387</v>
      </c>
      <c r="AG30" s="46">
        <v>30</v>
      </c>
      <c r="AI30" s="61" t="s">
        <v>268</v>
      </c>
      <c r="AJ30" s="46" t="s">
        <v>269</v>
      </c>
    </row>
    <row r="31" spans="2:36" ht="16.5" customHeight="1" x14ac:dyDescent="0.55000000000000004">
      <c r="F31" s="92" t="s">
        <v>166</v>
      </c>
      <c r="G31" s="93"/>
      <c r="H31" s="94"/>
      <c r="I31" s="67">
        <f t="shared" ca="1" si="7"/>
        <v>0</v>
      </c>
      <c r="J31" s="68">
        <f ca="1">AD53</f>
        <v>0</v>
      </c>
      <c r="AA31" s="45" t="s">
        <v>196</v>
      </c>
      <c r="AB31" s="45" t="s">
        <v>202</v>
      </c>
      <c r="AC31" s="45" t="s">
        <v>270</v>
      </c>
      <c r="AD31" s="46">
        <f t="shared" ca="1" si="6"/>
        <v>0</v>
      </c>
      <c r="AF31" s="46" t="str">
        <f t="shared" ca="1" si="4"/>
        <v>02401</v>
      </c>
      <c r="AG31" s="46">
        <v>31</v>
      </c>
      <c r="AI31" s="61" t="s">
        <v>271</v>
      </c>
      <c r="AJ31" s="46" t="s">
        <v>272</v>
      </c>
    </row>
    <row r="32" spans="2:36" ht="16.5" customHeight="1" x14ac:dyDescent="0.55000000000000004">
      <c r="F32" s="92" t="s">
        <v>171</v>
      </c>
      <c r="G32" s="93"/>
      <c r="H32" s="94"/>
      <c r="I32" s="67">
        <f t="shared" ca="1" si="7"/>
        <v>0</v>
      </c>
      <c r="J32" s="68">
        <f ca="1">AD54</f>
        <v>0</v>
      </c>
      <c r="AA32" s="45" t="s">
        <v>221</v>
      </c>
      <c r="AB32" s="45" t="s">
        <v>202</v>
      </c>
      <c r="AC32" s="45" t="s">
        <v>163</v>
      </c>
      <c r="AD32" s="46">
        <f t="shared" ca="1" si="6"/>
        <v>0</v>
      </c>
      <c r="AF32" s="46" t="str">
        <f t="shared" ca="1" si="4"/>
        <v>02402</v>
      </c>
      <c r="AG32" s="46">
        <v>32</v>
      </c>
      <c r="AI32" s="61" t="s">
        <v>273</v>
      </c>
      <c r="AJ32" s="46" t="s">
        <v>274</v>
      </c>
    </row>
    <row r="33" spans="6:36" ht="16.5" customHeight="1" x14ac:dyDescent="0.55000000000000004">
      <c r="F33" s="92" t="s">
        <v>275</v>
      </c>
      <c r="G33" s="93"/>
      <c r="H33" s="94"/>
      <c r="I33" s="67">
        <f t="shared" ca="1" si="7"/>
        <v>0</v>
      </c>
      <c r="J33" s="74" t="s">
        <v>178</v>
      </c>
      <c r="AA33" s="45" t="s">
        <v>226</v>
      </c>
      <c r="AB33" s="45" t="s">
        <v>202</v>
      </c>
      <c r="AC33" s="45" t="s">
        <v>276</v>
      </c>
      <c r="AD33" s="46">
        <f t="shared" ca="1" si="6"/>
        <v>0</v>
      </c>
      <c r="AF33" s="46" t="str">
        <f t="shared" ca="1" si="4"/>
        <v>02405</v>
      </c>
      <c r="AG33" s="46">
        <v>33</v>
      </c>
      <c r="AI33" s="61" t="s">
        <v>277</v>
      </c>
      <c r="AJ33" s="46" t="s">
        <v>278</v>
      </c>
    </row>
    <row r="34" spans="6:36" ht="16.5" customHeight="1" x14ac:dyDescent="0.55000000000000004">
      <c r="F34" s="92" t="s">
        <v>279</v>
      </c>
      <c r="G34" s="93"/>
      <c r="H34" s="94"/>
      <c r="I34" s="67">
        <f t="shared" ca="1" si="7"/>
        <v>0</v>
      </c>
      <c r="J34" s="74" t="s">
        <v>178</v>
      </c>
      <c r="AA34" s="45" t="s">
        <v>231</v>
      </c>
      <c r="AB34" s="45" t="s">
        <v>202</v>
      </c>
      <c r="AC34" s="45" t="s">
        <v>181</v>
      </c>
      <c r="AD34" s="46">
        <f t="shared" ca="1" si="6"/>
        <v>0</v>
      </c>
      <c r="AF34" s="46" t="str">
        <f t="shared" ca="1" si="4"/>
        <v>02406</v>
      </c>
      <c r="AG34" s="46">
        <v>34</v>
      </c>
      <c r="AI34" s="61" t="s">
        <v>280</v>
      </c>
      <c r="AJ34" s="46" t="s">
        <v>281</v>
      </c>
    </row>
    <row r="35" spans="6:36" ht="16.5" customHeight="1" x14ac:dyDescent="0.55000000000000004">
      <c r="F35" s="92" t="s">
        <v>282</v>
      </c>
      <c r="G35" s="93"/>
      <c r="H35" s="94"/>
      <c r="I35" s="67">
        <f t="shared" ca="1" si="7"/>
        <v>0</v>
      </c>
      <c r="J35" s="74" t="s">
        <v>178</v>
      </c>
      <c r="AA35" s="45" t="s">
        <v>161</v>
      </c>
      <c r="AB35" s="45" t="s">
        <v>202</v>
      </c>
      <c r="AC35" s="45" t="s">
        <v>283</v>
      </c>
      <c r="AD35" s="46">
        <f t="shared" ca="1" si="6"/>
        <v>0</v>
      </c>
      <c r="AF35" s="46" t="str">
        <f t="shared" ca="1" si="4"/>
        <v>02408</v>
      </c>
      <c r="AG35" s="46">
        <v>35</v>
      </c>
      <c r="AI35" s="61" t="s">
        <v>284</v>
      </c>
      <c r="AJ35" s="46" t="s">
        <v>285</v>
      </c>
    </row>
    <row r="36" spans="6:36" ht="16.5" customHeight="1" x14ac:dyDescent="0.55000000000000004">
      <c r="F36" s="92" t="s">
        <v>286</v>
      </c>
      <c r="G36" s="93"/>
      <c r="H36" s="94"/>
      <c r="I36" s="67">
        <f t="shared" ca="1" si="7"/>
        <v>0</v>
      </c>
      <c r="J36" s="74" t="s">
        <v>178</v>
      </c>
      <c r="AA36" s="45" t="s">
        <v>166</v>
      </c>
      <c r="AB36" s="45" t="s">
        <v>202</v>
      </c>
      <c r="AC36" s="45" t="s">
        <v>287</v>
      </c>
      <c r="AD36" s="46">
        <f t="shared" ca="1" si="6"/>
        <v>0</v>
      </c>
      <c r="AF36" s="46" t="str">
        <f t="shared" ca="1" si="4"/>
        <v>02411</v>
      </c>
      <c r="AG36" s="46">
        <v>36</v>
      </c>
      <c r="AI36" s="61" t="s">
        <v>288</v>
      </c>
      <c r="AJ36" s="46" t="s">
        <v>289</v>
      </c>
    </row>
    <row r="37" spans="6:36" ht="16.5" customHeight="1" thickBot="1" x14ac:dyDescent="0.25">
      <c r="F37" s="95" t="s">
        <v>34</v>
      </c>
      <c r="G37" s="96"/>
      <c r="H37" s="97"/>
      <c r="I37" s="80">
        <f ca="1">SUM(I28:I36)</f>
        <v>0</v>
      </c>
      <c r="J37" s="81">
        <f ca="1">SUM(J28:J32)</f>
        <v>0</v>
      </c>
      <c r="AA37" s="45" t="s">
        <v>171</v>
      </c>
      <c r="AB37" s="45" t="s">
        <v>202</v>
      </c>
      <c r="AC37" s="45" t="s">
        <v>290</v>
      </c>
      <c r="AD37" s="46">
        <f t="shared" ca="1" si="6"/>
        <v>0</v>
      </c>
      <c r="AF37" s="46" t="str">
        <f t="shared" ca="1" si="4"/>
        <v>02412</v>
      </c>
      <c r="AG37" s="46">
        <v>37</v>
      </c>
      <c r="AI37" s="61" t="s">
        <v>291</v>
      </c>
      <c r="AJ37" s="46" t="s">
        <v>292</v>
      </c>
    </row>
    <row r="38" spans="6:36" x14ac:dyDescent="0.55000000000000004">
      <c r="AA38" s="45" t="s">
        <v>161</v>
      </c>
      <c r="AB38" s="45" t="s">
        <v>202</v>
      </c>
      <c r="AC38" s="45" t="s">
        <v>293</v>
      </c>
      <c r="AD38" s="46">
        <f t="shared" ca="1" si="6"/>
        <v>0</v>
      </c>
      <c r="AF38" s="46" t="str">
        <f t="shared" ca="1" si="4"/>
        <v>02423</v>
      </c>
      <c r="AG38" s="46">
        <v>38</v>
      </c>
      <c r="AI38" s="61" t="s">
        <v>294</v>
      </c>
      <c r="AJ38" s="46" t="s">
        <v>295</v>
      </c>
    </row>
    <row r="39" spans="6:36" x14ac:dyDescent="0.55000000000000004">
      <c r="AA39" s="45" t="s">
        <v>166</v>
      </c>
      <c r="AB39" s="45" t="s">
        <v>202</v>
      </c>
      <c r="AC39" s="45" t="s">
        <v>296</v>
      </c>
      <c r="AD39" s="46">
        <f t="shared" ca="1" si="6"/>
        <v>0</v>
      </c>
      <c r="AF39" s="46" t="str">
        <f t="shared" ca="1" si="4"/>
        <v>02424</v>
      </c>
      <c r="AG39" s="46">
        <v>39</v>
      </c>
      <c r="AI39" s="61" t="s">
        <v>297</v>
      </c>
      <c r="AJ39" s="46" t="s">
        <v>298</v>
      </c>
    </row>
    <row r="40" spans="6:36" x14ac:dyDescent="0.55000000000000004">
      <c r="AA40" s="45" t="s">
        <v>171</v>
      </c>
      <c r="AB40" s="45" t="s">
        <v>202</v>
      </c>
      <c r="AC40" s="45" t="s">
        <v>299</v>
      </c>
      <c r="AD40" s="46">
        <f t="shared" ca="1" si="6"/>
        <v>0</v>
      </c>
      <c r="AF40" s="46" t="str">
        <f t="shared" ca="1" si="4"/>
        <v>02425</v>
      </c>
      <c r="AG40" s="46">
        <v>40</v>
      </c>
      <c r="AI40" s="61" t="s">
        <v>300</v>
      </c>
      <c r="AJ40" s="46" t="s">
        <v>301</v>
      </c>
    </row>
    <row r="41" spans="6:36" x14ac:dyDescent="0.55000000000000004">
      <c r="AA41" s="45" t="s">
        <v>258</v>
      </c>
      <c r="AB41" s="45" t="s">
        <v>202</v>
      </c>
      <c r="AC41" s="45" t="s">
        <v>302</v>
      </c>
      <c r="AD41" s="46">
        <f t="shared" ca="1" si="6"/>
        <v>0</v>
      </c>
      <c r="AF41" s="46" t="str">
        <f t="shared" ca="1" si="4"/>
        <v>02426</v>
      </c>
      <c r="AG41" s="46">
        <v>41</v>
      </c>
      <c r="AI41" s="61" t="s">
        <v>303</v>
      </c>
      <c r="AJ41" s="46" t="s">
        <v>304</v>
      </c>
    </row>
    <row r="42" spans="6:36" x14ac:dyDescent="0.55000000000000004">
      <c r="AA42" s="45" t="s">
        <v>262</v>
      </c>
      <c r="AB42" s="45" t="s">
        <v>202</v>
      </c>
      <c r="AC42" s="45" t="s">
        <v>305</v>
      </c>
      <c r="AD42" s="46">
        <f t="shared" ca="1" si="6"/>
        <v>0</v>
      </c>
      <c r="AF42" s="46" t="str">
        <f t="shared" ca="1" si="4"/>
        <v>02441</v>
      </c>
      <c r="AG42" s="46">
        <v>42</v>
      </c>
      <c r="AI42" s="61" t="s">
        <v>306</v>
      </c>
      <c r="AJ42" s="46" t="s">
        <v>307</v>
      </c>
    </row>
    <row r="43" spans="6:36" x14ac:dyDescent="0.55000000000000004">
      <c r="AA43" s="45" t="s">
        <v>266</v>
      </c>
      <c r="AB43" s="45" t="s">
        <v>202</v>
      </c>
      <c r="AC43" s="45" t="s">
        <v>308</v>
      </c>
      <c r="AD43" s="46">
        <f t="shared" ca="1" si="6"/>
        <v>0</v>
      </c>
      <c r="AF43" s="46" t="str">
        <f t="shared" ca="1" si="4"/>
        <v>02442</v>
      </c>
      <c r="AG43" s="46">
        <v>43</v>
      </c>
      <c r="AI43" s="61" t="s">
        <v>309</v>
      </c>
      <c r="AJ43" s="46" t="s">
        <v>310</v>
      </c>
    </row>
    <row r="44" spans="6:36" x14ac:dyDescent="0.55000000000000004">
      <c r="AA44" s="45" t="s">
        <v>166</v>
      </c>
      <c r="AB44" s="45" t="s">
        <v>202</v>
      </c>
      <c r="AC44" s="45" t="s">
        <v>311</v>
      </c>
      <c r="AD44" s="46">
        <f t="shared" ca="1" si="6"/>
        <v>0</v>
      </c>
      <c r="AF44" s="46" t="str">
        <f t="shared" ca="1" si="4"/>
        <v>02443</v>
      </c>
      <c r="AG44" s="46">
        <v>44</v>
      </c>
      <c r="AI44" s="61" t="s">
        <v>312</v>
      </c>
      <c r="AJ44" s="46" t="s">
        <v>313</v>
      </c>
    </row>
    <row r="45" spans="6:36" x14ac:dyDescent="0.55000000000000004">
      <c r="AA45" s="45" t="s">
        <v>171</v>
      </c>
      <c r="AB45" s="45" t="s">
        <v>202</v>
      </c>
      <c r="AC45" s="45" t="s">
        <v>314</v>
      </c>
      <c r="AD45" s="46">
        <f t="shared" ca="1" si="6"/>
        <v>0</v>
      </c>
      <c r="AF45" s="46" t="str">
        <f t="shared" ca="1" si="4"/>
        <v>02445</v>
      </c>
      <c r="AG45" s="46">
        <v>45</v>
      </c>
      <c r="AI45" s="61" t="s">
        <v>315</v>
      </c>
      <c r="AJ45" s="46" t="s">
        <v>316</v>
      </c>
    </row>
    <row r="46" spans="6:36" x14ac:dyDescent="0.55000000000000004">
      <c r="AA46" s="45" t="s">
        <v>275</v>
      </c>
      <c r="AB46" s="45" t="s">
        <v>202</v>
      </c>
      <c r="AC46" s="45" t="s">
        <v>317</v>
      </c>
      <c r="AD46" s="46">
        <f t="shared" ca="1" si="6"/>
        <v>0</v>
      </c>
      <c r="AF46" s="46" t="str">
        <f t="shared" ca="1" si="4"/>
        <v>02446</v>
      </c>
      <c r="AG46" s="46">
        <v>46</v>
      </c>
      <c r="AI46" s="61" t="s">
        <v>318</v>
      </c>
      <c r="AJ46" s="46" t="s">
        <v>319</v>
      </c>
    </row>
    <row r="47" spans="6:36" x14ac:dyDescent="0.55000000000000004">
      <c r="AA47" s="45" t="s">
        <v>279</v>
      </c>
      <c r="AB47" s="45" t="s">
        <v>202</v>
      </c>
      <c r="AC47" s="45" t="s">
        <v>320</v>
      </c>
      <c r="AD47" s="46">
        <f t="shared" ca="1" si="6"/>
        <v>0</v>
      </c>
      <c r="AF47" s="46" t="str">
        <f t="shared" ca="1" si="4"/>
        <v>02450</v>
      </c>
      <c r="AG47" s="46">
        <v>47</v>
      </c>
      <c r="AI47" s="61" t="s">
        <v>321</v>
      </c>
      <c r="AJ47" s="46" t="s">
        <v>322</v>
      </c>
    </row>
    <row r="48" spans="6:36" x14ac:dyDescent="0.55000000000000004">
      <c r="AA48" s="45" t="s">
        <v>282</v>
      </c>
      <c r="AB48" s="45" t="s">
        <v>202</v>
      </c>
      <c r="AC48" s="45" t="s">
        <v>323</v>
      </c>
      <c r="AD48" s="46">
        <f t="shared" ca="1" si="6"/>
        <v>0</v>
      </c>
      <c r="AF48" s="46">
        <f t="shared" ca="1" si="4"/>
        <v>0</v>
      </c>
      <c r="AG48" s="46">
        <v>48</v>
      </c>
      <c r="AI48" s="61" t="s">
        <v>324</v>
      </c>
      <c r="AJ48" s="46" t="s">
        <v>325</v>
      </c>
    </row>
    <row r="49" spans="27:36" x14ac:dyDescent="0.55000000000000004">
      <c r="AA49" s="45" t="s">
        <v>286</v>
      </c>
      <c r="AB49" s="45" t="s">
        <v>202</v>
      </c>
      <c r="AC49" s="45" t="s">
        <v>326</v>
      </c>
      <c r="AD49" s="46">
        <f t="shared" ca="1" si="6"/>
        <v>0</v>
      </c>
      <c r="AF49" s="46">
        <f t="shared" ca="1" si="4"/>
        <v>0</v>
      </c>
      <c r="AG49" s="46">
        <v>49</v>
      </c>
      <c r="AI49" s="61" t="s">
        <v>327</v>
      </c>
      <c r="AJ49" s="46" t="s">
        <v>328</v>
      </c>
    </row>
    <row r="50" spans="27:36" x14ac:dyDescent="0.55000000000000004">
      <c r="AA50" s="45" t="s">
        <v>258</v>
      </c>
      <c r="AB50" s="45" t="s">
        <v>202</v>
      </c>
      <c r="AC50" s="45" t="s">
        <v>329</v>
      </c>
      <c r="AD50" s="46">
        <f t="shared" ca="1" si="6"/>
        <v>0</v>
      </c>
      <c r="AF50" s="46">
        <f t="shared" ca="1" si="4"/>
        <v>0</v>
      </c>
      <c r="AG50" s="46">
        <v>50</v>
      </c>
      <c r="AI50" s="61" t="s">
        <v>330</v>
      </c>
      <c r="AJ50" s="46" t="s">
        <v>331</v>
      </c>
    </row>
    <row r="51" spans="27:36" x14ac:dyDescent="0.55000000000000004">
      <c r="AA51" s="45" t="s">
        <v>262</v>
      </c>
      <c r="AB51" s="45" t="s">
        <v>202</v>
      </c>
      <c r="AC51" s="45" t="s">
        <v>332</v>
      </c>
      <c r="AD51" s="46">
        <f t="shared" ca="1" si="6"/>
        <v>0</v>
      </c>
      <c r="AF51" s="46">
        <f t="shared" ca="1" si="4"/>
        <v>0</v>
      </c>
      <c r="AG51" s="46">
        <v>51</v>
      </c>
      <c r="AI51" s="61" t="s">
        <v>333</v>
      </c>
      <c r="AJ51" s="46" t="s">
        <v>334</v>
      </c>
    </row>
    <row r="52" spans="27:36" x14ac:dyDescent="0.55000000000000004">
      <c r="AA52" s="45" t="s">
        <v>266</v>
      </c>
      <c r="AB52" s="45" t="s">
        <v>202</v>
      </c>
      <c r="AC52" s="45" t="s">
        <v>335</v>
      </c>
      <c r="AD52" s="46">
        <f t="shared" ca="1" si="6"/>
        <v>0</v>
      </c>
      <c r="AF52" s="46">
        <f t="shared" ca="1" si="4"/>
        <v>0</v>
      </c>
      <c r="AG52" s="46">
        <v>52</v>
      </c>
      <c r="AI52" s="61" t="s">
        <v>336</v>
      </c>
      <c r="AJ52" s="46" t="s">
        <v>337</v>
      </c>
    </row>
    <row r="53" spans="27:36" x14ac:dyDescent="0.55000000000000004">
      <c r="AA53" s="45" t="s">
        <v>166</v>
      </c>
      <c r="AB53" s="45" t="s">
        <v>202</v>
      </c>
      <c r="AC53" s="45" t="s">
        <v>338</v>
      </c>
      <c r="AD53" s="46">
        <f t="shared" ca="1" si="6"/>
        <v>0</v>
      </c>
      <c r="AF53" s="46">
        <f t="shared" ca="1" si="4"/>
        <v>0</v>
      </c>
      <c r="AG53" s="46">
        <v>53</v>
      </c>
    </row>
    <row r="54" spans="27:36" x14ac:dyDescent="0.55000000000000004">
      <c r="AA54" s="45" t="s">
        <v>171</v>
      </c>
      <c r="AB54" s="45" t="s">
        <v>202</v>
      </c>
      <c r="AC54" s="45" t="s">
        <v>339</v>
      </c>
      <c r="AD54" s="46">
        <f t="shared" ca="1" si="6"/>
        <v>0</v>
      </c>
      <c r="AF54" s="46">
        <f t="shared" ca="1" si="4"/>
        <v>0</v>
      </c>
      <c r="AG54" s="46">
        <v>54</v>
      </c>
    </row>
    <row r="55" spans="27:36" x14ac:dyDescent="0.55000000000000004">
      <c r="AD55" s="46"/>
      <c r="AF55" s="46">
        <f t="shared" ca="1" si="4"/>
        <v>0</v>
      </c>
      <c r="AG55" s="46">
        <v>55</v>
      </c>
    </row>
    <row r="56" spans="27:36" x14ac:dyDescent="0.55000000000000004">
      <c r="AF56" s="46">
        <f t="shared" ca="1" si="4"/>
        <v>0</v>
      </c>
      <c r="AG56" s="46">
        <v>56</v>
      </c>
    </row>
    <row r="57" spans="27:36" x14ac:dyDescent="0.55000000000000004">
      <c r="AF57" s="46">
        <f t="shared" ca="1" si="4"/>
        <v>0</v>
      </c>
      <c r="AG57" s="46">
        <v>57</v>
      </c>
    </row>
    <row r="58" spans="27:36" x14ac:dyDescent="0.55000000000000004">
      <c r="AF58" s="46">
        <f t="shared" ca="1" si="4"/>
        <v>0</v>
      </c>
      <c r="AG58" s="46">
        <v>58</v>
      </c>
    </row>
    <row r="59" spans="27:36" x14ac:dyDescent="0.55000000000000004">
      <c r="AF59" s="46">
        <f t="shared" ca="1" si="4"/>
        <v>0</v>
      </c>
      <c r="AG59" s="46">
        <v>59</v>
      </c>
    </row>
    <row r="60" spans="27:36" x14ac:dyDescent="0.55000000000000004">
      <c r="AF60" s="46">
        <f t="shared" ca="1" si="4"/>
        <v>0</v>
      </c>
      <c r="AG60" s="46">
        <v>60</v>
      </c>
    </row>
    <row r="61" spans="27:36" x14ac:dyDescent="0.55000000000000004">
      <c r="AF61" s="46">
        <f t="shared" ca="1" si="4"/>
        <v>0</v>
      </c>
      <c r="AG61" s="46">
        <v>61</v>
      </c>
    </row>
    <row r="62" spans="27:36" x14ac:dyDescent="0.55000000000000004">
      <c r="AF62" s="46">
        <f t="shared" ca="1" si="4"/>
        <v>0</v>
      </c>
      <c r="AG62" s="46">
        <v>62</v>
      </c>
    </row>
    <row r="63" spans="27:36" x14ac:dyDescent="0.55000000000000004">
      <c r="AF63" s="46">
        <f t="shared" ca="1" si="4"/>
        <v>0</v>
      </c>
      <c r="AG63" s="46">
        <v>63</v>
      </c>
    </row>
    <row r="64" spans="27:36" x14ac:dyDescent="0.55000000000000004">
      <c r="AF64" s="46">
        <f t="shared" ca="1" si="4"/>
        <v>0</v>
      </c>
      <c r="AG64" s="46">
        <v>64</v>
      </c>
    </row>
    <row r="65" spans="32:33" x14ac:dyDescent="0.55000000000000004">
      <c r="AF65" s="46">
        <f t="shared" ca="1" si="4"/>
        <v>0</v>
      </c>
      <c r="AG65" s="46">
        <v>65</v>
      </c>
    </row>
    <row r="66" spans="32:33" x14ac:dyDescent="0.55000000000000004">
      <c r="AF66" s="46">
        <f t="shared" ca="1" si="4"/>
        <v>0</v>
      </c>
      <c r="AG66" s="46">
        <v>66</v>
      </c>
    </row>
    <row r="67" spans="32:33" x14ac:dyDescent="0.55000000000000004">
      <c r="AF67" s="46">
        <f t="shared" ca="1" si="4"/>
        <v>0</v>
      </c>
      <c r="AG67" s="46">
        <v>67</v>
      </c>
    </row>
    <row r="68" spans="32:33" x14ac:dyDescent="0.55000000000000004">
      <c r="AF68" s="46">
        <f t="shared" ca="1" si="4"/>
        <v>0</v>
      </c>
      <c r="AG68" s="46">
        <v>68</v>
      </c>
    </row>
    <row r="69" spans="32:33" x14ac:dyDescent="0.55000000000000004">
      <c r="AF69" s="46">
        <f t="shared" ca="1" si="4"/>
        <v>0</v>
      </c>
      <c r="AG69" s="46">
        <v>69</v>
      </c>
    </row>
    <row r="70" spans="32:33" x14ac:dyDescent="0.55000000000000004">
      <c r="AF70" s="46">
        <f t="shared" ca="1" si="4"/>
        <v>0</v>
      </c>
      <c r="AG70" s="46">
        <v>70</v>
      </c>
    </row>
    <row r="71" spans="32:33" x14ac:dyDescent="0.55000000000000004">
      <c r="AF71" s="46">
        <f t="shared" ref="AF71:AF134" ca="1" si="8">INDIRECT($AB$7&amp;"!"&amp;"B"&amp;ROW(B71))</f>
        <v>0</v>
      </c>
      <c r="AG71" s="46">
        <v>71</v>
      </c>
    </row>
    <row r="72" spans="32:33" x14ac:dyDescent="0.55000000000000004">
      <c r="AF72" s="46">
        <f t="shared" ca="1" si="8"/>
        <v>0</v>
      </c>
      <c r="AG72" s="46">
        <v>72</v>
      </c>
    </row>
    <row r="73" spans="32:33" x14ac:dyDescent="0.55000000000000004">
      <c r="AF73" s="46">
        <f t="shared" ca="1" si="8"/>
        <v>0</v>
      </c>
      <c r="AG73" s="46">
        <v>73</v>
      </c>
    </row>
    <row r="74" spans="32:33" x14ac:dyDescent="0.55000000000000004">
      <c r="AF74" s="46">
        <f t="shared" ca="1" si="8"/>
        <v>0</v>
      </c>
      <c r="AG74" s="46">
        <v>74</v>
      </c>
    </row>
    <row r="75" spans="32:33" x14ac:dyDescent="0.55000000000000004">
      <c r="AF75" s="46">
        <f t="shared" ca="1" si="8"/>
        <v>0</v>
      </c>
      <c r="AG75" s="46">
        <v>75</v>
      </c>
    </row>
    <row r="76" spans="32:33" x14ac:dyDescent="0.55000000000000004">
      <c r="AF76" s="46">
        <f t="shared" ca="1" si="8"/>
        <v>0</v>
      </c>
      <c r="AG76" s="46">
        <v>76</v>
      </c>
    </row>
    <row r="77" spans="32:33" x14ac:dyDescent="0.55000000000000004">
      <c r="AF77" s="46">
        <f t="shared" ca="1" si="8"/>
        <v>0</v>
      </c>
      <c r="AG77" s="46">
        <v>77</v>
      </c>
    </row>
    <row r="78" spans="32:33" x14ac:dyDescent="0.55000000000000004">
      <c r="AF78" s="46">
        <f t="shared" ca="1" si="8"/>
        <v>0</v>
      </c>
      <c r="AG78" s="46">
        <v>78</v>
      </c>
    </row>
    <row r="79" spans="32:33" x14ac:dyDescent="0.55000000000000004">
      <c r="AF79" s="46">
        <f t="shared" ca="1" si="8"/>
        <v>0</v>
      </c>
      <c r="AG79" s="46">
        <v>79</v>
      </c>
    </row>
    <row r="80" spans="32:33" x14ac:dyDescent="0.55000000000000004">
      <c r="AF80" s="46">
        <f t="shared" ca="1" si="8"/>
        <v>0</v>
      </c>
      <c r="AG80" s="46">
        <v>80</v>
      </c>
    </row>
    <row r="81" spans="32:33" x14ac:dyDescent="0.55000000000000004">
      <c r="AF81" s="46">
        <f t="shared" ca="1" si="8"/>
        <v>0</v>
      </c>
      <c r="AG81" s="46">
        <v>81</v>
      </c>
    </row>
    <row r="82" spans="32:33" x14ac:dyDescent="0.55000000000000004">
      <c r="AF82" s="46">
        <f t="shared" ca="1" si="8"/>
        <v>0</v>
      </c>
      <c r="AG82" s="46">
        <v>82</v>
      </c>
    </row>
    <row r="83" spans="32:33" x14ac:dyDescent="0.55000000000000004">
      <c r="AF83" s="46">
        <f t="shared" ca="1" si="8"/>
        <v>0</v>
      </c>
      <c r="AG83" s="46">
        <v>83</v>
      </c>
    </row>
    <row r="84" spans="32:33" x14ac:dyDescent="0.55000000000000004">
      <c r="AF84" s="46">
        <f t="shared" ca="1" si="8"/>
        <v>0</v>
      </c>
      <c r="AG84" s="46">
        <v>84</v>
      </c>
    </row>
    <row r="85" spans="32:33" x14ac:dyDescent="0.55000000000000004">
      <c r="AF85" s="46">
        <f t="shared" ca="1" si="8"/>
        <v>0</v>
      </c>
      <c r="AG85" s="46">
        <v>85</v>
      </c>
    </row>
    <row r="86" spans="32:33" x14ac:dyDescent="0.55000000000000004">
      <c r="AF86" s="46">
        <f t="shared" ca="1" si="8"/>
        <v>0</v>
      </c>
      <c r="AG86" s="46">
        <v>86</v>
      </c>
    </row>
    <row r="87" spans="32:33" x14ac:dyDescent="0.55000000000000004">
      <c r="AF87" s="46">
        <f t="shared" ca="1" si="8"/>
        <v>0</v>
      </c>
      <c r="AG87" s="46">
        <v>87</v>
      </c>
    </row>
    <row r="88" spans="32:33" x14ac:dyDescent="0.55000000000000004">
      <c r="AF88" s="46">
        <f t="shared" ca="1" si="8"/>
        <v>0</v>
      </c>
      <c r="AG88" s="46">
        <v>88</v>
      </c>
    </row>
    <row r="89" spans="32:33" x14ac:dyDescent="0.55000000000000004">
      <c r="AF89" s="46">
        <f t="shared" ca="1" si="8"/>
        <v>0</v>
      </c>
      <c r="AG89" s="46">
        <v>89</v>
      </c>
    </row>
    <row r="90" spans="32:33" x14ac:dyDescent="0.55000000000000004">
      <c r="AF90" s="46">
        <f t="shared" ca="1" si="8"/>
        <v>0</v>
      </c>
      <c r="AG90" s="46">
        <v>90</v>
      </c>
    </row>
    <row r="91" spans="32:33" x14ac:dyDescent="0.55000000000000004">
      <c r="AF91" s="46">
        <f t="shared" ca="1" si="8"/>
        <v>0</v>
      </c>
      <c r="AG91" s="46">
        <v>91</v>
      </c>
    </row>
    <row r="92" spans="32:33" x14ac:dyDescent="0.55000000000000004">
      <c r="AF92" s="46">
        <f t="shared" ca="1" si="8"/>
        <v>0</v>
      </c>
      <c r="AG92" s="46">
        <v>92</v>
      </c>
    </row>
    <row r="93" spans="32:33" x14ac:dyDescent="0.55000000000000004">
      <c r="AF93" s="46">
        <f t="shared" ca="1" si="8"/>
        <v>0</v>
      </c>
      <c r="AG93" s="46">
        <v>93</v>
      </c>
    </row>
    <row r="94" spans="32:33" x14ac:dyDescent="0.55000000000000004">
      <c r="AF94" s="46">
        <f t="shared" ca="1" si="8"/>
        <v>0</v>
      </c>
      <c r="AG94" s="46">
        <v>94</v>
      </c>
    </row>
    <row r="95" spans="32:33" x14ac:dyDescent="0.55000000000000004">
      <c r="AF95" s="46">
        <f t="shared" ca="1" si="8"/>
        <v>0</v>
      </c>
      <c r="AG95" s="46">
        <v>95</v>
      </c>
    </row>
    <row r="96" spans="32:33" x14ac:dyDescent="0.55000000000000004">
      <c r="AF96" s="46">
        <f t="shared" ca="1" si="8"/>
        <v>0</v>
      </c>
      <c r="AG96" s="46">
        <v>96</v>
      </c>
    </row>
    <row r="97" spans="32:33" x14ac:dyDescent="0.55000000000000004">
      <c r="AF97" s="46">
        <f t="shared" ca="1" si="8"/>
        <v>0</v>
      </c>
      <c r="AG97" s="46">
        <v>97</v>
      </c>
    </row>
    <row r="98" spans="32:33" x14ac:dyDescent="0.55000000000000004">
      <c r="AF98" s="46">
        <f t="shared" ca="1" si="8"/>
        <v>0</v>
      </c>
      <c r="AG98" s="46">
        <v>98</v>
      </c>
    </row>
    <row r="99" spans="32:33" x14ac:dyDescent="0.55000000000000004">
      <c r="AF99" s="46">
        <f t="shared" ca="1" si="8"/>
        <v>0</v>
      </c>
      <c r="AG99" s="46">
        <v>99</v>
      </c>
    </row>
    <row r="100" spans="32:33" x14ac:dyDescent="0.55000000000000004">
      <c r="AF100" s="46">
        <f t="shared" ca="1" si="8"/>
        <v>0</v>
      </c>
      <c r="AG100" s="46">
        <v>100</v>
      </c>
    </row>
    <row r="101" spans="32:33" x14ac:dyDescent="0.55000000000000004">
      <c r="AF101" s="46">
        <f t="shared" ca="1" si="8"/>
        <v>0</v>
      </c>
      <c r="AG101" s="46">
        <v>101</v>
      </c>
    </row>
    <row r="102" spans="32:33" x14ac:dyDescent="0.55000000000000004">
      <c r="AF102" s="46">
        <f t="shared" ca="1" si="8"/>
        <v>0</v>
      </c>
      <c r="AG102" s="46">
        <v>102</v>
      </c>
    </row>
    <row r="103" spans="32:33" x14ac:dyDescent="0.55000000000000004">
      <c r="AF103" s="46">
        <f t="shared" ca="1" si="8"/>
        <v>0</v>
      </c>
      <c r="AG103" s="46">
        <v>103</v>
      </c>
    </row>
    <row r="104" spans="32:33" x14ac:dyDescent="0.55000000000000004">
      <c r="AF104" s="46">
        <f t="shared" ca="1" si="8"/>
        <v>0</v>
      </c>
      <c r="AG104" s="46">
        <v>104</v>
      </c>
    </row>
    <row r="105" spans="32:33" x14ac:dyDescent="0.55000000000000004">
      <c r="AF105" s="46">
        <f t="shared" ca="1" si="8"/>
        <v>0</v>
      </c>
      <c r="AG105" s="46">
        <v>105</v>
      </c>
    </row>
    <row r="106" spans="32:33" x14ac:dyDescent="0.55000000000000004">
      <c r="AF106" s="46">
        <f t="shared" ca="1" si="8"/>
        <v>0</v>
      </c>
      <c r="AG106" s="46">
        <v>106</v>
      </c>
    </row>
    <row r="107" spans="32:33" x14ac:dyDescent="0.55000000000000004">
      <c r="AF107" s="46">
        <f t="shared" ca="1" si="8"/>
        <v>0</v>
      </c>
      <c r="AG107" s="46">
        <v>107</v>
      </c>
    </row>
    <row r="108" spans="32:33" x14ac:dyDescent="0.55000000000000004">
      <c r="AF108" s="46">
        <f t="shared" ca="1" si="8"/>
        <v>0</v>
      </c>
      <c r="AG108" s="46">
        <v>108</v>
      </c>
    </row>
    <row r="109" spans="32:33" x14ac:dyDescent="0.55000000000000004">
      <c r="AF109" s="46">
        <f t="shared" ca="1" si="8"/>
        <v>0</v>
      </c>
      <c r="AG109" s="46">
        <v>109</v>
      </c>
    </row>
    <row r="110" spans="32:33" x14ac:dyDescent="0.55000000000000004">
      <c r="AF110" s="46">
        <f t="shared" ca="1" si="8"/>
        <v>0</v>
      </c>
      <c r="AG110" s="46">
        <v>110</v>
      </c>
    </row>
    <row r="111" spans="32:33" x14ac:dyDescent="0.55000000000000004">
      <c r="AF111" s="46">
        <f t="shared" ca="1" si="8"/>
        <v>0</v>
      </c>
      <c r="AG111" s="46">
        <v>111</v>
      </c>
    </row>
    <row r="112" spans="32:33" x14ac:dyDescent="0.55000000000000004">
      <c r="AF112" s="46">
        <f t="shared" ca="1" si="8"/>
        <v>0</v>
      </c>
      <c r="AG112" s="46">
        <v>112</v>
      </c>
    </row>
    <row r="113" spans="32:33" x14ac:dyDescent="0.55000000000000004">
      <c r="AF113" s="46">
        <f t="shared" ca="1" si="8"/>
        <v>0</v>
      </c>
      <c r="AG113" s="46">
        <v>113</v>
      </c>
    </row>
    <row r="114" spans="32:33" x14ac:dyDescent="0.55000000000000004">
      <c r="AF114" s="46">
        <f t="shared" ca="1" si="8"/>
        <v>0</v>
      </c>
      <c r="AG114" s="46">
        <v>114</v>
      </c>
    </row>
    <row r="115" spans="32:33" x14ac:dyDescent="0.55000000000000004">
      <c r="AF115" s="46">
        <f t="shared" ca="1" si="8"/>
        <v>0</v>
      </c>
      <c r="AG115" s="46">
        <v>115</v>
      </c>
    </row>
    <row r="116" spans="32:33" x14ac:dyDescent="0.55000000000000004">
      <c r="AF116" s="46">
        <f t="shared" ca="1" si="8"/>
        <v>0</v>
      </c>
      <c r="AG116" s="46">
        <v>116</v>
      </c>
    </row>
    <row r="117" spans="32:33" x14ac:dyDescent="0.55000000000000004">
      <c r="AF117" s="46">
        <f t="shared" ca="1" si="8"/>
        <v>0</v>
      </c>
      <c r="AG117" s="46">
        <v>117</v>
      </c>
    </row>
    <row r="118" spans="32:33" x14ac:dyDescent="0.55000000000000004">
      <c r="AF118" s="46">
        <f t="shared" ca="1" si="8"/>
        <v>0</v>
      </c>
      <c r="AG118" s="46">
        <v>118</v>
      </c>
    </row>
    <row r="119" spans="32:33" x14ac:dyDescent="0.55000000000000004">
      <c r="AF119" s="46">
        <f t="shared" ca="1" si="8"/>
        <v>0</v>
      </c>
      <c r="AG119" s="46">
        <v>119</v>
      </c>
    </row>
    <row r="120" spans="32:33" x14ac:dyDescent="0.55000000000000004">
      <c r="AF120" s="46">
        <f t="shared" ca="1" si="8"/>
        <v>0</v>
      </c>
      <c r="AG120" s="46">
        <v>120</v>
      </c>
    </row>
    <row r="121" spans="32:33" x14ac:dyDescent="0.55000000000000004">
      <c r="AF121" s="46">
        <f t="shared" ca="1" si="8"/>
        <v>0</v>
      </c>
      <c r="AG121" s="46">
        <v>121</v>
      </c>
    </row>
    <row r="122" spans="32:33" x14ac:dyDescent="0.55000000000000004">
      <c r="AF122" s="46">
        <f t="shared" ca="1" si="8"/>
        <v>0</v>
      </c>
      <c r="AG122" s="46">
        <v>122</v>
      </c>
    </row>
    <row r="123" spans="32:33" x14ac:dyDescent="0.55000000000000004">
      <c r="AF123" s="46">
        <f t="shared" ca="1" si="8"/>
        <v>0</v>
      </c>
      <c r="AG123" s="46">
        <v>123</v>
      </c>
    </row>
    <row r="124" spans="32:33" x14ac:dyDescent="0.55000000000000004">
      <c r="AF124" s="46">
        <f t="shared" ca="1" si="8"/>
        <v>0</v>
      </c>
      <c r="AG124" s="46">
        <v>124</v>
      </c>
    </row>
    <row r="125" spans="32:33" x14ac:dyDescent="0.55000000000000004">
      <c r="AF125" s="46">
        <f t="shared" ca="1" si="8"/>
        <v>0</v>
      </c>
      <c r="AG125" s="46">
        <v>125</v>
      </c>
    </row>
    <row r="126" spans="32:33" x14ac:dyDescent="0.55000000000000004">
      <c r="AF126" s="46">
        <f t="shared" ca="1" si="8"/>
        <v>0</v>
      </c>
      <c r="AG126" s="46">
        <v>126</v>
      </c>
    </row>
    <row r="127" spans="32:33" x14ac:dyDescent="0.55000000000000004">
      <c r="AF127" s="46">
        <f t="shared" ca="1" si="8"/>
        <v>0</v>
      </c>
      <c r="AG127" s="46">
        <v>127</v>
      </c>
    </row>
    <row r="128" spans="32:33" x14ac:dyDescent="0.55000000000000004">
      <c r="AF128" s="46">
        <f t="shared" ca="1" si="8"/>
        <v>0</v>
      </c>
      <c r="AG128" s="46">
        <v>128</v>
      </c>
    </row>
    <row r="129" spans="32:33" x14ac:dyDescent="0.55000000000000004">
      <c r="AF129" s="46">
        <f t="shared" ca="1" si="8"/>
        <v>0</v>
      </c>
      <c r="AG129" s="46">
        <v>129</v>
      </c>
    </row>
    <row r="130" spans="32:33" x14ac:dyDescent="0.55000000000000004">
      <c r="AF130" s="46">
        <f t="shared" ca="1" si="8"/>
        <v>0</v>
      </c>
      <c r="AG130" s="46">
        <v>130</v>
      </c>
    </row>
    <row r="131" spans="32:33" x14ac:dyDescent="0.55000000000000004">
      <c r="AF131" s="46">
        <f t="shared" ca="1" si="8"/>
        <v>0</v>
      </c>
      <c r="AG131" s="46">
        <v>131</v>
      </c>
    </row>
    <row r="132" spans="32:33" x14ac:dyDescent="0.55000000000000004">
      <c r="AF132" s="46">
        <f t="shared" ca="1" si="8"/>
        <v>0</v>
      </c>
      <c r="AG132" s="46">
        <v>132</v>
      </c>
    </row>
    <row r="133" spans="32:33" x14ac:dyDescent="0.55000000000000004">
      <c r="AF133" s="46">
        <f t="shared" ca="1" si="8"/>
        <v>0</v>
      </c>
      <c r="AG133" s="46">
        <v>133</v>
      </c>
    </row>
    <row r="134" spans="32:33" x14ac:dyDescent="0.55000000000000004">
      <c r="AF134" s="46">
        <f t="shared" ca="1" si="8"/>
        <v>0</v>
      </c>
      <c r="AG134" s="46">
        <v>134</v>
      </c>
    </row>
    <row r="135" spans="32:33" x14ac:dyDescent="0.55000000000000004">
      <c r="AF135" s="46">
        <f t="shared" ref="AF135:AF198" ca="1" si="9">INDIRECT($AB$7&amp;"!"&amp;"B"&amp;ROW(B135))</f>
        <v>0</v>
      </c>
      <c r="AG135" s="46">
        <v>135</v>
      </c>
    </row>
    <row r="136" spans="32:33" x14ac:dyDescent="0.55000000000000004">
      <c r="AF136" s="46">
        <f t="shared" ca="1" si="9"/>
        <v>0</v>
      </c>
      <c r="AG136" s="46">
        <v>136</v>
      </c>
    </row>
    <row r="137" spans="32:33" x14ac:dyDescent="0.55000000000000004">
      <c r="AF137" s="46">
        <f t="shared" ca="1" si="9"/>
        <v>0</v>
      </c>
      <c r="AG137" s="46">
        <v>137</v>
      </c>
    </row>
    <row r="138" spans="32:33" x14ac:dyDescent="0.55000000000000004">
      <c r="AF138" s="46">
        <f t="shared" ca="1" si="9"/>
        <v>0</v>
      </c>
      <c r="AG138" s="46">
        <v>138</v>
      </c>
    </row>
    <row r="139" spans="32:33" x14ac:dyDescent="0.55000000000000004">
      <c r="AF139" s="46">
        <f t="shared" ca="1" si="9"/>
        <v>0</v>
      </c>
      <c r="AG139" s="46">
        <v>139</v>
      </c>
    </row>
    <row r="140" spans="32:33" x14ac:dyDescent="0.55000000000000004">
      <c r="AF140" s="46">
        <f t="shared" ca="1" si="9"/>
        <v>0</v>
      </c>
      <c r="AG140" s="46">
        <v>140</v>
      </c>
    </row>
    <row r="141" spans="32:33" x14ac:dyDescent="0.55000000000000004">
      <c r="AF141" s="46">
        <f t="shared" ca="1" si="9"/>
        <v>0</v>
      </c>
      <c r="AG141" s="46">
        <v>141</v>
      </c>
    </row>
    <row r="142" spans="32:33" x14ac:dyDescent="0.55000000000000004">
      <c r="AF142" s="46">
        <f t="shared" ca="1" si="9"/>
        <v>0</v>
      </c>
      <c r="AG142" s="46">
        <v>142</v>
      </c>
    </row>
    <row r="143" spans="32:33" x14ac:dyDescent="0.55000000000000004">
      <c r="AF143" s="46">
        <f t="shared" ca="1" si="9"/>
        <v>0</v>
      </c>
      <c r="AG143" s="46">
        <v>143</v>
      </c>
    </row>
    <row r="144" spans="32:33" x14ac:dyDescent="0.55000000000000004">
      <c r="AF144" s="46">
        <f t="shared" ca="1" si="9"/>
        <v>0</v>
      </c>
      <c r="AG144" s="46">
        <v>144</v>
      </c>
    </row>
    <row r="145" spans="32:33" x14ac:dyDescent="0.55000000000000004">
      <c r="AF145" s="46">
        <f t="shared" ca="1" si="9"/>
        <v>0</v>
      </c>
      <c r="AG145" s="46">
        <v>145</v>
      </c>
    </row>
    <row r="146" spans="32:33" x14ac:dyDescent="0.55000000000000004">
      <c r="AF146" s="46">
        <f t="shared" ca="1" si="9"/>
        <v>0</v>
      </c>
      <c r="AG146" s="46">
        <v>146</v>
      </c>
    </row>
    <row r="147" spans="32:33" x14ac:dyDescent="0.55000000000000004">
      <c r="AF147" s="46">
        <f t="shared" ca="1" si="9"/>
        <v>0</v>
      </c>
      <c r="AG147" s="46">
        <v>147</v>
      </c>
    </row>
    <row r="148" spans="32:33" x14ac:dyDescent="0.55000000000000004">
      <c r="AF148" s="46">
        <f t="shared" ca="1" si="9"/>
        <v>0</v>
      </c>
      <c r="AG148" s="46">
        <v>148</v>
      </c>
    </row>
    <row r="149" spans="32:33" x14ac:dyDescent="0.55000000000000004">
      <c r="AF149" s="46">
        <f t="shared" ca="1" si="9"/>
        <v>0</v>
      </c>
      <c r="AG149" s="46">
        <v>149</v>
      </c>
    </row>
    <row r="150" spans="32:33" x14ac:dyDescent="0.55000000000000004">
      <c r="AF150" s="46">
        <f t="shared" ca="1" si="9"/>
        <v>0</v>
      </c>
      <c r="AG150" s="46">
        <v>150</v>
      </c>
    </row>
    <row r="151" spans="32:33" x14ac:dyDescent="0.55000000000000004">
      <c r="AF151" s="46">
        <f t="shared" ca="1" si="9"/>
        <v>0</v>
      </c>
      <c r="AG151" s="46">
        <v>151</v>
      </c>
    </row>
    <row r="152" spans="32:33" x14ac:dyDescent="0.55000000000000004">
      <c r="AF152" s="46">
        <f t="shared" ca="1" si="9"/>
        <v>0</v>
      </c>
      <c r="AG152" s="46">
        <v>152</v>
      </c>
    </row>
    <row r="153" spans="32:33" x14ac:dyDescent="0.55000000000000004">
      <c r="AF153" s="46">
        <f t="shared" ca="1" si="9"/>
        <v>0</v>
      </c>
      <c r="AG153" s="46">
        <v>153</v>
      </c>
    </row>
    <row r="154" spans="32:33" x14ac:dyDescent="0.55000000000000004">
      <c r="AF154" s="46">
        <f t="shared" ca="1" si="9"/>
        <v>0</v>
      </c>
      <c r="AG154" s="46">
        <v>154</v>
      </c>
    </row>
    <row r="155" spans="32:33" x14ac:dyDescent="0.55000000000000004">
      <c r="AF155" s="46">
        <f t="shared" ca="1" si="9"/>
        <v>0</v>
      </c>
      <c r="AG155" s="46">
        <v>155</v>
      </c>
    </row>
    <row r="156" spans="32:33" x14ac:dyDescent="0.55000000000000004">
      <c r="AF156" s="46">
        <f t="shared" ca="1" si="9"/>
        <v>0</v>
      </c>
      <c r="AG156" s="46">
        <v>156</v>
      </c>
    </row>
    <row r="157" spans="32:33" x14ac:dyDescent="0.55000000000000004">
      <c r="AF157" s="46">
        <f t="shared" ca="1" si="9"/>
        <v>0</v>
      </c>
      <c r="AG157" s="46">
        <v>157</v>
      </c>
    </row>
    <row r="158" spans="32:33" x14ac:dyDescent="0.55000000000000004">
      <c r="AF158" s="46">
        <f t="shared" ca="1" si="9"/>
        <v>0</v>
      </c>
      <c r="AG158" s="46">
        <v>158</v>
      </c>
    </row>
    <row r="159" spans="32:33" x14ac:dyDescent="0.55000000000000004">
      <c r="AF159" s="46">
        <f t="shared" ca="1" si="9"/>
        <v>0</v>
      </c>
      <c r="AG159" s="46">
        <v>159</v>
      </c>
    </row>
    <row r="160" spans="32:33" x14ac:dyDescent="0.55000000000000004">
      <c r="AF160" s="46">
        <f t="shared" ca="1" si="9"/>
        <v>0</v>
      </c>
      <c r="AG160" s="46">
        <v>160</v>
      </c>
    </row>
    <row r="161" spans="32:33" x14ac:dyDescent="0.55000000000000004">
      <c r="AF161" s="46">
        <f t="shared" ca="1" si="9"/>
        <v>0</v>
      </c>
      <c r="AG161" s="46">
        <v>161</v>
      </c>
    </row>
    <row r="162" spans="32:33" x14ac:dyDescent="0.55000000000000004">
      <c r="AF162" s="46">
        <f t="shared" ca="1" si="9"/>
        <v>0</v>
      </c>
      <c r="AG162" s="46">
        <v>162</v>
      </c>
    </row>
    <row r="163" spans="32:33" x14ac:dyDescent="0.55000000000000004">
      <c r="AF163" s="46">
        <f t="shared" ca="1" si="9"/>
        <v>0</v>
      </c>
      <c r="AG163" s="46">
        <v>163</v>
      </c>
    </row>
    <row r="164" spans="32:33" x14ac:dyDescent="0.55000000000000004">
      <c r="AF164" s="46">
        <f t="shared" ca="1" si="9"/>
        <v>0</v>
      </c>
      <c r="AG164" s="46">
        <v>164</v>
      </c>
    </row>
    <row r="165" spans="32:33" x14ac:dyDescent="0.55000000000000004">
      <c r="AF165" s="46">
        <f t="shared" ca="1" si="9"/>
        <v>0</v>
      </c>
      <c r="AG165" s="46">
        <v>165</v>
      </c>
    </row>
    <row r="166" spans="32:33" x14ac:dyDescent="0.55000000000000004">
      <c r="AF166" s="46">
        <f t="shared" ca="1" si="9"/>
        <v>0</v>
      </c>
      <c r="AG166" s="46">
        <v>166</v>
      </c>
    </row>
    <row r="167" spans="32:33" x14ac:dyDescent="0.55000000000000004">
      <c r="AF167" s="46">
        <f t="shared" ca="1" si="9"/>
        <v>0</v>
      </c>
      <c r="AG167" s="46">
        <v>167</v>
      </c>
    </row>
    <row r="168" spans="32:33" x14ac:dyDescent="0.55000000000000004">
      <c r="AF168" s="46">
        <f t="shared" ca="1" si="9"/>
        <v>0</v>
      </c>
      <c r="AG168" s="46">
        <v>168</v>
      </c>
    </row>
    <row r="169" spans="32:33" x14ac:dyDescent="0.55000000000000004">
      <c r="AF169" s="46">
        <f t="shared" ca="1" si="9"/>
        <v>0</v>
      </c>
      <c r="AG169" s="46">
        <v>169</v>
      </c>
    </row>
    <row r="170" spans="32:33" x14ac:dyDescent="0.55000000000000004">
      <c r="AF170" s="46">
        <f t="shared" ca="1" si="9"/>
        <v>0</v>
      </c>
      <c r="AG170" s="46">
        <v>170</v>
      </c>
    </row>
    <row r="171" spans="32:33" x14ac:dyDescent="0.55000000000000004">
      <c r="AF171" s="46">
        <f t="shared" ca="1" si="9"/>
        <v>0</v>
      </c>
      <c r="AG171" s="46">
        <v>171</v>
      </c>
    </row>
    <row r="172" spans="32:33" x14ac:dyDescent="0.55000000000000004">
      <c r="AF172" s="46">
        <f t="shared" ca="1" si="9"/>
        <v>0</v>
      </c>
      <c r="AG172" s="46">
        <v>172</v>
      </c>
    </row>
    <row r="173" spans="32:33" x14ac:dyDescent="0.55000000000000004">
      <c r="AF173" s="46">
        <f t="shared" ca="1" si="9"/>
        <v>0</v>
      </c>
      <c r="AG173" s="46">
        <v>173</v>
      </c>
    </row>
    <row r="174" spans="32:33" x14ac:dyDescent="0.55000000000000004">
      <c r="AF174" s="46">
        <f t="shared" ca="1" si="9"/>
        <v>0</v>
      </c>
      <c r="AG174" s="46">
        <v>174</v>
      </c>
    </row>
    <row r="175" spans="32:33" x14ac:dyDescent="0.55000000000000004">
      <c r="AF175" s="46">
        <f t="shared" ca="1" si="9"/>
        <v>0</v>
      </c>
      <c r="AG175" s="46">
        <v>175</v>
      </c>
    </row>
    <row r="176" spans="32:33" x14ac:dyDescent="0.55000000000000004">
      <c r="AF176" s="46">
        <f t="shared" ca="1" si="9"/>
        <v>0</v>
      </c>
      <c r="AG176" s="46">
        <v>176</v>
      </c>
    </row>
    <row r="177" spans="32:33" x14ac:dyDescent="0.55000000000000004">
      <c r="AF177" s="46">
        <f t="shared" ca="1" si="9"/>
        <v>0</v>
      </c>
      <c r="AG177" s="46">
        <v>177</v>
      </c>
    </row>
    <row r="178" spans="32:33" x14ac:dyDescent="0.55000000000000004">
      <c r="AF178" s="46">
        <f t="shared" ca="1" si="9"/>
        <v>0</v>
      </c>
      <c r="AG178" s="46">
        <v>178</v>
      </c>
    </row>
    <row r="179" spans="32:33" x14ac:dyDescent="0.55000000000000004">
      <c r="AF179" s="46">
        <f t="shared" ca="1" si="9"/>
        <v>0</v>
      </c>
      <c r="AG179" s="46">
        <v>179</v>
      </c>
    </row>
    <row r="180" spans="32:33" x14ac:dyDescent="0.55000000000000004">
      <c r="AF180" s="46">
        <f t="shared" ca="1" si="9"/>
        <v>0</v>
      </c>
      <c r="AG180" s="46">
        <v>180</v>
      </c>
    </row>
    <row r="181" spans="32:33" x14ac:dyDescent="0.55000000000000004">
      <c r="AF181" s="46">
        <f t="shared" ca="1" si="9"/>
        <v>0</v>
      </c>
      <c r="AG181" s="46">
        <v>181</v>
      </c>
    </row>
    <row r="182" spans="32:33" x14ac:dyDescent="0.55000000000000004">
      <c r="AF182" s="46">
        <f t="shared" ca="1" si="9"/>
        <v>0</v>
      </c>
      <c r="AG182" s="46">
        <v>182</v>
      </c>
    </row>
    <row r="183" spans="32:33" x14ac:dyDescent="0.55000000000000004">
      <c r="AF183" s="46">
        <f t="shared" ca="1" si="9"/>
        <v>0</v>
      </c>
      <c r="AG183" s="46">
        <v>183</v>
      </c>
    </row>
    <row r="184" spans="32:33" x14ac:dyDescent="0.55000000000000004">
      <c r="AF184" s="46">
        <f t="shared" ca="1" si="9"/>
        <v>0</v>
      </c>
      <c r="AG184" s="46">
        <v>184</v>
      </c>
    </row>
    <row r="185" spans="32:33" x14ac:dyDescent="0.55000000000000004">
      <c r="AF185" s="46">
        <f t="shared" ca="1" si="9"/>
        <v>0</v>
      </c>
      <c r="AG185" s="46">
        <v>185</v>
      </c>
    </row>
    <row r="186" spans="32:33" x14ac:dyDescent="0.55000000000000004">
      <c r="AF186" s="46">
        <f t="shared" ca="1" si="9"/>
        <v>0</v>
      </c>
      <c r="AG186" s="46">
        <v>186</v>
      </c>
    </row>
    <row r="187" spans="32:33" x14ac:dyDescent="0.55000000000000004">
      <c r="AF187" s="46">
        <f t="shared" ca="1" si="9"/>
        <v>0</v>
      </c>
      <c r="AG187" s="46">
        <v>187</v>
      </c>
    </row>
    <row r="188" spans="32:33" x14ac:dyDescent="0.55000000000000004">
      <c r="AF188" s="46">
        <f t="shared" ca="1" si="9"/>
        <v>0</v>
      </c>
      <c r="AG188" s="46">
        <v>188</v>
      </c>
    </row>
    <row r="189" spans="32:33" x14ac:dyDescent="0.55000000000000004">
      <c r="AF189" s="46">
        <f t="shared" ca="1" si="9"/>
        <v>0</v>
      </c>
      <c r="AG189" s="46">
        <v>189</v>
      </c>
    </row>
    <row r="190" spans="32:33" x14ac:dyDescent="0.55000000000000004">
      <c r="AF190" s="46">
        <f t="shared" ca="1" si="9"/>
        <v>0</v>
      </c>
      <c r="AG190" s="46">
        <v>190</v>
      </c>
    </row>
    <row r="191" spans="32:33" x14ac:dyDescent="0.55000000000000004">
      <c r="AF191" s="46">
        <f t="shared" ca="1" si="9"/>
        <v>0</v>
      </c>
      <c r="AG191" s="46">
        <v>191</v>
      </c>
    </row>
    <row r="192" spans="32:33" x14ac:dyDescent="0.55000000000000004">
      <c r="AF192" s="46">
        <f t="shared" ca="1" si="9"/>
        <v>0</v>
      </c>
      <c r="AG192" s="46">
        <v>192</v>
      </c>
    </row>
    <row r="193" spans="32:33" x14ac:dyDescent="0.55000000000000004">
      <c r="AF193" s="46">
        <f t="shared" ca="1" si="9"/>
        <v>0</v>
      </c>
      <c r="AG193" s="46">
        <v>193</v>
      </c>
    </row>
    <row r="194" spans="32:33" x14ac:dyDescent="0.55000000000000004">
      <c r="AF194" s="46">
        <f t="shared" ca="1" si="9"/>
        <v>0</v>
      </c>
      <c r="AG194" s="46">
        <v>194</v>
      </c>
    </row>
    <row r="195" spans="32:33" x14ac:dyDescent="0.55000000000000004">
      <c r="AF195" s="46">
        <f t="shared" ca="1" si="9"/>
        <v>0</v>
      </c>
      <c r="AG195" s="46">
        <v>195</v>
      </c>
    </row>
    <row r="196" spans="32:33" x14ac:dyDescent="0.55000000000000004">
      <c r="AF196" s="46">
        <f t="shared" ca="1" si="9"/>
        <v>0</v>
      </c>
      <c r="AG196" s="46">
        <v>196</v>
      </c>
    </row>
    <row r="197" spans="32:33" x14ac:dyDescent="0.55000000000000004">
      <c r="AF197" s="46">
        <f t="shared" ca="1" si="9"/>
        <v>0</v>
      </c>
      <c r="AG197" s="46">
        <v>197</v>
      </c>
    </row>
    <row r="198" spans="32:33" x14ac:dyDescent="0.55000000000000004">
      <c r="AF198" s="46">
        <f t="shared" ca="1" si="9"/>
        <v>0</v>
      </c>
      <c r="AG198" s="46">
        <v>198</v>
      </c>
    </row>
    <row r="199" spans="32:33" x14ac:dyDescent="0.55000000000000004">
      <c r="AF199" s="46">
        <f t="shared" ref="AF199:AF250" ca="1" si="10">INDIRECT($AB$7&amp;"!"&amp;"B"&amp;ROW(B199))</f>
        <v>0</v>
      </c>
      <c r="AG199" s="46">
        <v>199</v>
      </c>
    </row>
    <row r="200" spans="32:33" x14ac:dyDescent="0.55000000000000004">
      <c r="AF200" s="46">
        <f t="shared" ca="1" si="10"/>
        <v>0</v>
      </c>
      <c r="AG200" s="46">
        <v>200</v>
      </c>
    </row>
    <row r="201" spans="32:33" x14ac:dyDescent="0.55000000000000004">
      <c r="AF201" s="46">
        <f t="shared" ca="1" si="10"/>
        <v>0</v>
      </c>
      <c r="AG201" s="46">
        <v>201</v>
      </c>
    </row>
    <row r="202" spans="32:33" x14ac:dyDescent="0.55000000000000004">
      <c r="AF202" s="46">
        <f t="shared" ca="1" si="10"/>
        <v>0</v>
      </c>
      <c r="AG202" s="46">
        <v>202</v>
      </c>
    </row>
    <row r="203" spans="32:33" x14ac:dyDescent="0.55000000000000004">
      <c r="AF203" s="46">
        <f t="shared" ca="1" si="10"/>
        <v>0</v>
      </c>
      <c r="AG203" s="46">
        <v>203</v>
      </c>
    </row>
    <row r="204" spans="32:33" x14ac:dyDescent="0.55000000000000004">
      <c r="AF204" s="46">
        <f t="shared" ca="1" si="10"/>
        <v>0</v>
      </c>
      <c r="AG204" s="46">
        <v>204</v>
      </c>
    </row>
    <row r="205" spans="32:33" x14ac:dyDescent="0.55000000000000004">
      <c r="AF205" s="46">
        <f t="shared" ca="1" si="10"/>
        <v>0</v>
      </c>
      <c r="AG205" s="46">
        <v>205</v>
      </c>
    </row>
    <row r="206" spans="32:33" x14ac:dyDescent="0.55000000000000004">
      <c r="AF206" s="46">
        <f t="shared" ca="1" si="10"/>
        <v>0</v>
      </c>
      <c r="AG206" s="46">
        <v>206</v>
      </c>
    </row>
    <row r="207" spans="32:33" x14ac:dyDescent="0.55000000000000004">
      <c r="AF207" s="46">
        <f t="shared" ca="1" si="10"/>
        <v>0</v>
      </c>
      <c r="AG207" s="46">
        <v>207</v>
      </c>
    </row>
    <row r="208" spans="32:33" x14ac:dyDescent="0.55000000000000004">
      <c r="AF208" s="46">
        <f t="shared" ca="1" si="10"/>
        <v>0</v>
      </c>
      <c r="AG208" s="46">
        <v>208</v>
      </c>
    </row>
    <row r="209" spans="32:33" x14ac:dyDescent="0.55000000000000004">
      <c r="AF209" s="46">
        <f t="shared" ca="1" si="10"/>
        <v>0</v>
      </c>
      <c r="AG209" s="46">
        <v>209</v>
      </c>
    </row>
    <row r="210" spans="32:33" x14ac:dyDescent="0.55000000000000004">
      <c r="AF210" s="46">
        <f t="shared" ca="1" si="10"/>
        <v>0</v>
      </c>
      <c r="AG210" s="46">
        <v>210</v>
      </c>
    </row>
    <row r="211" spans="32:33" x14ac:dyDescent="0.55000000000000004">
      <c r="AF211" s="46">
        <f t="shared" ca="1" si="10"/>
        <v>0</v>
      </c>
      <c r="AG211" s="46">
        <v>211</v>
      </c>
    </row>
    <row r="212" spans="32:33" x14ac:dyDescent="0.55000000000000004">
      <c r="AF212" s="46">
        <f t="shared" ca="1" si="10"/>
        <v>0</v>
      </c>
      <c r="AG212" s="46">
        <v>212</v>
      </c>
    </row>
    <row r="213" spans="32:33" x14ac:dyDescent="0.55000000000000004">
      <c r="AF213" s="46">
        <f t="shared" ca="1" si="10"/>
        <v>0</v>
      </c>
      <c r="AG213" s="46">
        <v>213</v>
      </c>
    </row>
    <row r="214" spans="32:33" x14ac:dyDescent="0.55000000000000004">
      <c r="AF214" s="46">
        <f t="shared" ca="1" si="10"/>
        <v>0</v>
      </c>
      <c r="AG214" s="46">
        <v>214</v>
      </c>
    </row>
    <row r="215" spans="32:33" x14ac:dyDescent="0.55000000000000004">
      <c r="AF215" s="46">
        <f t="shared" ca="1" si="10"/>
        <v>0</v>
      </c>
      <c r="AG215" s="46">
        <v>215</v>
      </c>
    </row>
    <row r="216" spans="32:33" x14ac:dyDescent="0.55000000000000004">
      <c r="AF216" s="46">
        <f t="shared" ca="1" si="10"/>
        <v>0</v>
      </c>
      <c r="AG216" s="46">
        <v>216</v>
      </c>
    </row>
    <row r="217" spans="32:33" x14ac:dyDescent="0.55000000000000004">
      <c r="AF217" s="46">
        <f t="shared" ca="1" si="10"/>
        <v>0</v>
      </c>
      <c r="AG217" s="46">
        <v>217</v>
      </c>
    </row>
    <row r="218" spans="32:33" x14ac:dyDescent="0.55000000000000004">
      <c r="AF218" s="46">
        <f t="shared" ca="1" si="10"/>
        <v>0</v>
      </c>
      <c r="AG218" s="46">
        <v>218</v>
      </c>
    </row>
    <row r="219" spans="32:33" x14ac:dyDescent="0.55000000000000004">
      <c r="AF219" s="46">
        <f t="shared" ca="1" si="10"/>
        <v>0</v>
      </c>
      <c r="AG219" s="46">
        <v>219</v>
      </c>
    </row>
    <row r="220" spans="32:33" x14ac:dyDescent="0.55000000000000004">
      <c r="AF220" s="46">
        <f t="shared" ca="1" si="10"/>
        <v>0</v>
      </c>
      <c r="AG220" s="46">
        <v>220</v>
      </c>
    </row>
    <row r="221" spans="32:33" x14ac:dyDescent="0.55000000000000004">
      <c r="AF221" s="46">
        <f t="shared" ca="1" si="10"/>
        <v>0</v>
      </c>
      <c r="AG221" s="46">
        <v>221</v>
      </c>
    </row>
    <row r="222" spans="32:33" x14ac:dyDescent="0.55000000000000004">
      <c r="AF222" s="46">
        <f t="shared" ca="1" si="10"/>
        <v>0</v>
      </c>
      <c r="AG222" s="46">
        <v>222</v>
      </c>
    </row>
    <row r="223" spans="32:33" x14ac:dyDescent="0.55000000000000004">
      <c r="AF223" s="46">
        <f t="shared" ca="1" si="10"/>
        <v>0</v>
      </c>
      <c r="AG223" s="46">
        <v>223</v>
      </c>
    </row>
    <row r="224" spans="32:33" x14ac:dyDescent="0.55000000000000004">
      <c r="AF224" s="46">
        <f t="shared" ca="1" si="10"/>
        <v>0</v>
      </c>
      <c r="AG224" s="46">
        <v>224</v>
      </c>
    </row>
    <row r="225" spans="32:33" x14ac:dyDescent="0.55000000000000004">
      <c r="AF225" s="46">
        <f t="shared" ca="1" si="10"/>
        <v>0</v>
      </c>
      <c r="AG225" s="46">
        <v>225</v>
      </c>
    </row>
    <row r="226" spans="32:33" x14ac:dyDescent="0.55000000000000004">
      <c r="AF226" s="46">
        <f t="shared" ca="1" si="10"/>
        <v>0</v>
      </c>
      <c r="AG226" s="46">
        <v>226</v>
      </c>
    </row>
    <row r="227" spans="32:33" x14ac:dyDescent="0.55000000000000004">
      <c r="AF227" s="46">
        <f t="shared" ca="1" si="10"/>
        <v>0</v>
      </c>
      <c r="AG227" s="46">
        <v>227</v>
      </c>
    </row>
    <row r="228" spans="32:33" x14ac:dyDescent="0.55000000000000004">
      <c r="AF228" s="46">
        <f t="shared" ca="1" si="10"/>
        <v>0</v>
      </c>
      <c r="AG228" s="46">
        <v>228</v>
      </c>
    </row>
    <row r="229" spans="32:33" x14ac:dyDescent="0.55000000000000004">
      <c r="AF229" s="46">
        <f t="shared" ca="1" si="10"/>
        <v>0</v>
      </c>
      <c r="AG229" s="46">
        <v>229</v>
      </c>
    </row>
    <row r="230" spans="32:33" x14ac:dyDescent="0.55000000000000004">
      <c r="AF230" s="46">
        <f t="shared" ca="1" si="10"/>
        <v>0</v>
      </c>
      <c r="AG230" s="46">
        <v>230</v>
      </c>
    </row>
    <row r="231" spans="32:33" x14ac:dyDescent="0.55000000000000004">
      <c r="AF231" s="46">
        <f t="shared" ca="1" si="10"/>
        <v>0</v>
      </c>
      <c r="AG231" s="46">
        <v>231</v>
      </c>
    </row>
    <row r="232" spans="32:33" x14ac:dyDescent="0.55000000000000004">
      <c r="AF232" s="46">
        <f t="shared" ca="1" si="10"/>
        <v>0</v>
      </c>
      <c r="AG232" s="46">
        <v>232</v>
      </c>
    </row>
    <row r="233" spans="32:33" x14ac:dyDescent="0.55000000000000004">
      <c r="AF233" s="46">
        <f t="shared" ca="1" si="10"/>
        <v>0</v>
      </c>
      <c r="AG233" s="46">
        <v>233</v>
      </c>
    </row>
    <row r="234" spans="32:33" x14ac:dyDescent="0.55000000000000004">
      <c r="AF234" s="46">
        <f t="shared" ca="1" si="10"/>
        <v>0</v>
      </c>
      <c r="AG234" s="46">
        <v>234</v>
      </c>
    </row>
    <row r="235" spans="32:33" x14ac:dyDescent="0.55000000000000004">
      <c r="AF235" s="46">
        <f t="shared" ca="1" si="10"/>
        <v>0</v>
      </c>
      <c r="AG235" s="46">
        <v>235</v>
      </c>
    </row>
    <row r="236" spans="32:33" x14ac:dyDescent="0.55000000000000004">
      <c r="AF236" s="46">
        <f t="shared" ca="1" si="10"/>
        <v>0</v>
      </c>
      <c r="AG236" s="46">
        <v>236</v>
      </c>
    </row>
    <row r="237" spans="32:33" x14ac:dyDescent="0.55000000000000004">
      <c r="AF237" s="46">
        <f t="shared" ca="1" si="10"/>
        <v>0</v>
      </c>
      <c r="AG237" s="46">
        <v>237</v>
      </c>
    </row>
    <row r="238" spans="32:33" x14ac:dyDescent="0.55000000000000004">
      <c r="AF238" s="46">
        <f t="shared" ca="1" si="10"/>
        <v>0</v>
      </c>
      <c r="AG238" s="46">
        <v>238</v>
      </c>
    </row>
    <row r="239" spans="32:33" x14ac:dyDescent="0.55000000000000004">
      <c r="AF239" s="46">
        <f t="shared" ca="1" si="10"/>
        <v>0</v>
      </c>
      <c r="AG239" s="46">
        <v>239</v>
      </c>
    </row>
    <row r="240" spans="32:33" x14ac:dyDescent="0.55000000000000004">
      <c r="AF240" s="46">
        <f t="shared" ca="1" si="10"/>
        <v>0</v>
      </c>
      <c r="AG240" s="46">
        <v>240</v>
      </c>
    </row>
    <row r="241" spans="32:33" x14ac:dyDescent="0.55000000000000004">
      <c r="AF241" s="46">
        <f t="shared" ca="1" si="10"/>
        <v>0</v>
      </c>
      <c r="AG241" s="46">
        <v>241</v>
      </c>
    </row>
    <row r="242" spans="32:33" x14ac:dyDescent="0.55000000000000004">
      <c r="AF242" s="46">
        <f t="shared" ca="1" si="10"/>
        <v>0</v>
      </c>
      <c r="AG242" s="46">
        <v>242</v>
      </c>
    </row>
    <row r="243" spans="32:33" x14ac:dyDescent="0.55000000000000004">
      <c r="AF243" s="46">
        <f t="shared" ca="1" si="10"/>
        <v>0</v>
      </c>
      <c r="AG243" s="46">
        <v>243</v>
      </c>
    </row>
    <row r="244" spans="32:33" x14ac:dyDescent="0.55000000000000004">
      <c r="AF244" s="46">
        <f t="shared" ca="1" si="10"/>
        <v>0</v>
      </c>
      <c r="AG244" s="46">
        <v>244</v>
      </c>
    </row>
    <row r="245" spans="32:33" x14ac:dyDescent="0.55000000000000004">
      <c r="AF245" s="46">
        <f t="shared" ca="1" si="10"/>
        <v>0</v>
      </c>
      <c r="AG245" s="46">
        <v>245</v>
      </c>
    </row>
    <row r="246" spans="32:33" x14ac:dyDescent="0.55000000000000004">
      <c r="AF246" s="46">
        <f t="shared" ca="1" si="10"/>
        <v>0</v>
      </c>
      <c r="AG246" s="46">
        <v>246</v>
      </c>
    </row>
    <row r="247" spans="32:33" x14ac:dyDescent="0.55000000000000004">
      <c r="AF247" s="46">
        <f t="shared" ca="1" si="10"/>
        <v>0</v>
      </c>
      <c r="AG247" s="46">
        <v>247</v>
      </c>
    </row>
    <row r="248" spans="32:33" x14ac:dyDescent="0.55000000000000004">
      <c r="AF248" s="46">
        <f t="shared" ca="1" si="10"/>
        <v>0</v>
      </c>
      <c r="AG248" s="46">
        <v>248</v>
      </c>
    </row>
    <row r="249" spans="32:33" x14ac:dyDescent="0.55000000000000004">
      <c r="AF249" s="46">
        <f t="shared" ca="1" si="10"/>
        <v>0</v>
      </c>
      <c r="AG249" s="46">
        <v>249</v>
      </c>
    </row>
    <row r="250" spans="32:33" x14ac:dyDescent="0.55000000000000004">
      <c r="AF250" s="46">
        <f t="shared" ca="1" si="10"/>
        <v>0</v>
      </c>
      <c r="AG250" s="46">
        <v>250</v>
      </c>
    </row>
  </sheetData>
  <mergeCells count="27">
    <mergeCell ref="B15:C15"/>
    <mergeCell ref="F15:G15"/>
    <mergeCell ref="F6:G6"/>
    <mergeCell ref="B7:B9"/>
    <mergeCell ref="F7:F13"/>
    <mergeCell ref="B10:B13"/>
    <mergeCell ref="F14:G14"/>
    <mergeCell ref="F29:H29"/>
    <mergeCell ref="B16:C16"/>
    <mergeCell ref="B17:D17"/>
    <mergeCell ref="F19:G19"/>
    <mergeCell ref="F20:G20"/>
    <mergeCell ref="F21:G21"/>
    <mergeCell ref="F22:G22"/>
    <mergeCell ref="F23:G23"/>
    <mergeCell ref="F26:H27"/>
    <mergeCell ref="I26:I27"/>
    <mergeCell ref="J26:J27"/>
    <mergeCell ref="F28:H28"/>
    <mergeCell ref="F36:H36"/>
    <mergeCell ref="F37:H37"/>
    <mergeCell ref="F30:H30"/>
    <mergeCell ref="F31:H31"/>
    <mergeCell ref="F32:H32"/>
    <mergeCell ref="F33:H33"/>
    <mergeCell ref="F34:H34"/>
    <mergeCell ref="F35:H35"/>
  </mergeCells>
  <phoneticPr fontId="4"/>
  <printOptions horizontalCentered="1"/>
  <pageMargins left="0.39370078740157483" right="0.39370078740157483" top="0.59055118110236227" bottom="0.39370078740157483" header="0.31496062992125984" footer="0.31496062992125984"/>
  <pageSetup paperSize="9" scale="92" orientation="landscape" verticalDpi="400" r:id="rId1"/>
  <headerFooter alignWithMargins="0">
    <oddHeader>&amp;R&amp;F   &amp;D   &amp;T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0777D5-0EDB-4862-8338-217AC09D31DF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1fc1379f-5e6a-4518-9b3a-2742b99d2414"/>
  </ds:schemaRefs>
</ds:datastoreItem>
</file>

<file path=customXml/itemProps2.xml><?xml version="1.0" encoding="utf-8"?>
<ds:datastoreItem xmlns:ds="http://schemas.openxmlformats.org/officeDocument/2006/customXml" ds:itemID="{F630EBF4-A288-454B-A586-5994DC5CD9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0B10E70-9F7C-4B85-9A66-7C9FA73A6A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c1379f-5e6a-4518-9b3a-2742b99d2414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水洗化人口等</vt:lpstr>
      <vt:lpstr>し尿処理状況</vt:lpstr>
      <vt:lpstr>し尿集計結果</vt:lpstr>
      <vt:lpstr>し尿集計結果!Print_Area</vt:lpstr>
      <vt:lpstr>し尿処理状況!Print_Area</vt:lpstr>
      <vt:lpstr>水洗化人口等!Print_Area</vt:lpstr>
      <vt:lpstr>し尿処理状況!Print_Titles</vt:lpstr>
      <vt:lpstr>水洗化人口等!Print_Titles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2025-10-01T09:32:22Z</dcterms:created>
  <dcterms:modified xsi:type="dcterms:W3CDTF">2025-10-01T09:32:23Z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0x010100587402524D1E15428DBF3E90CA229700</vt:lpwstr>
  </property>
</Properties>
</file>