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filterPrivacy="1" codeName="ThisWorkbook" defaultThemeVersion="202300"/>
  <xr:revisionPtr revIDLastSave="0" documentId="13_ncr:1_{2EAA605E-716B-4255-9A0C-034B1E33C0A0}" xr6:coauthVersionLast="47" xr6:coauthVersionMax="47" xr10:uidLastSave="{00000000-0000-0000-0000-000000000000}"/>
  <bookViews>
    <workbookView xWindow="-110" yWindow="-110" windowWidth="19420" windowHeight="11500" xr2:uid="{3A3DCEAA-C0AD-4327-A6FF-9A9B3F88EDFB}"/>
  </bookViews>
  <sheets>
    <sheet name="水洗化人口等" sheetId="2" r:id="rId1"/>
    <sheet name="し尿処理状況" sheetId="3" r:id="rId2"/>
    <sheet name="し尿集計結果" sheetId="4" r:id="rId3"/>
  </sheets>
  <definedNames>
    <definedName name="_xlnm._FilterDatabase" localSheetId="1" hidden="1">し尿処理状況!$A$5:$BC$5</definedName>
    <definedName name="_xlnm._FilterDatabase" localSheetId="0" hidden="1">水洗化人口等!$A$6:$AC$6</definedName>
    <definedName name="_xlnm.Print_Area" localSheetId="2">し尿集計結果!$A$1:$M$37</definedName>
    <definedName name="_xlnm.Print_Area" localSheetId="1">し尿処理状況!$2:$5</definedName>
    <definedName name="_xlnm.Print_Area" localSheetId="0">水洗化人口等!$2:$6</definedName>
    <definedName name="_xlnm.Print_Titles" localSheetId="1">し尿処理状況!$A:$B,し尿処理状況!$2:$5</definedName>
    <definedName name="_xlnm.Print_Titles" localSheetId="0">水洗化人口等!$A:$B,水洗化人口等!$2:$6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2" i="4" l="1"/>
  <c r="AG2" i="4" s="1"/>
  <c r="L2" i="4"/>
  <c r="M2" i="4" s="1"/>
  <c r="AF248" i="4"/>
  <c r="AF10" i="4"/>
  <c r="AF122" i="4"/>
  <c r="AF170" i="4"/>
  <c r="AF81" i="4"/>
  <c r="AF130" i="4"/>
  <c r="AF206" i="4"/>
  <c r="AF171" i="4"/>
  <c r="AF191" i="4"/>
  <c r="AF106" i="4"/>
  <c r="AF14" i="4"/>
  <c r="AF176" i="4"/>
  <c r="AF99" i="4"/>
  <c r="AF239" i="4"/>
  <c r="AF147" i="4"/>
  <c r="AF244" i="4"/>
  <c r="AF28" i="4"/>
  <c r="AF9" i="4"/>
  <c r="AF87" i="4"/>
  <c r="AF143" i="4"/>
  <c r="AF63" i="4"/>
  <c r="AF155" i="4"/>
  <c r="AF149" i="4"/>
  <c r="AF59" i="4"/>
  <c r="AF136" i="4"/>
  <c r="AF169" i="4"/>
  <c r="AF91" i="4"/>
  <c r="AF35" i="4"/>
  <c r="AF64" i="4"/>
  <c r="AF58" i="4"/>
  <c r="AF2" i="4"/>
  <c r="AF72" i="4"/>
  <c r="AF236" i="4"/>
  <c r="AF161" i="4"/>
  <c r="AF231" i="4"/>
  <c r="AF76" i="4"/>
  <c r="AF45" i="4"/>
  <c r="AF201" i="4"/>
  <c r="AF97" i="4"/>
  <c r="AF105" i="4"/>
  <c r="AF195" i="4"/>
  <c r="AF152" i="4"/>
  <c r="AF102" i="4"/>
  <c r="AF113" i="4"/>
  <c r="AF82" i="4"/>
  <c r="AF44" i="4"/>
  <c r="AF131" i="4"/>
  <c r="AF158" i="4"/>
  <c r="AF74" i="4"/>
  <c r="AF165" i="4"/>
  <c r="AF212" i="4"/>
  <c r="AF199" i="4"/>
  <c r="AF200" i="4"/>
  <c r="AF213" i="4"/>
  <c r="AF144" i="4"/>
  <c r="AF36" i="4"/>
  <c r="AF21" i="4"/>
  <c r="AF228" i="4"/>
  <c r="AF20" i="4"/>
  <c r="AF219" i="4"/>
  <c r="AF13" i="4"/>
  <c r="AF128" i="4"/>
  <c r="AF164" i="4"/>
  <c r="AF156" i="4"/>
  <c r="AF46" i="4"/>
  <c r="AF197" i="4"/>
  <c r="AF220" i="4"/>
  <c r="AF185" i="4"/>
  <c r="AF34" i="4"/>
  <c r="AF198" i="4"/>
  <c r="AF163" i="4"/>
  <c r="AF78" i="4"/>
  <c r="AF182" i="4"/>
  <c r="AF92" i="4"/>
  <c r="AF245" i="4"/>
  <c r="AF126" i="4"/>
  <c r="AF216" i="4"/>
  <c r="AF12" i="4"/>
  <c r="AF37" i="4"/>
  <c r="AF160" i="4"/>
  <c r="AF80" i="4"/>
  <c r="AF7" i="4"/>
  <c r="AF181" i="4"/>
  <c r="AF166" i="4"/>
  <c r="AF30" i="4"/>
  <c r="AF47" i="4"/>
  <c r="AF104" i="4"/>
  <c r="AF179" i="4"/>
  <c r="AF208" i="4"/>
  <c r="AF38" i="4"/>
  <c r="AF230" i="4"/>
  <c r="AF77" i="4"/>
  <c r="AF26" i="4"/>
  <c r="AF193" i="4"/>
  <c r="AF241" i="4"/>
  <c r="AF118" i="4"/>
  <c r="AF240" i="4"/>
  <c r="AF50" i="4"/>
  <c r="AF24" i="4"/>
  <c r="AF31" i="4"/>
  <c r="AF242" i="4"/>
  <c r="AF139" i="4"/>
  <c r="AF250" i="4"/>
  <c r="AF108" i="4"/>
  <c r="AF49" i="4"/>
  <c r="AF205" i="4"/>
  <c r="AF196" i="4"/>
  <c r="AF192" i="4"/>
  <c r="AF101" i="4"/>
  <c r="AF233" i="4"/>
  <c r="AF42" i="4"/>
  <c r="AF135" i="4"/>
  <c r="AF52" i="4"/>
  <c r="AF48" i="4"/>
  <c r="AF203" i="4"/>
  <c r="AF217" i="4"/>
  <c r="AF153" i="4"/>
  <c r="AF90" i="4"/>
  <c r="AF188" i="4"/>
  <c r="AF210" i="4"/>
  <c r="AF120" i="4"/>
  <c r="AF142" i="4"/>
  <c r="AF114" i="4"/>
  <c r="AF53" i="4"/>
  <c r="AF183" i="4"/>
  <c r="AF232" i="4"/>
  <c r="AF184" i="4"/>
  <c r="AF65" i="4"/>
  <c r="AF107" i="4"/>
  <c r="AF125" i="4"/>
  <c r="AF189" i="4"/>
  <c r="AF70" i="4"/>
  <c r="AF86" i="4"/>
  <c r="AF71" i="4"/>
  <c r="AF204" i="4"/>
  <c r="AF202" i="4"/>
  <c r="AF132" i="4"/>
  <c r="AF141" i="4"/>
  <c r="AF154" i="4"/>
  <c r="AF127" i="4"/>
  <c r="AF187" i="4"/>
  <c r="AF18" i="4"/>
  <c r="AF85" i="4"/>
  <c r="AF51" i="4"/>
  <c r="AF110" i="4"/>
  <c r="AF56" i="4"/>
  <c r="AF159" i="4"/>
  <c r="AF96" i="4"/>
  <c r="AF237" i="4"/>
  <c r="AF88" i="4"/>
  <c r="AF8" i="4"/>
  <c r="AF54" i="4"/>
  <c r="AF173" i="4"/>
  <c r="AF190" i="4"/>
  <c r="AF67" i="4"/>
  <c r="AF40" i="4"/>
  <c r="AF124" i="4"/>
  <c r="AF162" i="4"/>
  <c r="AF121" i="4"/>
  <c r="AF32" i="4"/>
  <c r="AF73" i="4"/>
  <c r="AF207" i="4"/>
  <c r="AF211" i="4"/>
  <c r="AF111" i="4"/>
  <c r="AF60" i="4"/>
  <c r="AF222" i="4"/>
  <c r="AF17" i="4"/>
  <c r="AF89" i="4"/>
  <c r="AF79" i="4"/>
  <c r="AF180" i="4"/>
  <c r="AF225" i="4"/>
  <c r="AF119" i="4"/>
  <c r="AF23" i="4"/>
  <c r="AF27" i="4"/>
  <c r="AF140" i="4"/>
  <c r="AF226" i="4"/>
  <c r="AF112" i="4"/>
  <c r="AF174" i="4"/>
  <c r="AF98" i="4"/>
  <c r="AF116" i="4"/>
  <c r="AF229" i="4"/>
  <c r="AF62" i="4"/>
  <c r="AF218" i="4"/>
  <c r="AF151" i="4"/>
  <c r="AF145" i="4"/>
  <c r="AF5" i="4"/>
  <c r="AF137" i="4"/>
  <c r="AF224" i="4"/>
  <c r="AF227" i="4"/>
  <c r="AF134" i="4"/>
  <c r="AF115" i="4"/>
  <c r="AF194" i="4"/>
  <c r="AF39" i="4"/>
  <c r="AF83" i="4"/>
  <c r="AF57" i="4"/>
  <c r="AF172" i="4"/>
  <c r="AF55" i="4"/>
  <c r="AF22" i="4"/>
  <c r="AF133" i="4"/>
  <c r="AF33" i="4"/>
  <c r="AF19" i="4"/>
  <c r="AF146" i="4"/>
  <c r="AF75" i="4"/>
  <c r="AF246" i="4"/>
  <c r="AF6" i="4"/>
  <c r="AF41" i="4"/>
  <c r="AF29" i="4"/>
  <c r="AF94" i="4"/>
  <c r="AF223" i="4"/>
  <c r="AF243" i="4"/>
  <c r="AF129" i="4"/>
  <c r="AF103" i="4"/>
  <c r="AF157" i="4"/>
  <c r="AF109" i="4"/>
  <c r="AF148" i="4"/>
  <c r="AF138" i="4"/>
  <c r="AF215" i="4"/>
  <c r="AF209" i="4"/>
  <c r="AF25" i="4"/>
  <c r="AF249" i="4"/>
  <c r="AF11" i="4"/>
  <c r="AF238" i="4"/>
  <c r="AF175" i="4"/>
  <c r="AF168" i="4"/>
  <c r="AF15" i="4"/>
  <c r="AF214" i="4"/>
  <c r="AF123" i="4"/>
  <c r="AF221" i="4"/>
  <c r="AF234" i="4"/>
  <c r="AF68" i="4"/>
  <c r="AF186" i="4"/>
  <c r="AF167" i="4"/>
  <c r="AF150" i="4"/>
  <c r="AF61" i="4"/>
  <c r="AF235" i="4"/>
  <c r="AF69" i="4"/>
  <c r="AF177" i="4"/>
  <c r="AF84" i="4"/>
  <c r="AF117" i="4"/>
  <c r="AF95" i="4"/>
  <c r="AF247" i="4"/>
  <c r="AF93" i="4"/>
  <c r="AF178" i="4"/>
  <c r="AF16" i="4"/>
  <c r="AF43" i="4"/>
  <c r="AF100" i="4"/>
  <c r="AF66" i="4"/>
  <c r="AB2" i="4" l="1"/>
  <c r="AD2" i="4"/>
  <c r="AD22" i="4" l="1"/>
  <c r="H20" i="4" s="1"/>
  <c r="AD7" i="4"/>
  <c r="D7" i="4" s="1"/>
  <c r="AD10" i="4"/>
  <c r="D11" i="4" s="1"/>
  <c r="AD48" i="4"/>
  <c r="I35" i="4" s="1"/>
  <c r="AD20" i="4"/>
  <c r="H12" i="4" s="1"/>
  <c r="AD34" i="4"/>
  <c r="I22" i="4" s="1"/>
  <c r="AD44" i="4"/>
  <c r="I31" i="4" s="1"/>
  <c r="AD24" i="4"/>
  <c r="H22" i="4" s="1"/>
  <c r="J22" i="4" s="1"/>
  <c r="AD12" i="4"/>
  <c r="D13" i="4" s="1"/>
  <c r="AD42" i="4"/>
  <c r="I29" i="4" s="1"/>
  <c r="AD54" i="4"/>
  <c r="J32" i="4" s="1"/>
  <c r="AD40" i="4"/>
  <c r="M9" i="4" s="1"/>
  <c r="AD16" i="4"/>
  <c r="H8" i="4" s="1"/>
  <c r="J8" i="4" s="1"/>
  <c r="AD51" i="4"/>
  <c r="J29" i="4" s="1"/>
  <c r="AD29" i="4"/>
  <c r="I11" i="4" s="1"/>
  <c r="AD28" i="4"/>
  <c r="I10" i="4" s="1"/>
  <c r="AD35" i="4"/>
  <c r="L7" i="4" s="1"/>
  <c r="AD9" i="4"/>
  <c r="D10" i="4" s="1"/>
  <c r="AD45" i="4"/>
  <c r="I32" i="4" s="1"/>
  <c r="AD32" i="4"/>
  <c r="I20" i="4" s="1"/>
  <c r="AD53" i="4"/>
  <c r="J31" i="4" s="1"/>
  <c r="AD39" i="4"/>
  <c r="M8" i="4" s="1"/>
  <c r="AD30" i="4"/>
  <c r="I12" i="4" s="1"/>
  <c r="AD11" i="4"/>
  <c r="D12" i="4" s="1"/>
  <c r="AD15" i="4"/>
  <c r="H7" i="4" s="1"/>
  <c r="AD37" i="4"/>
  <c r="L9" i="4" s="1"/>
  <c r="AD50" i="4"/>
  <c r="J28" i="4" s="1"/>
  <c r="AD49" i="4"/>
  <c r="I36" i="4" s="1"/>
  <c r="AD47" i="4"/>
  <c r="I34" i="4" s="1"/>
  <c r="AD25" i="4"/>
  <c r="I7" i="4" s="1"/>
  <c r="AD19" i="4"/>
  <c r="H11" i="4" s="1"/>
  <c r="AD43" i="4"/>
  <c r="I30" i="4" s="1"/>
  <c r="AD8" i="4"/>
  <c r="D8" i="4" s="1"/>
  <c r="AD41" i="4"/>
  <c r="I28" i="4" s="1"/>
  <c r="AD52" i="4"/>
  <c r="J30" i="4" s="1"/>
  <c r="AD38" i="4"/>
  <c r="M7" i="4" s="1"/>
  <c r="AD21" i="4"/>
  <c r="H14" i="4" s="1"/>
  <c r="AD27" i="4"/>
  <c r="I9" i="4" s="1"/>
  <c r="AD26" i="4"/>
  <c r="I8" i="4" s="1"/>
  <c r="AD17" i="4"/>
  <c r="H9" i="4" s="1"/>
  <c r="AD36" i="4"/>
  <c r="L8" i="4" s="1"/>
  <c r="AD14" i="4"/>
  <c r="D16" i="4" s="1"/>
  <c r="AD46" i="4"/>
  <c r="I33" i="4" s="1"/>
  <c r="AD13" i="4"/>
  <c r="C18" i="4" s="1"/>
  <c r="AD33" i="4"/>
  <c r="I21" i="4" s="1"/>
  <c r="AD23" i="4"/>
  <c r="H21" i="4" s="1"/>
  <c r="J21" i="4" s="1"/>
  <c r="AD31" i="4"/>
  <c r="I14" i="4" s="1"/>
  <c r="AD18" i="4"/>
  <c r="H10" i="4" s="1"/>
  <c r="J10" i="4" s="1"/>
  <c r="I23" i="4" l="1"/>
  <c r="J37" i="4"/>
  <c r="I37" i="4"/>
  <c r="J12" i="4"/>
  <c r="J7" i="4"/>
  <c r="H13" i="4"/>
  <c r="H15" i="4" s="1"/>
  <c r="D14" i="4"/>
  <c r="L15" i="4"/>
  <c r="J9" i="4"/>
  <c r="J14" i="4"/>
  <c r="M15" i="4"/>
  <c r="J11" i="4"/>
  <c r="I13" i="4"/>
  <c r="I15" i="4" s="1"/>
  <c r="D9" i="4"/>
  <c r="H23" i="4"/>
  <c r="J20" i="4"/>
  <c r="J23" i="4" s="1"/>
  <c r="D26" i="4" l="1"/>
  <c r="D15" i="4"/>
  <c r="D25" i="4"/>
  <c r="J13" i="4"/>
  <c r="K9" i="4" l="1"/>
  <c r="K8" i="4"/>
  <c r="K11" i="4"/>
  <c r="J15" i="4"/>
  <c r="K7" i="4"/>
  <c r="K10" i="4"/>
  <c r="K12" i="4"/>
  <c r="D23" i="4"/>
  <c r="D21" i="4"/>
  <c r="D22" i="4"/>
  <c r="D20" i="4"/>
  <c r="D24" i="4"/>
</calcChain>
</file>

<file path=xl/sharedStrings.xml><?xml version="1.0" encoding="utf-8"?>
<sst xmlns="http://schemas.openxmlformats.org/spreadsheetml/2006/main" count="873" uniqueCount="328">
  <si>
    <t>都道府県名</t>
    <phoneticPr fontId="7"/>
  </si>
  <si>
    <t>地方公共団体コード</t>
    <phoneticPr fontId="7"/>
  </si>
  <si>
    <t>市区町村名</t>
    <phoneticPr fontId="7"/>
  </si>
  <si>
    <t>総人口(非水洗化人口+水洗化人口)</t>
  </si>
  <si>
    <t>総人口のうち、外国人人口</t>
    <phoneticPr fontId="7"/>
  </si>
  <si>
    <t>くみ取りし尿の手数料</t>
    <phoneticPr fontId="7"/>
  </si>
  <si>
    <t>浄化槽汚泥の手数料</t>
    <phoneticPr fontId="7"/>
  </si>
  <si>
    <t>合計</t>
    <phoneticPr fontId="7"/>
  </si>
  <si>
    <t>非水洗化人口(計画収集人口+自家処理人口)</t>
  </si>
  <si>
    <t>水洗化人口(公共下水道人口+コミュニティプラント人口+集落排水施設等人口+浄化槽人口)</t>
    <phoneticPr fontId="7"/>
  </si>
  <si>
    <t>水洗化人口(公共下水道人口+コミュニティプラント人口+浄化槽人口)</t>
  </si>
  <si>
    <t>従量制・回数制</t>
    <phoneticPr fontId="7"/>
  </si>
  <si>
    <t>定額制（人頭制、世帯制）</t>
    <phoneticPr fontId="7"/>
  </si>
  <si>
    <t>無料</t>
    <phoneticPr fontId="7"/>
  </si>
  <si>
    <t>実施していない</t>
    <phoneticPr fontId="7"/>
  </si>
  <si>
    <t>非水洗化率</t>
    <phoneticPr fontId="7"/>
  </si>
  <si>
    <t>計画収集人口</t>
    <phoneticPr fontId="7"/>
  </si>
  <si>
    <t>自家処理人口</t>
    <phoneticPr fontId="7"/>
  </si>
  <si>
    <t>水洗化率(水洗化人口)</t>
    <phoneticPr fontId="7"/>
  </si>
  <si>
    <t>公共下水道人口</t>
    <phoneticPr fontId="7"/>
  </si>
  <si>
    <t>水洗化率(公共下水道)</t>
    <phoneticPr fontId="7"/>
  </si>
  <si>
    <t>コミュニティプラント人口</t>
    <phoneticPr fontId="7"/>
  </si>
  <si>
    <t>水洗化率(コミュニティプラント)</t>
    <phoneticPr fontId="7"/>
  </si>
  <si>
    <t>集落排水施設等人口</t>
    <phoneticPr fontId="7"/>
  </si>
  <si>
    <t>浄化槽人口</t>
  </si>
  <si>
    <t>水洗化率(浄化槽人口)</t>
    <phoneticPr fontId="7"/>
  </si>
  <si>
    <t>合計</t>
    <rPh sb="0" eb="1">
      <t>ゴウケイ</t>
    </rPh>
    <phoneticPr fontId="7"/>
  </si>
  <si>
    <t>みなし（単独処理）浄化槽人口</t>
    <phoneticPr fontId="7"/>
  </si>
  <si>
    <t>合併処理浄化槽人口</t>
    <phoneticPr fontId="7"/>
  </si>
  <si>
    <t>その他浄化槽人口</t>
    <phoneticPr fontId="7"/>
  </si>
  <si>
    <t>人</t>
    <phoneticPr fontId="7"/>
  </si>
  <si>
    <t>％</t>
    <phoneticPr fontId="7"/>
  </si>
  <si>
    <t>高知県</t>
  </si>
  <si>
    <t>39000</t>
  </si>
  <si>
    <t>合計</t>
  </si>
  <si>
    <t>39201</t>
  </si>
  <si>
    <t>高知市</t>
  </si>
  <si>
    <t>○</t>
  </si>
  <si>
    <t>39202</t>
  </si>
  <si>
    <t>室戸市</t>
  </si>
  <si>
    <t>39203</t>
  </si>
  <si>
    <t>安芸市</t>
  </si>
  <si>
    <t>39204</t>
  </si>
  <si>
    <t>南国市</t>
  </si>
  <si>
    <t>39205</t>
  </si>
  <si>
    <t>土佐市</t>
  </si>
  <si>
    <t>39206</t>
  </si>
  <si>
    <t>須崎市</t>
  </si>
  <si>
    <t>39208</t>
  </si>
  <si>
    <t>宿毛市</t>
  </si>
  <si>
    <t>39209</t>
  </si>
  <si>
    <t>土佐清水市</t>
  </si>
  <si>
    <t>39210</t>
  </si>
  <si>
    <t>四万十市</t>
  </si>
  <si>
    <t>39211</t>
  </si>
  <si>
    <t>香南市</t>
  </si>
  <si>
    <t>39212</t>
  </si>
  <si>
    <t>香美市</t>
  </si>
  <si>
    <t>39301</t>
  </si>
  <si>
    <t>東洋町</t>
  </si>
  <si>
    <t>39302</t>
  </si>
  <si>
    <t>奈半利町</t>
  </si>
  <si>
    <t>39303</t>
  </si>
  <si>
    <t>田野町</t>
  </si>
  <si>
    <t>39304</t>
  </si>
  <si>
    <t>安田町</t>
  </si>
  <si>
    <t>39305</t>
  </si>
  <si>
    <t>北川村</t>
  </si>
  <si>
    <t>39306</t>
  </si>
  <si>
    <t>馬路村</t>
  </si>
  <si>
    <t>39307</t>
  </si>
  <si>
    <t>芸西村</t>
  </si>
  <si>
    <t>39341</t>
  </si>
  <si>
    <t>本山町</t>
  </si>
  <si>
    <t>39344</t>
  </si>
  <si>
    <t>大豊町</t>
  </si>
  <si>
    <t>39363</t>
  </si>
  <si>
    <t>土佐町</t>
  </si>
  <si>
    <t>39364</t>
  </si>
  <si>
    <t>大川村</t>
  </si>
  <si>
    <t>39386</t>
  </si>
  <si>
    <t>いの町</t>
  </si>
  <si>
    <t>39387</t>
  </si>
  <si>
    <t>仁淀川町</t>
  </si>
  <si>
    <t>39401</t>
  </si>
  <si>
    <t>中土佐町</t>
  </si>
  <si>
    <t>39402</t>
  </si>
  <si>
    <t>佐川町</t>
  </si>
  <si>
    <t>39403</t>
  </si>
  <si>
    <t>越知町</t>
  </si>
  <si>
    <t>39405</t>
  </si>
  <si>
    <t>梼原町</t>
  </si>
  <si>
    <t>39410</t>
  </si>
  <si>
    <t>日高村</t>
  </si>
  <si>
    <t>39411</t>
  </si>
  <si>
    <t>津野町</t>
  </si>
  <si>
    <t>39412</t>
  </si>
  <si>
    <t>四万十町</t>
  </si>
  <si>
    <t>39424</t>
  </si>
  <si>
    <t>大月町</t>
  </si>
  <si>
    <t>39427</t>
  </si>
  <si>
    <t>三原村</t>
  </si>
  <si>
    <t>39428</t>
  </si>
  <si>
    <t>黒潮町</t>
  </si>
  <si>
    <t>水洗化人口等（令和5年度実績）</t>
    <phoneticPr fontId="7"/>
  </si>
  <si>
    <t>し尿収集量(直営+委託+許可)</t>
  </si>
  <si>
    <t>し尿処理量(し尿+浄化槽汚泥+自家処理量)</t>
  </si>
  <si>
    <t>処理残渣搬出量(し尿処理施設+ごみ堆肥化施設+メタン化施設)</t>
    <phoneticPr fontId="7"/>
  </si>
  <si>
    <t>し尿処理施設からの処理量(し尿処理施設内の焼却+し尿処理施設内の堆肥化･メタン化発酵等+ごみ焼却施設+ごみ堆肥化施設+メタン化施設+下水道処理施設+農地還元等の再生利用+直接埋立+その他の搬出処理)</t>
    <phoneticPr fontId="7"/>
  </si>
  <si>
    <t>し尿処理施設･処理後の残渣(し尿処理施設内の焼却+し尿処理施設内の堆肥化･メタン化発酵等+ごみ焼却施設+ごみ堆肥化施設+メタン化施設)</t>
    <phoneticPr fontId="7"/>
  </si>
  <si>
    <t>資源化量(し尿処理施設+ごみ堆肥化施設+メタン化施設)</t>
    <phoneticPr fontId="7"/>
  </si>
  <si>
    <t>直営(し尿+浄化槽汚泥)</t>
  </si>
  <si>
    <t>委託(し尿+浄化槽汚泥)</t>
  </si>
  <si>
    <t>許可(し尿+浄化槽汚泥)</t>
  </si>
  <si>
    <t>し尿(し尿処理施設+ごみ堆肥化施設+メタン化施設+下水道投入+農地還元+その他)</t>
  </si>
  <si>
    <t>浄化槽汚泥(し尿処理施設+ごみ堆肥化施設+メタン化施設+下水道投入+農地還元+その他)</t>
  </si>
  <si>
    <t>自家処理量(し尿+浄化槽汚泥)</t>
  </si>
  <si>
    <t>し尿処理施設</t>
    <phoneticPr fontId="7"/>
  </si>
  <si>
    <t>ごみ堆肥化施設</t>
    <phoneticPr fontId="7"/>
  </si>
  <si>
    <t>メタン化施設</t>
    <phoneticPr fontId="7"/>
  </si>
  <si>
    <t>し尿処理施設内の焼却</t>
    <phoneticPr fontId="7"/>
  </si>
  <si>
    <t>し尿処理施設内の堆肥化･メタン化発酵等</t>
    <phoneticPr fontId="7"/>
  </si>
  <si>
    <t>ごみ焼却施設</t>
    <phoneticPr fontId="7"/>
  </si>
  <si>
    <t>下水道処理施設</t>
    <phoneticPr fontId="7"/>
  </si>
  <si>
    <t>農地還元等の再生利用</t>
    <phoneticPr fontId="7"/>
  </si>
  <si>
    <t>直接埋立</t>
    <phoneticPr fontId="7"/>
  </si>
  <si>
    <t>その他の搬出処理</t>
    <phoneticPr fontId="7"/>
  </si>
  <si>
    <t>し尿</t>
    <phoneticPr fontId="7"/>
  </si>
  <si>
    <t>浄化槽汚泥</t>
    <phoneticPr fontId="7"/>
  </si>
  <si>
    <t>下水道投入</t>
    <phoneticPr fontId="7"/>
  </si>
  <si>
    <t>農地還元</t>
    <phoneticPr fontId="7"/>
  </si>
  <si>
    <t>その他</t>
    <phoneticPr fontId="7"/>
  </si>
  <si>
    <t>kl</t>
  </si>
  <si>
    <t>t</t>
    <phoneticPr fontId="7"/>
  </si>
  <si>
    <t>し尿処理の状況（令和5年度実績）</t>
    <phoneticPr fontId="7"/>
  </si>
  <si>
    <t>入力→</t>
  </si>
  <si>
    <t>:市区町村コード(都道府県計は、01000～47000の何れか）</t>
  </si>
  <si>
    <t>処理量</t>
  </si>
  <si>
    <t>汲み取りし尿
（kl）</t>
  </si>
  <si>
    <t>浄化槽汚泥
（kl）</t>
  </si>
  <si>
    <t>合計
（kl）</t>
  </si>
  <si>
    <t>構成比</t>
  </si>
  <si>
    <t>処理残渣搬出量
（t)</t>
  </si>
  <si>
    <t>資源化量
（t)</t>
  </si>
  <si>
    <t>01</t>
  </si>
  <si>
    <t>北海道</t>
  </si>
  <si>
    <t>非水洗化</t>
  </si>
  <si>
    <t>計画収集人口</t>
  </si>
  <si>
    <t>計画処理量</t>
  </si>
  <si>
    <t>し尿処理施設</t>
  </si>
  <si>
    <t>水洗化人口等</t>
  </si>
  <si>
    <t>G</t>
  </si>
  <si>
    <t>02</t>
  </si>
  <si>
    <t>青森県</t>
  </si>
  <si>
    <t>自家処理人口</t>
  </si>
  <si>
    <t>ごみ堆肥化施設</t>
  </si>
  <si>
    <t>H</t>
  </si>
  <si>
    <t>03</t>
  </si>
  <si>
    <t>岩手県</t>
  </si>
  <si>
    <t>小計</t>
  </si>
  <si>
    <t>メタン化施設</t>
  </si>
  <si>
    <t>下水道人口</t>
  </si>
  <si>
    <t>K</t>
  </si>
  <si>
    <t>04</t>
  </si>
  <si>
    <t>宮城県</t>
  </si>
  <si>
    <t>水洗化</t>
  </si>
  <si>
    <t>下水道投入</t>
  </si>
  <si>
    <t>─</t>
  </si>
  <si>
    <t>ｺﾐﾌﾟﾗ人口</t>
  </si>
  <si>
    <t>水洗化人口等</t>
    <phoneticPr fontId="7"/>
  </si>
  <si>
    <t>M</t>
  </si>
  <si>
    <t>05</t>
  </si>
  <si>
    <t>秋田県</t>
  </si>
  <si>
    <t>農地還元</t>
  </si>
  <si>
    <t>O</t>
    <phoneticPr fontId="7"/>
  </si>
  <si>
    <t>06</t>
  </si>
  <si>
    <t>山形県</t>
  </si>
  <si>
    <t>その他</t>
  </si>
  <si>
    <t>P</t>
  </si>
  <si>
    <t>07</t>
  </si>
  <si>
    <t>福島県</t>
  </si>
  <si>
    <t>合併浄化槽</t>
  </si>
  <si>
    <t>R</t>
  </si>
  <si>
    <t>08</t>
  </si>
  <si>
    <t>茨城県</t>
  </si>
  <si>
    <t>自家処理量</t>
  </si>
  <si>
    <t>外国人人口</t>
  </si>
  <si>
    <t>U</t>
    <phoneticPr fontId="7"/>
  </si>
  <si>
    <t>09</t>
  </si>
  <si>
    <t>栃木県</t>
  </si>
  <si>
    <t>総計</t>
  </si>
  <si>
    <t>し尿処理状況</t>
  </si>
  <si>
    <t>10</t>
  </si>
  <si>
    <t>群馬県</t>
  </si>
  <si>
    <t>外国人人口</t>
    <rPh sb="0" eb="5">
      <t>ガイコクジンジンコウ</t>
    </rPh>
    <phoneticPr fontId="7"/>
  </si>
  <si>
    <t>Q</t>
  </si>
  <si>
    <t>11</t>
  </si>
  <si>
    <t>埼玉県</t>
  </si>
  <si>
    <t>浄化槽人口のうち合併処理浄化槽人口</t>
  </si>
  <si>
    <t>12</t>
  </si>
  <si>
    <t>千葉県</t>
  </si>
  <si>
    <t>人</t>
  </si>
  <si>
    <t>S</t>
  </si>
  <si>
    <t>13</t>
  </si>
  <si>
    <t>東京都</t>
  </si>
  <si>
    <t>収集量</t>
  </si>
  <si>
    <t>T</t>
  </si>
  <si>
    <t>14</t>
  </si>
  <si>
    <t>神奈川県</t>
  </si>
  <si>
    <t>水洗化率：</t>
  </si>
  <si>
    <t>直営</t>
  </si>
  <si>
    <t>U</t>
  </si>
  <si>
    <t>15</t>
  </si>
  <si>
    <t>新潟県</t>
  </si>
  <si>
    <t>非水洗化率：</t>
  </si>
  <si>
    <t>委託</t>
  </si>
  <si>
    <t>AD</t>
  </si>
  <si>
    <t>16</t>
  </si>
  <si>
    <t>富山県</t>
  </si>
  <si>
    <t>下水道水洗化率：</t>
  </si>
  <si>
    <t>許可</t>
  </si>
  <si>
    <t>F</t>
  </si>
  <si>
    <t>17</t>
  </si>
  <si>
    <t>石川県</t>
  </si>
  <si>
    <t>浄化槽水洗化率：</t>
  </si>
  <si>
    <t>I</t>
  </si>
  <si>
    <t>18</t>
  </si>
  <si>
    <t>福井県</t>
  </si>
  <si>
    <t>うち合併処理：</t>
  </si>
  <si>
    <t>L</t>
  </si>
  <si>
    <t>19</t>
  </si>
  <si>
    <t>山梨県</t>
  </si>
  <si>
    <t>計画収集率：</t>
  </si>
  <si>
    <t>t/年</t>
  </si>
  <si>
    <t>W</t>
  </si>
  <si>
    <t>20</t>
  </si>
  <si>
    <t>長野県</t>
  </si>
  <si>
    <t>自家処理率：</t>
  </si>
  <si>
    <t>し尿処理施設の処理工程からの処理残渣の処理内訳</t>
  </si>
  <si>
    <t>処理量・処理向け搬出量</t>
  </si>
  <si>
    <t>残渣処分量(埋立)</t>
  </si>
  <si>
    <t>X</t>
  </si>
  <si>
    <t>21</t>
  </si>
  <si>
    <t>岐阜県</t>
  </si>
  <si>
    <t>Y</t>
  </si>
  <si>
    <t>22</t>
  </si>
  <si>
    <t>静岡県</t>
  </si>
  <si>
    <t>し尿処理施設内の焼却</t>
  </si>
  <si>
    <t>Z</t>
  </si>
  <si>
    <t>23</t>
  </si>
  <si>
    <t>愛知県</t>
  </si>
  <si>
    <t>し尿処理施設内の堆肥化･メタン発酵等</t>
  </si>
  <si>
    <t>AA</t>
  </si>
  <si>
    <t>24</t>
  </si>
  <si>
    <t>三重県</t>
  </si>
  <si>
    <t>ごみ焼却施設</t>
  </si>
  <si>
    <t>AB</t>
  </si>
  <si>
    <t>25</t>
  </si>
  <si>
    <t>滋賀県</t>
  </si>
  <si>
    <t>AE</t>
  </si>
  <si>
    <t>26</t>
  </si>
  <si>
    <t>京都府</t>
  </si>
  <si>
    <t>27</t>
  </si>
  <si>
    <t>大阪府</t>
  </si>
  <si>
    <t>下水道処理施設</t>
  </si>
  <si>
    <t>J</t>
  </si>
  <si>
    <t>28</t>
  </si>
  <si>
    <t>兵庫県</t>
  </si>
  <si>
    <t>農地還元等の再生利用</t>
  </si>
  <si>
    <t>29</t>
  </si>
  <si>
    <t>奈良県</t>
  </si>
  <si>
    <t>直接埋立</t>
  </si>
  <si>
    <t>AG</t>
  </si>
  <si>
    <t>30</t>
  </si>
  <si>
    <t>和歌山県</t>
  </si>
  <si>
    <t>その他の搬出処理</t>
  </si>
  <si>
    <t>AH</t>
  </si>
  <si>
    <t>31</t>
  </si>
  <si>
    <t>鳥取県</t>
  </si>
  <si>
    <t>AI</t>
  </si>
  <si>
    <t>32</t>
  </si>
  <si>
    <t>島根県</t>
  </si>
  <si>
    <t>BA</t>
  </si>
  <si>
    <t>33</t>
  </si>
  <si>
    <t>岡山県</t>
  </si>
  <si>
    <t>BB</t>
  </si>
  <si>
    <t>34</t>
  </si>
  <si>
    <t>広島県</t>
  </si>
  <si>
    <t>BC</t>
  </si>
  <si>
    <t>35</t>
  </si>
  <si>
    <t>山口県</t>
  </si>
  <si>
    <t>AK</t>
  </si>
  <si>
    <t>36</t>
  </si>
  <si>
    <t>徳島県</t>
  </si>
  <si>
    <t>AL</t>
  </si>
  <si>
    <t>37</t>
  </si>
  <si>
    <t>香川県</t>
  </si>
  <si>
    <t>AM</t>
  </si>
  <si>
    <t>38</t>
  </si>
  <si>
    <t>愛媛県</t>
  </si>
  <si>
    <t>AN</t>
  </si>
  <si>
    <t>39</t>
  </si>
  <si>
    <t>AO</t>
  </si>
  <si>
    <t>40</t>
  </si>
  <si>
    <t>福岡県</t>
  </si>
  <si>
    <t>AP</t>
  </si>
  <si>
    <t>41</t>
  </si>
  <si>
    <t>佐賀県</t>
  </si>
  <si>
    <t>AQ</t>
  </si>
  <si>
    <t>42</t>
  </si>
  <si>
    <t>長崎県</t>
  </si>
  <si>
    <t>AR</t>
  </si>
  <si>
    <t>43</t>
  </si>
  <si>
    <t>熊本県</t>
  </si>
  <si>
    <t>AS</t>
  </si>
  <si>
    <t>44</t>
  </si>
  <si>
    <t>大分県</t>
  </si>
  <si>
    <t>AU</t>
  </si>
  <si>
    <t>45</t>
  </si>
  <si>
    <t>宮崎県</t>
  </si>
  <si>
    <t>AV</t>
  </si>
  <si>
    <t>46</t>
  </si>
  <si>
    <t>鹿児島県</t>
  </si>
  <si>
    <t>AW</t>
  </si>
  <si>
    <t>47</t>
  </si>
  <si>
    <t>沖縄県</t>
  </si>
  <si>
    <t>AX</t>
  </si>
  <si>
    <t>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</si>
</sst>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"/>
    <numFmt numFmtId="177" formatCode="0.0%"/>
  </numFmts>
  <fonts count="14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明朝"/>
      <family val="1"/>
      <charset val="128"/>
    </font>
    <font>
      <sz val="14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9"/>
      <name val="ＭＳ ゴシック"/>
      <family val="3"/>
      <charset val="128"/>
    </font>
    <font>
      <sz val="10"/>
      <name val="ＭＳ Ｐゴシック"/>
      <family val="3"/>
      <charset val="128"/>
    </font>
    <font>
      <sz val="6"/>
      <name val="ＭＳ 明朝"/>
      <family val="1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b/>
      <sz val="11"/>
      <color indexed="10"/>
      <name val="ＭＳ ゴシック"/>
      <family val="3"/>
      <charset val="128"/>
    </font>
    <font>
      <b/>
      <sz val="12"/>
      <color rgb="FF0000FF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Ｐゴシック"/>
      <family val="3"/>
      <charset val="128"/>
    </font>
  </fonts>
  <fills count="6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1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6" fillId="0" borderId="0"/>
    <xf numFmtId="0" fontId="2" fillId="0" borderId="0">
      <alignment vertical="center"/>
    </xf>
    <xf numFmtId="0" fontId="6" fillId="0" borderId="0"/>
    <xf numFmtId="0" fontId="8" fillId="0" borderId="0"/>
    <xf numFmtId="0" fontId="8" fillId="0" borderId="0"/>
    <xf numFmtId="0" fontId="8" fillId="0" borderId="0"/>
    <xf numFmtId="38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</cellStyleXfs>
  <cellXfs count="123">
    <xf numFmtId="0" fontId="0" fillId="0" borderId="0" xfId="0">
      <alignment vertical="center"/>
    </xf>
    <xf numFmtId="0" fontId="3" fillId="0" borderId="0" xfId="2" applyFont="1">
      <alignment vertical="center"/>
    </xf>
    <xf numFmtId="0" fontId="5" fillId="0" borderId="0" xfId="2" quotePrefix="1" applyFont="1">
      <alignment vertical="center"/>
    </xf>
    <xf numFmtId="0" fontId="5" fillId="0" borderId="0" xfId="3" applyFont="1"/>
    <xf numFmtId="0" fontId="5" fillId="0" borderId="0" xfId="2" applyFont="1">
      <alignment vertical="center"/>
    </xf>
    <xf numFmtId="0" fontId="5" fillId="2" borderId="1" xfId="2" applyFont="1" applyFill="1" applyBorder="1" applyAlignment="1">
      <alignment vertical="center" wrapText="1"/>
    </xf>
    <xf numFmtId="0" fontId="5" fillId="3" borderId="1" xfId="2" applyFont="1" applyFill="1" applyBorder="1" applyAlignment="1">
      <alignment vertical="center" wrapText="1"/>
    </xf>
    <xf numFmtId="0" fontId="5" fillId="3" borderId="1" xfId="2" quotePrefix="1" applyFont="1" applyFill="1" applyBorder="1" applyAlignment="1">
      <alignment vertical="center" wrapText="1"/>
    </xf>
    <xf numFmtId="0" fontId="5" fillId="3" borderId="1" xfId="3" applyFont="1" applyFill="1" applyBorder="1" applyAlignment="1">
      <alignment vertical="center"/>
    </xf>
    <xf numFmtId="0" fontId="5" fillId="3" borderId="1" xfId="4" applyFont="1" applyFill="1" applyBorder="1" applyAlignment="1">
      <alignment vertical="center" wrapText="1"/>
    </xf>
    <xf numFmtId="0" fontId="5" fillId="3" borderId="1" xfId="3" quotePrefix="1" applyFont="1" applyFill="1" applyBorder="1" applyAlignment="1">
      <alignment vertical="center"/>
    </xf>
    <xf numFmtId="0" fontId="5" fillId="3" borderId="1" xfId="3" quotePrefix="1" applyFont="1" applyFill="1" applyBorder="1" applyAlignment="1">
      <alignment vertical="center" wrapText="1"/>
    </xf>
    <xf numFmtId="0" fontId="5" fillId="3" borderId="1" xfId="3" applyFont="1" applyFill="1" applyBorder="1" applyAlignment="1">
      <alignment vertical="center" wrapText="1"/>
    </xf>
    <xf numFmtId="0" fontId="5" fillId="3" borderId="1" xfId="2" applyFont="1" applyFill="1" applyBorder="1">
      <alignment vertical="center"/>
    </xf>
    <xf numFmtId="0" fontId="5" fillId="3" borderId="1" xfId="4" quotePrefix="1" applyFont="1" applyFill="1" applyBorder="1" applyAlignment="1">
      <alignment vertical="center" wrapText="1"/>
    </xf>
    <xf numFmtId="0" fontId="5" fillId="0" borderId="0" xfId="2" applyFont="1" applyAlignment="1">
      <alignment horizontal="center" vertical="center"/>
    </xf>
    <xf numFmtId="49" fontId="5" fillId="0" borderId="0" xfId="2" applyNumberFormat="1" applyFont="1">
      <alignment vertical="center"/>
    </xf>
    <xf numFmtId="3" fontId="5" fillId="0" borderId="0" xfId="2" applyNumberFormat="1" applyFont="1">
      <alignment vertical="center"/>
    </xf>
    <xf numFmtId="176" fontId="5" fillId="0" borderId="0" xfId="2" applyNumberFormat="1" applyFont="1" applyAlignment="1">
      <alignment horizontal="right" vertical="center"/>
    </xf>
    <xf numFmtId="0" fontId="8" fillId="4" borderId="1" xfId="1" applyNumberFormat="1" applyFont="1" applyFill="1" applyBorder="1" applyAlignment="1">
      <alignment horizontal="left" vertical="center"/>
    </xf>
    <xf numFmtId="49" fontId="8" fillId="4" borderId="1" xfId="1" quotePrefix="1" applyNumberFormat="1" applyFont="1" applyFill="1" applyBorder="1" applyAlignment="1">
      <alignment horizontal="left" vertical="center"/>
    </xf>
    <xf numFmtId="3" fontId="8" fillId="4" borderId="1" xfId="1" applyNumberFormat="1" applyFont="1" applyFill="1" applyBorder="1" applyAlignment="1">
      <alignment horizontal="right" vertical="center"/>
    </xf>
    <xf numFmtId="176" fontId="8" fillId="4" borderId="1" xfId="1" applyNumberFormat="1" applyFont="1" applyFill="1" applyBorder="1" applyAlignment="1">
      <alignment horizontal="right" vertical="center"/>
    </xf>
    <xf numFmtId="3" fontId="8" fillId="4" borderId="1" xfId="1" applyNumberFormat="1" applyFont="1" applyFill="1" applyBorder="1" applyAlignment="1">
      <alignment vertical="center"/>
    </xf>
    <xf numFmtId="0" fontId="8" fillId="4" borderId="1" xfId="1" applyNumberFormat="1" applyFont="1" applyFill="1" applyBorder="1" applyAlignment="1">
      <alignment vertical="center"/>
    </xf>
    <xf numFmtId="0" fontId="8" fillId="0" borderId="1" xfId="0" applyFont="1" applyBorder="1">
      <alignment vertical="center"/>
    </xf>
    <xf numFmtId="49" fontId="8" fillId="0" borderId="1" xfId="0" applyNumberFormat="1" applyFont="1" applyBorder="1">
      <alignment vertical="center"/>
    </xf>
    <xf numFmtId="3" fontId="8" fillId="0" borderId="1" xfId="0" applyNumberFormat="1" applyFont="1" applyBorder="1">
      <alignment vertical="center"/>
    </xf>
    <xf numFmtId="176" fontId="8" fillId="0" borderId="1" xfId="0" applyNumberFormat="1" applyFont="1" applyBorder="1">
      <alignment vertical="center"/>
    </xf>
    <xf numFmtId="176" fontId="8" fillId="0" borderId="1" xfId="0" applyNumberFormat="1" applyFont="1" applyBorder="1" applyAlignment="1">
      <alignment horizontal="right" vertical="center"/>
    </xf>
    <xf numFmtId="0" fontId="3" fillId="0" borderId="0" xfId="2" applyFont="1" applyAlignment="1">
      <alignment horizontal="left" vertical="center"/>
    </xf>
    <xf numFmtId="0" fontId="5" fillId="0" borderId="0" xfId="2" quotePrefix="1" applyFont="1" applyAlignment="1">
      <alignment horizontal="left" vertical="center"/>
    </xf>
    <xf numFmtId="0" fontId="5" fillId="0" borderId="0" xfId="5" applyFont="1"/>
    <xf numFmtId="0" fontId="5" fillId="3" borderId="1" xfId="5" quotePrefix="1" applyFont="1" applyFill="1" applyBorder="1" applyAlignment="1">
      <alignment vertical="center"/>
    </xf>
    <xf numFmtId="0" fontId="5" fillId="0" borderId="0" xfId="2" applyFont="1" applyAlignment="1">
      <alignment horizontal="left" vertical="center"/>
    </xf>
    <xf numFmtId="0" fontId="5" fillId="3" borderId="1" xfId="5" applyFont="1" applyFill="1" applyBorder="1" applyAlignment="1">
      <alignment vertical="center"/>
    </xf>
    <xf numFmtId="0" fontId="5" fillId="3" borderId="1" xfId="5" quotePrefix="1" applyFont="1" applyFill="1" applyBorder="1" applyAlignment="1">
      <alignment vertical="center" wrapText="1"/>
    </xf>
    <xf numFmtId="0" fontId="5" fillId="3" borderId="1" xfId="5" applyFont="1" applyFill="1" applyBorder="1" applyAlignment="1">
      <alignment vertical="center" wrapText="1"/>
    </xf>
    <xf numFmtId="0" fontId="5" fillId="0" borderId="0" xfId="2" applyFont="1" applyAlignment="1"/>
    <xf numFmtId="49" fontId="5" fillId="0" borderId="0" xfId="2" applyNumberFormat="1" applyFont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49" fontId="8" fillId="4" borderId="1" xfId="0" applyNumberFormat="1" applyFont="1" applyFill="1" applyBorder="1">
      <alignment vertical="center"/>
    </xf>
    <xf numFmtId="0" fontId="8" fillId="4" borderId="1" xfId="0" applyFont="1" applyFill="1" applyBorder="1">
      <alignment vertical="center"/>
    </xf>
    <xf numFmtId="0" fontId="8" fillId="0" borderId="1" xfId="0" applyFont="1" applyBorder="1" applyAlignment="1">
      <alignment horizontal="left"/>
    </xf>
    <xf numFmtId="49" fontId="8" fillId="0" borderId="1" xfId="0" applyNumberFormat="1" applyFont="1" applyBorder="1" applyAlignment="1"/>
    <xf numFmtId="0" fontId="9" fillId="0" borderId="0" xfId="6" applyFont="1" applyAlignment="1">
      <alignment vertical="center"/>
    </xf>
    <xf numFmtId="0" fontId="9" fillId="0" borderId="0" xfId="7" applyFont="1" applyAlignment="1">
      <alignment vertical="center"/>
    </xf>
    <xf numFmtId="0" fontId="9" fillId="0" borderId="0" xfId="7" applyFont="1" applyAlignment="1">
      <alignment vertical="center" textRotation="255"/>
    </xf>
    <xf numFmtId="0" fontId="10" fillId="0" borderId="0" xfId="7" applyFont="1" applyAlignment="1">
      <alignment horizontal="right" vertical="center"/>
    </xf>
    <xf numFmtId="49" fontId="11" fillId="0" borderId="2" xfId="7" applyNumberFormat="1" applyFont="1" applyBorder="1" applyAlignment="1">
      <alignment horizontal="center" vertical="center"/>
    </xf>
    <xf numFmtId="0" fontId="9" fillId="0" borderId="0" xfId="7" quotePrefix="1" applyFont="1" applyAlignment="1">
      <alignment horizontal="left" vertical="center"/>
    </xf>
    <xf numFmtId="0" fontId="9" fillId="0" borderId="0" xfId="7" applyFont="1" applyAlignment="1">
      <alignment horizontal="center" vertical="center"/>
    </xf>
    <xf numFmtId="0" fontId="9" fillId="5" borderId="0" xfId="7" applyFont="1" applyFill="1" applyAlignment="1">
      <alignment vertical="center"/>
    </xf>
    <xf numFmtId="0" fontId="12" fillId="0" borderId="0" xfId="8" applyFont="1" applyAlignment="1">
      <alignment vertical="center"/>
    </xf>
    <xf numFmtId="0" fontId="12" fillId="0" borderId="0" xfId="6" applyFont="1" applyAlignment="1">
      <alignment horizontal="left" vertical="center"/>
    </xf>
    <xf numFmtId="0" fontId="2" fillId="0" borderId="0" xfId="2">
      <alignment vertical="center"/>
    </xf>
    <xf numFmtId="0" fontId="9" fillId="0" borderId="0" xfId="6" applyFont="1" applyAlignment="1">
      <alignment horizontal="center" vertical="center"/>
    </xf>
    <xf numFmtId="0" fontId="9" fillId="0" borderId="4" xfId="6" applyFont="1" applyBorder="1" applyAlignment="1">
      <alignment horizontal="center" vertical="center" wrapText="1"/>
    </xf>
    <xf numFmtId="0" fontId="9" fillId="0" borderId="4" xfId="6" applyFont="1" applyBorder="1" applyAlignment="1">
      <alignment horizontal="center" vertical="center"/>
    </xf>
    <xf numFmtId="0" fontId="13" fillId="0" borderId="4" xfId="2" applyFont="1" applyBorder="1" applyAlignment="1">
      <alignment horizontal="center" vertical="center" wrapText="1"/>
    </xf>
    <xf numFmtId="0" fontId="13" fillId="0" borderId="5" xfId="2" applyFont="1" applyBorder="1" applyAlignment="1">
      <alignment horizontal="center" vertical="center" wrapText="1"/>
    </xf>
    <xf numFmtId="49" fontId="9" fillId="0" borderId="0" xfId="7" applyNumberFormat="1" applyFont="1" applyAlignment="1">
      <alignment vertical="center"/>
    </xf>
    <xf numFmtId="0" fontId="9" fillId="0" borderId="4" xfId="6" applyFont="1" applyBorder="1" applyAlignment="1">
      <alignment vertical="center"/>
    </xf>
    <xf numFmtId="38" fontId="9" fillId="0" borderId="5" xfId="9" applyFont="1" applyFill="1" applyBorder="1" applyAlignment="1">
      <alignment vertical="center"/>
    </xf>
    <xf numFmtId="0" fontId="9" fillId="0" borderId="1" xfId="6" applyFont="1" applyBorder="1" applyAlignment="1">
      <alignment vertical="center"/>
    </xf>
    <xf numFmtId="38" fontId="9" fillId="0" borderId="1" xfId="9" applyFont="1" applyFill="1" applyBorder="1" applyAlignment="1">
      <alignment vertical="center"/>
    </xf>
    <xf numFmtId="177" fontId="9" fillId="0" borderId="1" xfId="10" applyNumberFormat="1" applyFont="1" applyFill="1" applyBorder="1" applyAlignment="1">
      <alignment vertical="center"/>
    </xf>
    <xf numFmtId="38" fontId="9" fillId="0" borderId="1" xfId="2" applyNumberFormat="1" applyFont="1" applyBorder="1">
      <alignment vertical="center"/>
    </xf>
    <xf numFmtId="38" fontId="9" fillId="0" borderId="8" xfId="2" applyNumberFormat="1" applyFont="1" applyBorder="1">
      <alignment vertical="center"/>
    </xf>
    <xf numFmtId="38" fontId="9" fillId="0" borderId="8" xfId="9" applyFont="1" applyFill="1" applyBorder="1" applyAlignment="1">
      <alignment vertical="center"/>
    </xf>
    <xf numFmtId="0" fontId="9" fillId="0" borderId="12" xfId="6" applyFont="1" applyBorder="1" applyAlignment="1">
      <alignment vertical="center"/>
    </xf>
    <xf numFmtId="38" fontId="9" fillId="0" borderId="8" xfId="6" applyNumberFormat="1" applyFont="1" applyBorder="1" applyAlignment="1">
      <alignment vertical="center"/>
    </xf>
    <xf numFmtId="0" fontId="9" fillId="0" borderId="12" xfId="6" quotePrefix="1" applyFont="1" applyBorder="1" applyAlignment="1">
      <alignment horizontal="left" vertical="center"/>
    </xf>
    <xf numFmtId="38" fontId="9" fillId="0" borderId="1" xfId="6" applyNumberFormat="1" applyFont="1" applyBorder="1" applyAlignment="1">
      <alignment horizontal="right" vertical="center"/>
    </xf>
    <xf numFmtId="38" fontId="9" fillId="0" borderId="8" xfId="6" applyNumberFormat="1" applyFont="1" applyBorder="1" applyAlignment="1">
      <alignment horizontal="right" vertical="center"/>
    </xf>
    <xf numFmtId="0" fontId="9" fillId="0" borderId="11" xfId="6" applyFont="1" applyBorder="1" applyAlignment="1">
      <alignment horizontal="center" vertical="center"/>
    </xf>
    <xf numFmtId="0" fontId="9" fillId="0" borderId="1" xfId="6" applyFont="1" applyBorder="1" applyAlignment="1">
      <alignment horizontal="right" vertical="center"/>
    </xf>
    <xf numFmtId="38" fontId="9" fillId="0" borderId="17" xfId="6" applyNumberFormat="1" applyFont="1" applyBorder="1" applyAlignment="1">
      <alignment vertical="center"/>
    </xf>
    <xf numFmtId="38" fontId="9" fillId="0" borderId="18" xfId="9" applyFont="1" applyFill="1" applyBorder="1" applyAlignment="1">
      <alignment vertical="center"/>
    </xf>
    <xf numFmtId="0" fontId="9" fillId="0" borderId="18" xfId="6" applyFont="1" applyBorder="1" applyAlignment="1">
      <alignment horizontal="right" vertical="center"/>
    </xf>
    <xf numFmtId="38" fontId="9" fillId="0" borderId="18" xfId="2" applyNumberFormat="1" applyFont="1" applyBorder="1">
      <alignment vertical="center"/>
    </xf>
    <xf numFmtId="38" fontId="9" fillId="0" borderId="17" xfId="2" applyNumberFormat="1" applyFont="1" applyBorder="1">
      <alignment vertical="center"/>
    </xf>
    <xf numFmtId="0" fontId="9" fillId="0" borderId="0" xfId="6" quotePrefix="1" applyFont="1" applyAlignment="1">
      <alignment horizontal="center" vertical="center"/>
    </xf>
    <xf numFmtId="38" fontId="9" fillId="0" borderId="2" xfId="9" applyFont="1" applyFill="1" applyBorder="1" applyAlignment="1">
      <alignment vertical="center"/>
    </xf>
    <xf numFmtId="0" fontId="9" fillId="0" borderId="5" xfId="6" applyFont="1" applyBorder="1" applyAlignment="1">
      <alignment horizontal="center" vertical="center" wrapText="1"/>
    </xf>
    <xf numFmtId="0" fontId="9" fillId="0" borderId="0" xfId="6" applyFont="1" applyAlignment="1">
      <alignment horizontal="right" vertical="center"/>
    </xf>
    <xf numFmtId="177" fontId="9" fillId="0" borderId="0" xfId="10" applyNumberFormat="1" applyFont="1" applyFill="1" applyAlignment="1">
      <alignment vertical="center"/>
    </xf>
    <xf numFmtId="0" fontId="9" fillId="0" borderId="0" xfId="6" quotePrefix="1" applyFont="1" applyAlignment="1">
      <alignment horizontal="right" vertical="center"/>
    </xf>
    <xf numFmtId="38" fontId="9" fillId="0" borderId="17" xfId="9" applyFont="1" applyFill="1" applyBorder="1" applyAlignment="1">
      <alignment vertical="center"/>
    </xf>
    <xf numFmtId="0" fontId="9" fillId="0" borderId="0" xfId="6" quotePrefix="1" applyFont="1" applyAlignment="1">
      <alignment horizontal="left" vertical="center"/>
    </xf>
    <xf numFmtId="2" fontId="9" fillId="0" borderId="0" xfId="6" applyNumberFormat="1" applyFont="1" applyAlignment="1">
      <alignment vertical="center"/>
    </xf>
    <xf numFmtId="0" fontId="9" fillId="0" borderId="0" xfId="6" applyFont="1" applyAlignment="1">
      <alignment horizontal="right"/>
    </xf>
    <xf numFmtId="0" fontId="9" fillId="0" borderId="14" xfId="2" applyFont="1" applyBorder="1">
      <alignment vertical="center"/>
    </xf>
    <xf numFmtId="0" fontId="9" fillId="0" borderId="23" xfId="2" applyFont="1" applyBorder="1">
      <alignment vertical="center"/>
    </xf>
    <xf numFmtId="0" fontId="9" fillId="0" borderId="12" xfId="2" applyFont="1" applyBorder="1">
      <alignment vertical="center"/>
    </xf>
    <xf numFmtId="0" fontId="9" fillId="0" borderId="15" xfId="2" applyFont="1" applyBorder="1" applyAlignment="1">
      <alignment horizontal="center"/>
    </xf>
    <xf numFmtId="0" fontId="9" fillId="0" borderId="24" xfId="2" applyFont="1" applyBorder="1" applyAlignment="1">
      <alignment horizontal="center"/>
    </xf>
    <xf numFmtId="0" fontId="9" fillId="0" borderId="16" xfId="2" applyFont="1" applyBorder="1" applyAlignment="1">
      <alignment horizontal="center"/>
    </xf>
    <xf numFmtId="0" fontId="9" fillId="0" borderId="15" xfId="6" applyFont="1" applyBorder="1" applyAlignment="1">
      <alignment horizontal="center" vertical="center"/>
    </xf>
    <xf numFmtId="0" fontId="9" fillId="0" borderId="16" xfId="6" applyFont="1" applyBorder="1" applyAlignment="1">
      <alignment horizontal="center" vertical="center"/>
    </xf>
    <xf numFmtId="0" fontId="9" fillId="0" borderId="3" xfId="2" applyFont="1" applyBorder="1" applyAlignment="1">
      <alignment vertical="center" wrapText="1"/>
    </xf>
    <xf numFmtId="0" fontId="9" fillId="0" borderId="4" xfId="2" applyFont="1" applyBorder="1" applyAlignment="1">
      <alignment vertical="center" wrapText="1"/>
    </xf>
    <xf numFmtId="0" fontId="9" fillId="0" borderId="22" xfId="2" applyFont="1" applyBorder="1" applyAlignment="1">
      <alignment vertical="center" wrapText="1"/>
    </xf>
    <xf numFmtId="0" fontId="9" fillId="0" borderId="1" xfId="2" applyFont="1" applyBorder="1" applyAlignment="1">
      <alignment vertical="center" wrapText="1"/>
    </xf>
    <xf numFmtId="0" fontId="9" fillId="0" borderId="4" xfId="2" applyFont="1" applyBorder="1" applyAlignment="1">
      <alignment horizontal="center" vertical="center" wrapText="1"/>
    </xf>
    <xf numFmtId="0" fontId="9" fillId="0" borderId="1" xfId="2" applyFont="1" applyBorder="1" applyAlignment="1">
      <alignment horizontal="center" vertical="center" wrapText="1"/>
    </xf>
    <xf numFmtId="0" fontId="9" fillId="0" borderId="5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9" fillId="0" borderId="19" xfId="6" applyFont="1" applyBorder="1" applyAlignment="1">
      <alignment horizontal="center" vertical="center"/>
    </xf>
    <xf numFmtId="0" fontId="9" fillId="0" borderId="20" xfId="6" applyFont="1" applyBorder="1" applyAlignment="1">
      <alignment horizontal="center" vertical="center"/>
    </xf>
    <xf numFmtId="0" fontId="9" fillId="0" borderId="21" xfId="6" quotePrefix="1" applyFont="1" applyBorder="1" applyAlignment="1">
      <alignment horizontal="center" vertical="center"/>
    </xf>
    <xf numFmtId="0" fontId="9" fillId="0" borderId="3" xfId="6" applyFont="1" applyBorder="1" applyAlignment="1">
      <alignment horizontal="center" vertical="center"/>
    </xf>
    <xf numFmtId="0" fontId="9" fillId="0" borderId="4" xfId="6" applyFont="1" applyBorder="1" applyAlignment="1">
      <alignment horizontal="center" vertical="center"/>
    </xf>
    <xf numFmtId="0" fontId="9" fillId="0" borderId="14" xfId="6" applyFont="1" applyBorder="1" applyAlignment="1">
      <alignment horizontal="center" vertical="center"/>
    </xf>
    <xf numFmtId="0" fontId="9" fillId="0" borderId="12" xfId="6" applyFont="1" applyBorder="1" applyAlignment="1">
      <alignment horizontal="center" vertical="center"/>
    </xf>
    <xf numFmtId="0" fontId="9" fillId="0" borderId="6" xfId="6" applyFont="1" applyBorder="1" applyAlignment="1">
      <alignment horizontal="center" vertical="center" textRotation="255" shrinkToFit="1"/>
    </xf>
    <xf numFmtId="0" fontId="9" fillId="0" borderId="9" xfId="6" applyFont="1" applyBorder="1" applyAlignment="1">
      <alignment horizontal="center" vertical="center" textRotation="255" shrinkToFit="1"/>
    </xf>
    <xf numFmtId="0" fontId="9" fillId="0" borderId="11" xfId="6" applyFont="1" applyBorder="1" applyAlignment="1">
      <alignment horizontal="center" vertical="center" textRotation="255" shrinkToFit="1"/>
    </xf>
    <xf numFmtId="0" fontId="9" fillId="0" borderId="7" xfId="6" quotePrefix="1" applyFont="1" applyBorder="1" applyAlignment="1">
      <alignment horizontal="center" vertical="center" textRotation="255"/>
    </xf>
    <xf numFmtId="0" fontId="9" fillId="0" borderId="10" xfId="6" quotePrefix="1" applyFont="1" applyBorder="1" applyAlignment="1">
      <alignment horizontal="center" vertical="center" textRotation="255"/>
    </xf>
    <xf numFmtId="0" fontId="9" fillId="0" borderId="13" xfId="6" quotePrefix="1" applyFont="1" applyBorder="1" applyAlignment="1">
      <alignment horizontal="center" vertical="center" textRotation="255"/>
    </xf>
    <xf numFmtId="0" fontId="9" fillId="0" borderId="7" xfId="6" applyFont="1" applyBorder="1" applyAlignment="1">
      <alignment horizontal="center" vertical="center" textRotation="255"/>
    </xf>
    <xf numFmtId="0" fontId="9" fillId="0" borderId="10" xfId="6" applyFont="1" applyBorder="1" applyAlignment="1">
      <alignment horizontal="center" vertical="center" textRotation="255"/>
    </xf>
  </cellXfs>
  <cellStyles count="11">
    <cellStyle name="パーセント 2" xfId="10" xr:uid="{4864C109-165C-478A-99E1-7210E10C13F0}"/>
    <cellStyle name="桁区切り" xfId="1" builtinId="6"/>
    <cellStyle name="桁区切り 2" xfId="9" xr:uid="{7316B77B-2370-46CA-AADE-5597660A3C21}"/>
    <cellStyle name="標準" xfId="0" builtinId="0"/>
    <cellStyle name="標準 2" xfId="2" xr:uid="{44AA35B8-6CE7-44BD-A48E-9F2A095B5741}"/>
    <cellStyle name="標準 2 2" xfId="4" xr:uid="{35607EDF-9F5D-4915-8419-B199EE3D1FA1}"/>
    <cellStyle name="標準_0625し尿市1" xfId="3" xr:uid="{A91A3BB0-8EE2-4B98-AF51-C70CD5362CD6}"/>
    <cellStyle name="標準_0625し尿市2" xfId="5" xr:uid="{17E2CFAE-0624-4D20-9EFE-B165A7E3BAAC}"/>
    <cellStyle name="標準_H12集計結果（ごみ処理状況）" xfId="7" xr:uid="{07C7A4C9-3AB9-40A1-8702-E2B278B3AA2D}"/>
    <cellStyle name="標準_H12集計結果（し尿処理）" xfId="6" xr:uid="{B7E1E0A3-ACEF-466A-95B3-C4DC19FEDADD}"/>
    <cellStyle name="標準_H12集計結果（経費）" xfId="8" xr:uid="{9F1205DB-4F74-400A-BCC2-E9857D4674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9AFE4-DC20-44CF-AC0E-7D548B0685E1}">
  <sheetPr codeName="Sheet2"/>
  <dimension ref="A1:AC41"/>
  <sheetViews>
    <sheetView tabSelected="1"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/>
    </sheetView>
  </sheetViews>
  <sheetFormatPr defaultColWidth="9" defaultRowHeight="13.5" customHeight="1" x14ac:dyDescent="0.55000000000000004"/>
  <cols>
    <col min="1" max="1" width="10.75" style="4" customWidth="1"/>
    <col min="2" max="2" width="8.75" style="16" customWidth="1"/>
    <col min="3" max="3" width="12.58203125" style="4" customWidth="1"/>
    <col min="4" max="5" width="11.75" style="17" customWidth="1"/>
    <col min="6" max="6" width="11.75" style="18" customWidth="1"/>
    <col min="7" max="9" width="11.75" style="17" customWidth="1"/>
    <col min="10" max="10" width="11.75" style="18" customWidth="1"/>
    <col min="11" max="11" width="11.75" style="17" customWidth="1"/>
    <col min="12" max="12" width="11.75" style="18" customWidth="1"/>
    <col min="13" max="13" width="11.75" style="17" customWidth="1"/>
    <col min="14" max="15" width="11.75" style="18" customWidth="1"/>
    <col min="16" max="19" width="11.75" style="17" customWidth="1"/>
    <col min="20" max="20" width="11.75" style="18" customWidth="1"/>
    <col min="21" max="21" width="11.75" style="17" customWidth="1"/>
    <col min="22" max="25" width="8.58203125" style="4" customWidth="1"/>
    <col min="26" max="16384" width="9" style="4"/>
  </cols>
  <sheetData>
    <row r="1" spans="1:29" ht="16.5" x14ac:dyDescent="0.2">
      <c r="A1" s="1" t="s">
        <v>104</v>
      </c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4"/>
      <c r="V1" s="3"/>
      <c r="W1" s="3"/>
      <c r="X1" s="3"/>
      <c r="Y1" s="3"/>
    </row>
    <row r="2" spans="1:29" ht="13.5" customHeight="1" x14ac:dyDescent="0.55000000000000004">
      <c r="A2" s="5" t="s">
        <v>0</v>
      </c>
      <c r="B2" s="6" t="s">
        <v>1</v>
      </c>
      <c r="C2" s="7" t="s">
        <v>2</v>
      </c>
      <c r="D2" s="8" t="s">
        <v>3</v>
      </c>
      <c r="E2" s="8" t="s">
        <v>3</v>
      </c>
      <c r="F2" s="8" t="s">
        <v>3</v>
      </c>
      <c r="G2" s="8" t="s">
        <v>3</v>
      </c>
      <c r="H2" s="8" t="s">
        <v>3</v>
      </c>
      <c r="I2" s="8" t="s">
        <v>3</v>
      </c>
      <c r="J2" s="8" t="s">
        <v>3</v>
      </c>
      <c r="K2" s="8" t="s">
        <v>3</v>
      </c>
      <c r="L2" s="8" t="s">
        <v>3</v>
      </c>
      <c r="M2" s="8" t="s">
        <v>3</v>
      </c>
      <c r="N2" s="8" t="s">
        <v>3</v>
      </c>
      <c r="O2" s="8" t="s">
        <v>3</v>
      </c>
      <c r="P2" s="8" t="s">
        <v>3</v>
      </c>
      <c r="Q2" s="8" t="s">
        <v>3</v>
      </c>
      <c r="R2" s="8" t="s">
        <v>3</v>
      </c>
      <c r="S2" s="8" t="s">
        <v>3</v>
      </c>
      <c r="T2" s="8" t="s">
        <v>3</v>
      </c>
      <c r="U2" s="9" t="s">
        <v>4</v>
      </c>
      <c r="V2" s="10" t="s">
        <v>5</v>
      </c>
      <c r="W2" s="10" t="s">
        <v>5</v>
      </c>
      <c r="X2" s="10" t="s">
        <v>5</v>
      </c>
      <c r="Y2" s="10" t="s">
        <v>5</v>
      </c>
      <c r="Z2" s="8" t="s">
        <v>6</v>
      </c>
      <c r="AA2" s="8" t="s">
        <v>6</v>
      </c>
      <c r="AB2" s="8" t="s">
        <v>6</v>
      </c>
      <c r="AC2" s="8" t="s">
        <v>6</v>
      </c>
    </row>
    <row r="3" spans="1:29" ht="13.5" customHeight="1" x14ac:dyDescent="0.55000000000000004">
      <c r="A3" s="5"/>
      <c r="B3" s="6"/>
      <c r="C3" s="7"/>
      <c r="D3" s="8" t="s">
        <v>7</v>
      </c>
      <c r="E3" s="10" t="s">
        <v>8</v>
      </c>
      <c r="F3" s="10" t="s">
        <v>8</v>
      </c>
      <c r="G3" s="10" t="s">
        <v>8</v>
      </c>
      <c r="H3" s="10" t="s">
        <v>8</v>
      </c>
      <c r="I3" s="10" t="s">
        <v>9</v>
      </c>
      <c r="J3" s="10" t="s">
        <v>9</v>
      </c>
      <c r="K3" s="10" t="s">
        <v>9</v>
      </c>
      <c r="L3" s="10" t="s">
        <v>9</v>
      </c>
      <c r="M3" s="10" t="s">
        <v>9</v>
      </c>
      <c r="N3" s="10" t="s">
        <v>9</v>
      </c>
      <c r="O3" s="10" t="s">
        <v>9</v>
      </c>
      <c r="P3" s="10" t="s">
        <v>9</v>
      </c>
      <c r="Q3" s="10" t="s">
        <v>9</v>
      </c>
      <c r="R3" s="10" t="s">
        <v>9</v>
      </c>
      <c r="S3" s="10" t="s">
        <v>9</v>
      </c>
      <c r="T3" s="10" t="s">
        <v>10</v>
      </c>
      <c r="U3" s="9"/>
      <c r="V3" s="11" t="s">
        <v>11</v>
      </c>
      <c r="W3" s="11" t="s">
        <v>12</v>
      </c>
      <c r="X3" s="12" t="s">
        <v>13</v>
      </c>
      <c r="Y3" s="12" t="s">
        <v>14</v>
      </c>
      <c r="Z3" s="11" t="s">
        <v>11</v>
      </c>
      <c r="AA3" s="11" t="s">
        <v>12</v>
      </c>
      <c r="AB3" s="12" t="s">
        <v>13</v>
      </c>
      <c r="AC3" s="12" t="s">
        <v>14</v>
      </c>
    </row>
    <row r="4" spans="1:29" ht="18.75" customHeight="1" x14ac:dyDescent="0.55000000000000004">
      <c r="A4" s="5"/>
      <c r="B4" s="6"/>
      <c r="C4" s="7"/>
      <c r="D4" s="8"/>
      <c r="E4" s="13" t="s">
        <v>7</v>
      </c>
      <c r="F4" s="11" t="s">
        <v>15</v>
      </c>
      <c r="G4" s="11" t="s">
        <v>16</v>
      </c>
      <c r="H4" s="11" t="s">
        <v>17</v>
      </c>
      <c r="I4" s="13" t="s">
        <v>7</v>
      </c>
      <c r="J4" s="11" t="s">
        <v>18</v>
      </c>
      <c r="K4" s="11" t="s">
        <v>19</v>
      </c>
      <c r="L4" s="11" t="s">
        <v>20</v>
      </c>
      <c r="M4" s="11" t="s">
        <v>21</v>
      </c>
      <c r="N4" s="11" t="s">
        <v>22</v>
      </c>
      <c r="O4" s="11" t="s">
        <v>23</v>
      </c>
      <c r="P4" s="11" t="s">
        <v>24</v>
      </c>
      <c r="Q4" s="11" t="s">
        <v>24</v>
      </c>
      <c r="R4" s="11" t="s">
        <v>24</v>
      </c>
      <c r="S4" s="11" t="s">
        <v>24</v>
      </c>
      <c r="T4" s="11" t="s">
        <v>25</v>
      </c>
      <c r="U4" s="14"/>
      <c r="V4" s="11"/>
      <c r="W4" s="11"/>
      <c r="X4" s="12"/>
      <c r="Y4" s="12"/>
      <c r="Z4" s="11"/>
      <c r="AA4" s="11"/>
      <c r="AB4" s="12"/>
      <c r="AC4" s="12"/>
    </row>
    <row r="5" spans="1:29" ht="18.75" customHeight="1" x14ac:dyDescent="0.55000000000000004">
      <c r="A5" s="5"/>
      <c r="B5" s="6"/>
      <c r="C5" s="7"/>
      <c r="D5" s="8"/>
      <c r="E5" s="13"/>
      <c r="F5" s="11"/>
      <c r="G5" s="11"/>
      <c r="H5" s="11"/>
      <c r="I5" s="13"/>
      <c r="J5" s="11"/>
      <c r="K5" s="11"/>
      <c r="L5" s="11"/>
      <c r="M5" s="11"/>
      <c r="N5" s="11"/>
      <c r="O5" s="11"/>
      <c r="P5" s="11" t="s">
        <v>26</v>
      </c>
      <c r="Q5" s="11" t="s">
        <v>27</v>
      </c>
      <c r="R5" s="12" t="s">
        <v>28</v>
      </c>
      <c r="S5" s="12" t="s">
        <v>29</v>
      </c>
      <c r="T5" s="11"/>
      <c r="U5" s="14"/>
      <c r="V5" s="11"/>
      <c r="W5" s="11"/>
      <c r="X5" s="12"/>
      <c r="Y5" s="12"/>
      <c r="Z5" s="11"/>
      <c r="AA5" s="11"/>
      <c r="AB5" s="12"/>
      <c r="AC5" s="12"/>
    </row>
    <row r="6" spans="1:29" s="15" customFormat="1" ht="13.5" customHeight="1" x14ac:dyDescent="0.55000000000000004">
      <c r="A6" s="5"/>
      <c r="B6" s="6"/>
      <c r="C6" s="7"/>
      <c r="D6" s="8" t="s">
        <v>30</v>
      </c>
      <c r="E6" s="8" t="s">
        <v>30</v>
      </c>
      <c r="F6" s="12" t="s">
        <v>31</v>
      </c>
      <c r="G6" s="8" t="s">
        <v>30</v>
      </c>
      <c r="H6" s="8" t="s">
        <v>30</v>
      </c>
      <c r="I6" s="8" t="s">
        <v>30</v>
      </c>
      <c r="J6" s="12" t="s">
        <v>31</v>
      </c>
      <c r="K6" s="8" t="s">
        <v>30</v>
      </c>
      <c r="L6" s="12" t="s">
        <v>31</v>
      </c>
      <c r="M6" s="8" t="s">
        <v>30</v>
      </c>
      <c r="N6" s="12" t="s">
        <v>31</v>
      </c>
      <c r="O6" s="8" t="s">
        <v>30</v>
      </c>
      <c r="P6" s="8" t="s">
        <v>30</v>
      </c>
      <c r="Q6" s="8" t="s">
        <v>30</v>
      </c>
      <c r="R6" s="8" t="s">
        <v>30</v>
      </c>
      <c r="S6" s="8" t="s">
        <v>30</v>
      </c>
      <c r="T6" s="12" t="s">
        <v>31</v>
      </c>
      <c r="U6" s="8" t="s">
        <v>30</v>
      </c>
      <c r="V6" s="12"/>
      <c r="W6" s="12"/>
      <c r="X6" s="12"/>
      <c r="Y6" s="11"/>
      <c r="Z6" s="12"/>
      <c r="AA6" s="12"/>
      <c r="AB6" s="12"/>
      <c r="AC6" s="11"/>
    </row>
    <row r="7" spans="1:29" ht="13.5" customHeight="1" x14ac:dyDescent="0.55000000000000004">
      <c r="A7" s="19" t="s">
        <v>32</v>
      </c>
      <c r="B7" s="20" t="s">
        <v>33</v>
      </c>
      <c r="C7" s="19" t="s">
        <v>34</v>
      </c>
      <c r="D7" s="21">
        <v>676053</v>
      </c>
      <c r="E7" s="21">
        <v>85071</v>
      </c>
      <c r="F7" s="22">
        <v>12.58348088093685</v>
      </c>
      <c r="G7" s="21">
        <v>84417</v>
      </c>
      <c r="H7" s="21">
        <v>654</v>
      </c>
      <c r="I7" s="21">
        <v>590982</v>
      </c>
      <c r="J7" s="22">
        <v>87.416519119063153</v>
      </c>
      <c r="K7" s="21">
        <v>239177</v>
      </c>
      <c r="L7" s="22">
        <v>35.378439264377207</v>
      </c>
      <c r="M7" s="21">
        <v>1439</v>
      </c>
      <c r="N7" s="22">
        <v>0.21285313429568389</v>
      </c>
      <c r="O7" s="23">
        <v>15278</v>
      </c>
      <c r="P7" s="21">
        <v>335088</v>
      </c>
      <c r="Q7" s="21">
        <v>85116</v>
      </c>
      <c r="R7" s="21">
        <v>232511</v>
      </c>
      <c r="S7" s="21">
        <v>17461</v>
      </c>
      <c r="T7" s="22">
        <v>49.565344728889599</v>
      </c>
      <c r="U7" s="21">
        <v>5740</v>
      </c>
      <c r="V7" s="24">
        <v>27</v>
      </c>
      <c r="W7" s="24">
        <v>0</v>
      </c>
      <c r="X7" s="24">
        <v>0</v>
      </c>
      <c r="Y7" s="24">
        <v>7</v>
      </c>
      <c r="Z7" s="24">
        <v>27</v>
      </c>
      <c r="AA7" s="24">
        <v>0</v>
      </c>
      <c r="AB7" s="24">
        <v>0</v>
      </c>
      <c r="AC7" s="24">
        <v>7</v>
      </c>
    </row>
    <row r="8" spans="1:29" ht="13.5" customHeight="1" x14ac:dyDescent="0.55000000000000004">
      <c r="A8" s="25" t="s">
        <v>32</v>
      </c>
      <c r="B8" s="26" t="s">
        <v>35</v>
      </c>
      <c r="C8" s="25" t="s">
        <v>36</v>
      </c>
      <c r="D8" s="27">
        <v>316984</v>
      </c>
      <c r="E8" s="27">
        <v>18051</v>
      </c>
      <c r="F8" s="28">
        <v>5.6946091916311232</v>
      </c>
      <c r="G8" s="27">
        <v>17773</v>
      </c>
      <c r="H8" s="27">
        <v>278</v>
      </c>
      <c r="I8" s="27">
        <v>298933</v>
      </c>
      <c r="J8" s="29">
        <v>94.30539080836887</v>
      </c>
      <c r="K8" s="27">
        <v>178742</v>
      </c>
      <c r="L8" s="29">
        <v>56.388335057920905</v>
      </c>
      <c r="M8" s="27">
        <v>1439</v>
      </c>
      <c r="N8" s="29">
        <v>0.45396613078262621</v>
      </c>
      <c r="O8" s="27">
        <v>3120</v>
      </c>
      <c r="P8" s="27">
        <v>115632</v>
      </c>
      <c r="Q8" s="27">
        <v>54953</v>
      </c>
      <c r="R8" s="27">
        <v>48757</v>
      </c>
      <c r="S8" s="27">
        <v>11922</v>
      </c>
      <c r="T8" s="29">
        <v>36.478812810741232</v>
      </c>
      <c r="U8" s="27">
        <v>2085</v>
      </c>
      <c r="V8" s="25"/>
      <c r="W8" s="25"/>
      <c r="X8" s="25"/>
      <c r="Y8" s="25" t="s">
        <v>37</v>
      </c>
      <c r="Z8" s="25"/>
      <c r="AA8" s="25"/>
      <c r="AB8" s="25"/>
      <c r="AC8" s="25" t="s">
        <v>37</v>
      </c>
    </row>
    <row r="9" spans="1:29" ht="13.5" customHeight="1" x14ac:dyDescent="0.55000000000000004">
      <c r="A9" s="25" t="s">
        <v>32</v>
      </c>
      <c r="B9" s="26" t="s">
        <v>38</v>
      </c>
      <c r="C9" s="25" t="s">
        <v>39</v>
      </c>
      <c r="D9" s="27">
        <v>11751</v>
      </c>
      <c r="E9" s="27">
        <v>2267</v>
      </c>
      <c r="F9" s="28">
        <v>19.291975151050973</v>
      </c>
      <c r="G9" s="27">
        <v>2267</v>
      </c>
      <c r="H9" s="27">
        <v>0</v>
      </c>
      <c r="I9" s="27">
        <v>9484</v>
      </c>
      <c r="J9" s="29">
        <v>80.708024848949023</v>
      </c>
      <c r="K9" s="27">
        <v>0</v>
      </c>
      <c r="L9" s="29">
        <v>0</v>
      </c>
      <c r="M9" s="27">
        <v>0</v>
      </c>
      <c r="N9" s="29">
        <v>0</v>
      </c>
      <c r="O9" s="27">
        <v>0</v>
      </c>
      <c r="P9" s="27">
        <v>9484</v>
      </c>
      <c r="Q9" s="27">
        <v>0</v>
      </c>
      <c r="R9" s="27">
        <v>4881</v>
      </c>
      <c r="S9" s="27">
        <v>4603</v>
      </c>
      <c r="T9" s="29">
        <v>80.708024848949023</v>
      </c>
      <c r="U9" s="27">
        <v>70</v>
      </c>
      <c r="V9" s="25" t="s">
        <v>37</v>
      </c>
      <c r="W9" s="25"/>
      <c r="X9" s="25"/>
      <c r="Y9" s="25"/>
      <c r="Z9" s="25" t="s">
        <v>37</v>
      </c>
      <c r="AA9" s="25"/>
      <c r="AB9" s="25"/>
      <c r="AC9" s="25"/>
    </row>
    <row r="10" spans="1:29" ht="13.5" customHeight="1" x14ac:dyDescent="0.55000000000000004">
      <c r="A10" s="25" t="s">
        <v>32</v>
      </c>
      <c r="B10" s="26" t="s">
        <v>40</v>
      </c>
      <c r="C10" s="25" t="s">
        <v>41</v>
      </c>
      <c r="D10" s="27">
        <v>15964</v>
      </c>
      <c r="E10" s="27">
        <v>5042</v>
      </c>
      <c r="F10" s="28">
        <v>31.583563016787775</v>
      </c>
      <c r="G10" s="27">
        <v>5042</v>
      </c>
      <c r="H10" s="27">
        <v>0</v>
      </c>
      <c r="I10" s="27">
        <v>10922</v>
      </c>
      <c r="J10" s="29">
        <v>68.416436983212222</v>
      </c>
      <c r="K10" s="27">
        <v>3587</v>
      </c>
      <c r="L10" s="29">
        <v>22.469305938361313</v>
      </c>
      <c r="M10" s="27">
        <v>0</v>
      </c>
      <c r="N10" s="29">
        <v>0</v>
      </c>
      <c r="O10" s="27">
        <v>523</v>
      </c>
      <c r="P10" s="27">
        <v>6812</v>
      </c>
      <c r="Q10" s="27">
        <v>599</v>
      </c>
      <c r="R10" s="27">
        <v>6213</v>
      </c>
      <c r="S10" s="27">
        <v>0</v>
      </c>
      <c r="T10" s="29">
        <v>42.671009771986974</v>
      </c>
      <c r="U10" s="27">
        <v>106</v>
      </c>
      <c r="V10" s="25"/>
      <c r="W10" s="25"/>
      <c r="X10" s="25"/>
      <c r="Y10" s="25" t="s">
        <v>37</v>
      </c>
      <c r="Z10" s="25"/>
      <c r="AA10" s="25"/>
      <c r="AB10" s="25"/>
      <c r="AC10" s="25" t="s">
        <v>37</v>
      </c>
    </row>
    <row r="11" spans="1:29" ht="13.5" customHeight="1" x14ac:dyDescent="0.55000000000000004">
      <c r="A11" s="25" t="s">
        <v>32</v>
      </c>
      <c r="B11" s="26" t="s">
        <v>42</v>
      </c>
      <c r="C11" s="25" t="s">
        <v>43</v>
      </c>
      <c r="D11" s="27">
        <v>46151</v>
      </c>
      <c r="E11" s="27">
        <v>5738</v>
      </c>
      <c r="F11" s="28">
        <v>12.433100041169205</v>
      </c>
      <c r="G11" s="27">
        <v>5684</v>
      </c>
      <c r="H11" s="27">
        <v>54</v>
      </c>
      <c r="I11" s="27">
        <v>40413</v>
      </c>
      <c r="J11" s="29">
        <v>87.566899958830788</v>
      </c>
      <c r="K11" s="27">
        <v>16576</v>
      </c>
      <c r="L11" s="29">
        <v>35.91688154102836</v>
      </c>
      <c r="M11" s="27">
        <v>0</v>
      </c>
      <c r="N11" s="29">
        <v>0</v>
      </c>
      <c r="O11" s="27">
        <v>2697</v>
      </c>
      <c r="P11" s="27">
        <v>21140</v>
      </c>
      <c r="Q11" s="27">
        <v>1483</v>
      </c>
      <c r="R11" s="27">
        <v>19657</v>
      </c>
      <c r="S11" s="27">
        <v>0</v>
      </c>
      <c r="T11" s="29">
        <v>45.806158046412868</v>
      </c>
      <c r="U11" s="27">
        <v>427</v>
      </c>
      <c r="V11" s="25" t="s">
        <v>37</v>
      </c>
      <c r="W11" s="25"/>
      <c r="X11" s="25"/>
      <c r="Y11" s="25"/>
      <c r="Z11" s="25" t="s">
        <v>37</v>
      </c>
      <c r="AA11" s="25"/>
      <c r="AB11" s="25"/>
      <c r="AC11" s="25"/>
    </row>
    <row r="12" spans="1:29" ht="13.5" customHeight="1" x14ac:dyDescent="0.55000000000000004">
      <c r="A12" s="25" t="s">
        <v>32</v>
      </c>
      <c r="B12" s="26" t="s">
        <v>44</v>
      </c>
      <c r="C12" s="25" t="s">
        <v>45</v>
      </c>
      <c r="D12" s="27">
        <v>26015</v>
      </c>
      <c r="E12" s="27">
        <v>620</v>
      </c>
      <c r="F12" s="28">
        <v>2.3832404382087256</v>
      </c>
      <c r="G12" s="27">
        <v>620</v>
      </c>
      <c r="H12" s="27">
        <v>0</v>
      </c>
      <c r="I12" s="27">
        <v>25395</v>
      </c>
      <c r="J12" s="29">
        <v>97.616759561791284</v>
      </c>
      <c r="K12" s="27">
        <v>0</v>
      </c>
      <c r="L12" s="29">
        <v>0</v>
      </c>
      <c r="M12" s="27">
        <v>0</v>
      </c>
      <c r="N12" s="29">
        <v>0</v>
      </c>
      <c r="O12" s="27">
        <v>178</v>
      </c>
      <c r="P12" s="27">
        <v>25217</v>
      </c>
      <c r="Q12" s="27">
        <v>4491</v>
      </c>
      <c r="R12" s="27">
        <v>20701</v>
      </c>
      <c r="S12" s="27">
        <v>25</v>
      </c>
      <c r="T12" s="29">
        <v>96.932538919853926</v>
      </c>
      <c r="U12" s="27">
        <v>421</v>
      </c>
      <c r="V12" s="25" t="s">
        <v>37</v>
      </c>
      <c r="W12" s="25"/>
      <c r="X12" s="25"/>
      <c r="Y12" s="25"/>
      <c r="Z12" s="25" t="s">
        <v>37</v>
      </c>
      <c r="AA12" s="25"/>
      <c r="AB12" s="25"/>
      <c r="AC12" s="25"/>
    </row>
    <row r="13" spans="1:29" ht="13.5" customHeight="1" x14ac:dyDescent="0.55000000000000004">
      <c r="A13" s="25" t="s">
        <v>32</v>
      </c>
      <c r="B13" s="26" t="s">
        <v>46</v>
      </c>
      <c r="C13" s="25" t="s">
        <v>47</v>
      </c>
      <c r="D13" s="27">
        <v>19894</v>
      </c>
      <c r="E13" s="27">
        <v>2634</v>
      </c>
      <c r="F13" s="28">
        <v>13.240172916457224</v>
      </c>
      <c r="G13" s="27">
        <v>2634</v>
      </c>
      <c r="H13" s="27">
        <v>0</v>
      </c>
      <c r="I13" s="27">
        <v>17260</v>
      </c>
      <c r="J13" s="29">
        <v>86.759827083542774</v>
      </c>
      <c r="K13" s="27">
        <v>1187</v>
      </c>
      <c r="L13" s="29">
        <v>5.9666231024429477</v>
      </c>
      <c r="M13" s="27">
        <v>0</v>
      </c>
      <c r="N13" s="29">
        <v>0</v>
      </c>
      <c r="O13" s="27">
        <v>163</v>
      </c>
      <c r="P13" s="27">
        <v>15910</v>
      </c>
      <c r="Q13" s="27">
        <v>7685</v>
      </c>
      <c r="R13" s="27">
        <v>8225</v>
      </c>
      <c r="S13" s="27">
        <v>0</v>
      </c>
      <c r="T13" s="29">
        <v>79.973861465768564</v>
      </c>
      <c r="U13" s="27">
        <v>435</v>
      </c>
      <c r="V13" s="25" t="s">
        <v>37</v>
      </c>
      <c r="W13" s="25"/>
      <c r="X13" s="25"/>
      <c r="Y13" s="25"/>
      <c r="Z13" s="25" t="s">
        <v>37</v>
      </c>
      <c r="AA13" s="25"/>
      <c r="AB13" s="25"/>
      <c r="AC13" s="25"/>
    </row>
    <row r="14" spans="1:29" ht="13.5" customHeight="1" x14ac:dyDescent="0.55000000000000004">
      <c r="A14" s="25" t="s">
        <v>32</v>
      </c>
      <c r="B14" s="26" t="s">
        <v>48</v>
      </c>
      <c r="C14" s="25" t="s">
        <v>49</v>
      </c>
      <c r="D14" s="27">
        <v>18884</v>
      </c>
      <c r="E14" s="27">
        <v>2588</v>
      </c>
      <c r="F14" s="28">
        <v>13.704723575513663</v>
      </c>
      <c r="G14" s="27">
        <v>2588</v>
      </c>
      <c r="H14" s="27">
        <v>0</v>
      </c>
      <c r="I14" s="27">
        <v>16296</v>
      </c>
      <c r="J14" s="29">
        <v>86.295276424486332</v>
      </c>
      <c r="K14" s="27">
        <v>2644</v>
      </c>
      <c r="L14" s="29">
        <v>14.001270917178562</v>
      </c>
      <c r="M14" s="27">
        <v>0</v>
      </c>
      <c r="N14" s="29">
        <v>0</v>
      </c>
      <c r="O14" s="27">
        <v>415</v>
      </c>
      <c r="P14" s="27">
        <v>13237</v>
      </c>
      <c r="Q14" s="27">
        <v>4354</v>
      </c>
      <c r="R14" s="27">
        <v>8883</v>
      </c>
      <c r="S14" s="27">
        <v>0</v>
      </c>
      <c r="T14" s="29">
        <v>70.096377886041097</v>
      </c>
      <c r="U14" s="27">
        <v>127</v>
      </c>
      <c r="V14" s="25" t="s">
        <v>37</v>
      </c>
      <c r="W14" s="25"/>
      <c r="X14" s="25"/>
      <c r="Y14" s="25"/>
      <c r="Z14" s="25" t="s">
        <v>37</v>
      </c>
      <c r="AA14" s="25"/>
      <c r="AB14" s="25"/>
      <c r="AC14" s="25"/>
    </row>
    <row r="15" spans="1:29" ht="13.5" customHeight="1" x14ac:dyDescent="0.55000000000000004">
      <c r="A15" s="25" t="s">
        <v>32</v>
      </c>
      <c r="B15" s="26" t="s">
        <v>50</v>
      </c>
      <c r="C15" s="25" t="s">
        <v>51</v>
      </c>
      <c r="D15" s="27">
        <v>11776</v>
      </c>
      <c r="E15" s="27">
        <v>911</v>
      </c>
      <c r="F15" s="28">
        <v>7.7360733695652177</v>
      </c>
      <c r="G15" s="27">
        <v>911</v>
      </c>
      <c r="H15" s="27">
        <v>0</v>
      </c>
      <c r="I15" s="27">
        <v>10865</v>
      </c>
      <c r="J15" s="29">
        <v>92.263926630434781</v>
      </c>
      <c r="K15" s="27">
        <v>0</v>
      </c>
      <c r="L15" s="29">
        <v>0</v>
      </c>
      <c r="M15" s="27">
        <v>0</v>
      </c>
      <c r="N15" s="29">
        <v>0</v>
      </c>
      <c r="O15" s="27">
        <v>0</v>
      </c>
      <c r="P15" s="27">
        <v>10865</v>
      </c>
      <c r="Q15" s="27">
        <v>2414</v>
      </c>
      <c r="R15" s="27">
        <v>8451</v>
      </c>
      <c r="S15" s="27">
        <v>0</v>
      </c>
      <c r="T15" s="29">
        <v>92.263926630434781</v>
      </c>
      <c r="U15" s="27">
        <v>121</v>
      </c>
      <c r="V15" s="25" t="s">
        <v>37</v>
      </c>
      <c r="W15" s="25"/>
      <c r="X15" s="25"/>
      <c r="Y15" s="25"/>
      <c r="Z15" s="25" t="s">
        <v>37</v>
      </c>
      <c r="AA15" s="25"/>
      <c r="AB15" s="25"/>
      <c r="AC15" s="25"/>
    </row>
    <row r="16" spans="1:29" ht="13.5" customHeight="1" x14ac:dyDescent="0.55000000000000004">
      <c r="A16" s="25" t="s">
        <v>32</v>
      </c>
      <c r="B16" s="26" t="s">
        <v>52</v>
      </c>
      <c r="C16" s="25" t="s">
        <v>53</v>
      </c>
      <c r="D16" s="27">
        <v>31612</v>
      </c>
      <c r="E16" s="27">
        <v>2557</v>
      </c>
      <c r="F16" s="28">
        <v>8.0887004934834881</v>
      </c>
      <c r="G16" s="27">
        <v>2557</v>
      </c>
      <c r="H16" s="27">
        <v>0</v>
      </c>
      <c r="I16" s="27">
        <v>29055</v>
      </c>
      <c r="J16" s="29">
        <v>91.911299506516514</v>
      </c>
      <c r="K16" s="27">
        <v>7681</v>
      </c>
      <c r="L16" s="29">
        <v>24.297735037327598</v>
      </c>
      <c r="M16" s="27">
        <v>0</v>
      </c>
      <c r="N16" s="29">
        <v>0</v>
      </c>
      <c r="O16" s="27">
        <v>543</v>
      </c>
      <c r="P16" s="27">
        <v>20831</v>
      </c>
      <c r="Q16" s="27">
        <v>1190</v>
      </c>
      <c r="R16" s="27">
        <v>19641</v>
      </c>
      <c r="S16" s="27">
        <v>0</v>
      </c>
      <c r="T16" s="29">
        <v>65.895862330760465</v>
      </c>
      <c r="U16" s="27">
        <v>139</v>
      </c>
      <c r="V16" s="25"/>
      <c r="W16" s="25"/>
      <c r="X16" s="25"/>
      <c r="Y16" s="25" t="s">
        <v>37</v>
      </c>
      <c r="Z16" s="25"/>
      <c r="AA16" s="25"/>
      <c r="AB16" s="25"/>
      <c r="AC16" s="25" t="s">
        <v>37</v>
      </c>
    </row>
    <row r="17" spans="1:29" ht="13.5" customHeight="1" x14ac:dyDescent="0.55000000000000004">
      <c r="A17" s="25" t="s">
        <v>32</v>
      </c>
      <c r="B17" s="26" t="s">
        <v>54</v>
      </c>
      <c r="C17" s="25" t="s">
        <v>55</v>
      </c>
      <c r="D17" s="27">
        <v>32887</v>
      </c>
      <c r="E17" s="27">
        <v>4932</v>
      </c>
      <c r="F17" s="28">
        <v>14.996807249064981</v>
      </c>
      <c r="G17" s="27">
        <v>4927</v>
      </c>
      <c r="H17" s="27">
        <v>5</v>
      </c>
      <c r="I17" s="27">
        <v>27955</v>
      </c>
      <c r="J17" s="29">
        <v>85.003192750935014</v>
      </c>
      <c r="K17" s="27">
        <v>6264</v>
      </c>
      <c r="L17" s="29">
        <v>19.047039863775961</v>
      </c>
      <c r="M17" s="27">
        <v>0</v>
      </c>
      <c r="N17" s="29">
        <v>0</v>
      </c>
      <c r="O17" s="27">
        <v>3274</v>
      </c>
      <c r="P17" s="27">
        <v>18417</v>
      </c>
      <c r="Q17" s="27">
        <v>1178</v>
      </c>
      <c r="R17" s="27">
        <v>17239</v>
      </c>
      <c r="S17" s="27">
        <v>0</v>
      </c>
      <c r="T17" s="29">
        <v>56.000851400249338</v>
      </c>
      <c r="U17" s="27">
        <v>445</v>
      </c>
      <c r="V17" s="25" t="s">
        <v>37</v>
      </c>
      <c r="W17" s="25"/>
      <c r="X17" s="25"/>
      <c r="Y17" s="25"/>
      <c r="Z17" s="25" t="s">
        <v>37</v>
      </c>
      <c r="AA17" s="25"/>
      <c r="AB17" s="25"/>
      <c r="AC17" s="25"/>
    </row>
    <row r="18" spans="1:29" ht="13.5" customHeight="1" x14ac:dyDescent="0.55000000000000004">
      <c r="A18" s="25" t="s">
        <v>32</v>
      </c>
      <c r="B18" s="26" t="s">
        <v>56</v>
      </c>
      <c r="C18" s="25" t="s">
        <v>57</v>
      </c>
      <c r="D18" s="27">
        <v>25097</v>
      </c>
      <c r="E18" s="27">
        <v>10538</v>
      </c>
      <c r="F18" s="28">
        <v>41.989082360441486</v>
      </c>
      <c r="G18" s="27">
        <v>10245</v>
      </c>
      <c r="H18" s="27">
        <v>293</v>
      </c>
      <c r="I18" s="27">
        <v>14559</v>
      </c>
      <c r="J18" s="29">
        <v>58.010917639558514</v>
      </c>
      <c r="K18" s="27">
        <v>9485</v>
      </c>
      <c r="L18" s="29">
        <v>37.793361756385224</v>
      </c>
      <c r="M18" s="27">
        <v>0</v>
      </c>
      <c r="N18" s="29">
        <v>0</v>
      </c>
      <c r="O18" s="27">
        <v>97</v>
      </c>
      <c r="P18" s="27">
        <v>4977</v>
      </c>
      <c r="Q18" s="27">
        <v>231</v>
      </c>
      <c r="R18" s="27">
        <v>4746</v>
      </c>
      <c r="S18" s="27">
        <v>0</v>
      </c>
      <c r="T18" s="29">
        <v>19.831055504641988</v>
      </c>
      <c r="U18" s="27">
        <v>428</v>
      </c>
      <c r="V18" s="25" t="s">
        <v>37</v>
      </c>
      <c r="W18" s="25"/>
      <c r="X18" s="25"/>
      <c r="Y18" s="25"/>
      <c r="Z18" s="25" t="s">
        <v>37</v>
      </c>
      <c r="AA18" s="25"/>
      <c r="AB18" s="25"/>
      <c r="AC18" s="25"/>
    </row>
    <row r="19" spans="1:29" ht="13.5" customHeight="1" x14ac:dyDescent="0.55000000000000004">
      <c r="A19" s="25" t="s">
        <v>32</v>
      </c>
      <c r="B19" s="26" t="s">
        <v>58</v>
      </c>
      <c r="C19" s="25" t="s">
        <v>59</v>
      </c>
      <c r="D19" s="27">
        <v>2142</v>
      </c>
      <c r="E19" s="27">
        <v>359</v>
      </c>
      <c r="F19" s="28">
        <v>16.76003734827264</v>
      </c>
      <c r="G19" s="27">
        <v>338</v>
      </c>
      <c r="H19" s="27">
        <v>21</v>
      </c>
      <c r="I19" s="27">
        <v>1783</v>
      </c>
      <c r="J19" s="29">
        <v>83.239962651727367</v>
      </c>
      <c r="K19" s="27">
        <v>1213</v>
      </c>
      <c r="L19" s="29">
        <v>56.629318394024274</v>
      </c>
      <c r="M19" s="27">
        <v>0</v>
      </c>
      <c r="N19" s="29">
        <v>0</v>
      </c>
      <c r="O19" s="27">
        <v>0</v>
      </c>
      <c r="P19" s="27">
        <v>570</v>
      </c>
      <c r="Q19" s="27">
        <v>239</v>
      </c>
      <c r="R19" s="27">
        <v>291</v>
      </c>
      <c r="S19" s="27">
        <v>40</v>
      </c>
      <c r="T19" s="29">
        <v>26.610644257703083</v>
      </c>
      <c r="U19" s="27">
        <v>17</v>
      </c>
      <c r="V19" s="25" t="s">
        <v>37</v>
      </c>
      <c r="W19" s="25"/>
      <c r="X19" s="25"/>
      <c r="Y19" s="25"/>
      <c r="Z19" s="25" t="s">
        <v>37</v>
      </c>
      <c r="AA19" s="25"/>
      <c r="AB19" s="25"/>
      <c r="AC19" s="25"/>
    </row>
    <row r="20" spans="1:29" ht="13.5" customHeight="1" x14ac:dyDescent="0.55000000000000004">
      <c r="A20" s="25" t="s">
        <v>32</v>
      </c>
      <c r="B20" s="26" t="s">
        <v>60</v>
      </c>
      <c r="C20" s="25" t="s">
        <v>61</v>
      </c>
      <c r="D20" s="27">
        <v>2892</v>
      </c>
      <c r="E20" s="27">
        <v>1131</v>
      </c>
      <c r="F20" s="28">
        <v>39.107883817427386</v>
      </c>
      <c r="G20" s="27">
        <v>1131</v>
      </c>
      <c r="H20" s="27">
        <v>0</v>
      </c>
      <c r="I20" s="27">
        <v>1761</v>
      </c>
      <c r="J20" s="29">
        <v>60.892116182572607</v>
      </c>
      <c r="K20" s="27">
        <v>0</v>
      </c>
      <c r="L20" s="29">
        <v>0</v>
      </c>
      <c r="M20" s="27">
        <v>0</v>
      </c>
      <c r="N20" s="29">
        <v>0</v>
      </c>
      <c r="O20" s="27">
        <v>181</v>
      </c>
      <c r="P20" s="27">
        <v>1580</v>
      </c>
      <c r="Q20" s="27">
        <v>0</v>
      </c>
      <c r="R20" s="27">
        <v>1580</v>
      </c>
      <c r="S20" s="27">
        <v>0</v>
      </c>
      <c r="T20" s="29">
        <v>54.633471645919776</v>
      </c>
      <c r="U20" s="27">
        <v>29</v>
      </c>
      <c r="V20" s="25"/>
      <c r="W20" s="25"/>
      <c r="X20" s="25"/>
      <c r="Y20" s="25" t="s">
        <v>37</v>
      </c>
      <c r="Z20" s="25"/>
      <c r="AA20" s="25"/>
      <c r="AB20" s="25"/>
      <c r="AC20" s="25" t="s">
        <v>37</v>
      </c>
    </row>
    <row r="21" spans="1:29" ht="13.5" customHeight="1" x14ac:dyDescent="0.55000000000000004">
      <c r="A21" s="25" t="s">
        <v>32</v>
      </c>
      <c r="B21" s="26" t="s">
        <v>62</v>
      </c>
      <c r="C21" s="25" t="s">
        <v>63</v>
      </c>
      <c r="D21" s="27">
        <v>2473</v>
      </c>
      <c r="E21" s="27">
        <v>148</v>
      </c>
      <c r="F21" s="28">
        <v>5.9846340477153248</v>
      </c>
      <c r="G21" s="27">
        <v>148</v>
      </c>
      <c r="H21" s="27">
        <v>0</v>
      </c>
      <c r="I21" s="27">
        <v>2325</v>
      </c>
      <c r="J21" s="29">
        <v>94.015365952284682</v>
      </c>
      <c r="K21" s="27">
        <v>0</v>
      </c>
      <c r="L21" s="29">
        <v>0</v>
      </c>
      <c r="M21" s="27">
        <v>0</v>
      </c>
      <c r="N21" s="29">
        <v>0</v>
      </c>
      <c r="O21" s="27">
        <v>0</v>
      </c>
      <c r="P21" s="27">
        <v>2325</v>
      </c>
      <c r="Q21" s="27">
        <v>636</v>
      </c>
      <c r="R21" s="27">
        <v>1689</v>
      </c>
      <c r="S21" s="27">
        <v>0</v>
      </c>
      <c r="T21" s="29">
        <v>94.015365952284682</v>
      </c>
      <c r="U21" s="27">
        <v>15</v>
      </c>
      <c r="V21" s="25" t="s">
        <v>37</v>
      </c>
      <c r="W21" s="25"/>
      <c r="X21" s="25"/>
      <c r="Y21" s="25"/>
      <c r="Z21" s="25" t="s">
        <v>37</v>
      </c>
      <c r="AA21" s="25"/>
      <c r="AB21" s="25"/>
      <c r="AC21" s="25"/>
    </row>
    <row r="22" spans="1:29" ht="13.5" customHeight="1" x14ac:dyDescent="0.55000000000000004">
      <c r="A22" s="25" t="s">
        <v>32</v>
      </c>
      <c r="B22" s="26" t="s">
        <v>64</v>
      </c>
      <c r="C22" s="25" t="s">
        <v>65</v>
      </c>
      <c r="D22" s="27">
        <v>2360</v>
      </c>
      <c r="E22" s="27">
        <v>1388</v>
      </c>
      <c r="F22" s="28">
        <v>58.813559322033903</v>
      </c>
      <c r="G22" s="27">
        <v>1385</v>
      </c>
      <c r="H22" s="27">
        <v>3</v>
      </c>
      <c r="I22" s="27">
        <v>972</v>
      </c>
      <c r="J22" s="29">
        <v>41.186440677966104</v>
      </c>
      <c r="K22" s="27">
        <v>0</v>
      </c>
      <c r="L22" s="29">
        <v>0</v>
      </c>
      <c r="M22" s="27">
        <v>0</v>
      </c>
      <c r="N22" s="29">
        <v>0</v>
      </c>
      <c r="O22" s="27">
        <v>0</v>
      </c>
      <c r="P22" s="27">
        <v>972</v>
      </c>
      <c r="Q22" s="27">
        <v>277</v>
      </c>
      <c r="R22" s="27">
        <v>695</v>
      </c>
      <c r="S22" s="27">
        <v>0</v>
      </c>
      <c r="T22" s="29">
        <v>41.186440677966104</v>
      </c>
      <c r="U22" s="27">
        <v>5</v>
      </c>
      <c r="V22" s="25" t="s">
        <v>37</v>
      </c>
      <c r="W22" s="25"/>
      <c r="X22" s="25"/>
      <c r="Y22" s="25"/>
      <c r="Z22" s="25" t="s">
        <v>37</v>
      </c>
      <c r="AA22" s="25"/>
      <c r="AB22" s="25"/>
      <c r="AC22" s="25"/>
    </row>
    <row r="23" spans="1:29" ht="13.5" customHeight="1" x14ac:dyDescent="0.55000000000000004">
      <c r="A23" s="25" t="s">
        <v>32</v>
      </c>
      <c r="B23" s="26" t="s">
        <v>66</v>
      </c>
      <c r="C23" s="25" t="s">
        <v>67</v>
      </c>
      <c r="D23" s="27">
        <v>1183</v>
      </c>
      <c r="E23" s="27">
        <v>427</v>
      </c>
      <c r="F23" s="28">
        <v>36.094674556213022</v>
      </c>
      <c r="G23" s="27">
        <v>427</v>
      </c>
      <c r="H23" s="27">
        <v>0</v>
      </c>
      <c r="I23" s="27">
        <v>756</v>
      </c>
      <c r="J23" s="29">
        <v>63.905325443786985</v>
      </c>
      <c r="K23" s="27">
        <v>0</v>
      </c>
      <c r="L23" s="29">
        <v>0</v>
      </c>
      <c r="M23" s="27">
        <v>0</v>
      </c>
      <c r="N23" s="29">
        <v>0</v>
      </c>
      <c r="O23" s="27">
        <v>0</v>
      </c>
      <c r="P23" s="27">
        <v>756</v>
      </c>
      <c r="Q23" s="27">
        <v>13</v>
      </c>
      <c r="R23" s="27">
        <v>743</v>
      </c>
      <c r="S23" s="27">
        <v>0</v>
      </c>
      <c r="T23" s="29">
        <v>63.905325443786985</v>
      </c>
      <c r="U23" s="27">
        <v>13</v>
      </c>
      <c r="V23" s="25" t="s">
        <v>37</v>
      </c>
      <c r="W23" s="25"/>
      <c r="X23" s="25"/>
      <c r="Y23" s="25"/>
      <c r="Z23" s="25" t="s">
        <v>37</v>
      </c>
      <c r="AA23" s="25"/>
      <c r="AB23" s="25"/>
      <c r="AC23" s="25"/>
    </row>
    <row r="24" spans="1:29" ht="13.5" customHeight="1" x14ac:dyDescent="0.55000000000000004">
      <c r="A24" s="25" t="s">
        <v>32</v>
      </c>
      <c r="B24" s="26" t="s">
        <v>68</v>
      </c>
      <c r="C24" s="25" t="s">
        <v>69</v>
      </c>
      <c r="D24" s="27">
        <v>774</v>
      </c>
      <c r="E24" s="27">
        <v>166</v>
      </c>
      <c r="F24" s="28">
        <v>21.447028423772611</v>
      </c>
      <c r="G24" s="27">
        <v>166</v>
      </c>
      <c r="H24" s="27">
        <v>0</v>
      </c>
      <c r="I24" s="27">
        <v>608</v>
      </c>
      <c r="J24" s="29">
        <v>78.552971576227392</v>
      </c>
      <c r="K24" s="27">
        <v>0</v>
      </c>
      <c r="L24" s="29">
        <v>0</v>
      </c>
      <c r="M24" s="27">
        <v>0</v>
      </c>
      <c r="N24" s="29">
        <v>0</v>
      </c>
      <c r="O24" s="27">
        <v>0</v>
      </c>
      <c r="P24" s="27">
        <v>608</v>
      </c>
      <c r="Q24" s="27">
        <v>0</v>
      </c>
      <c r="R24" s="27">
        <v>608</v>
      </c>
      <c r="S24" s="27">
        <v>0</v>
      </c>
      <c r="T24" s="29">
        <v>78.552971576227392</v>
      </c>
      <c r="U24" s="27">
        <v>9</v>
      </c>
      <c r="V24" s="25"/>
      <c r="W24" s="25"/>
      <c r="X24" s="25"/>
      <c r="Y24" s="25" t="s">
        <v>37</v>
      </c>
      <c r="Z24" s="25"/>
      <c r="AA24" s="25"/>
      <c r="AB24" s="25"/>
      <c r="AC24" s="25" t="s">
        <v>37</v>
      </c>
    </row>
    <row r="25" spans="1:29" ht="13.5" customHeight="1" x14ac:dyDescent="0.55000000000000004">
      <c r="A25" s="25" t="s">
        <v>32</v>
      </c>
      <c r="B25" s="26" t="s">
        <v>70</v>
      </c>
      <c r="C25" s="25" t="s">
        <v>71</v>
      </c>
      <c r="D25" s="27">
        <v>3584</v>
      </c>
      <c r="E25" s="27">
        <v>786</v>
      </c>
      <c r="F25" s="28">
        <v>21.930803571428573</v>
      </c>
      <c r="G25" s="27">
        <v>786</v>
      </c>
      <c r="H25" s="27">
        <v>0</v>
      </c>
      <c r="I25" s="27">
        <v>2798</v>
      </c>
      <c r="J25" s="29">
        <v>78.069196428571431</v>
      </c>
      <c r="K25" s="27">
        <v>2540</v>
      </c>
      <c r="L25" s="29">
        <v>70.870535714285708</v>
      </c>
      <c r="M25" s="27">
        <v>0</v>
      </c>
      <c r="N25" s="29">
        <v>0</v>
      </c>
      <c r="O25" s="27">
        <v>0</v>
      </c>
      <c r="P25" s="27">
        <v>258</v>
      </c>
      <c r="Q25" s="27">
        <v>12</v>
      </c>
      <c r="R25" s="27">
        <v>246</v>
      </c>
      <c r="S25" s="27">
        <v>0</v>
      </c>
      <c r="T25" s="29">
        <v>7.1986607142857135</v>
      </c>
      <c r="U25" s="27">
        <v>115</v>
      </c>
      <c r="V25" s="25" t="s">
        <v>37</v>
      </c>
      <c r="W25" s="25"/>
      <c r="X25" s="25"/>
      <c r="Y25" s="25"/>
      <c r="Z25" s="25" t="s">
        <v>37</v>
      </c>
      <c r="AA25" s="25"/>
      <c r="AB25" s="25"/>
      <c r="AC25" s="25"/>
    </row>
    <row r="26" spans="1:29" ht="13.5" customHeight="1" x14ac:dyDescent="0.55000000000000004">
      <c r="A26" s="25" t="s">
        <v>32</v>
      </c>
      <c r="B26" s="26" t="s">
        <v>72</v>
      </c>
      <c r="C26" s="25" t="s">
        <v>73</v>
      </c>
      <c r="D26" s="27">
        <v>3221</v>
      </c>
      <c r="E26" s="27">
        <v>1352</v>
      </c>
      <c r="F26" s="28">
        <v>41.974542067680844</v>
      </c>
      <c r="G26" s="27">
        <v>1352</v>
      </c>
      <c r="H26" s="27">
        <v>0</v>
      </c>
      <c r="I26" s="27">
        <v>1869</v>
      </c>
      <c r="J26" s="29">
        <v>58.025457932319156</v>
      </c>
      <c r="K26" s="27">
        <v>0</v>
      </c>
      <c r="L26" s="29">
        <v>0</v>
      </c>
      <c r="M26" s="27">
        <v>0</v>
      </c>
      <c r="N26" s="29">
        <v>0</v>
      </c>
      <c r="O26" s="27">
        <v>0</v>
      </c>
      <c r="P26" s="27">
        <v>1869</v>
      </c>
      <c r="Q26" s="27">
        <v>128</v>
      </c>
      <c r="R26" s="27">
        <v>1741</v>
      </c>
      <c r="S26" s="27">
        <v>0</v>
      </c>
      <c r="T26" s="29">
        <v>58.025457932319156</v>
      </c>
      <c r="U26" s="27">
        <v>44</v>
      </c>
      <c r="V26" s="25" t="s">
        <v>37</v>
      </c>
      <c r="W26" s="25"/>
      <c r="X26" s="25"/>
      <c r="Y26" s="25"/>
      <c r="Z26" s="25" t="s">
        <v>37</v>
      </c>
      <c r="AA26" s="25"/>
      <c r="AB26" s="25"/>
      <c r="AC26" s="25"/>
    </row>
    <row r="27" spans="1:29" ht="13.5" customHeight="1" x14ac:dyDescent="0.55000000000000004">
      <c r="A27" s="25" t="s">
        <v>32</v>
      </c>
      <c r="B27" s="26" t="s">
        <v>74</v>
      </c>
      <c r="C27" s="25" t="s">
        <v>75</v>
      </c>
      <c r="D27" s="27">
        <v>3146</v>
      </c>
      <c r="E27" s="27">
        <v>1294</v>
      </c>
      <c r="F27" s="28">
        <v>41.131595677050221</v>
      </c>
      <c r="G27" s="27">
        <v>1294</v>
      </c>
      <c r="H27" s="27">
        <v>0</v>
      </c>
      <c r="I27" s="27">
        <v>1852</v>
      </c>
      <c r="J27" s="29">
        <v>58.868404322949772</v>
      </c>
      <c r="K27" s="27">
        <v>0</v>
      </c>
      <c r="L27" s="29">
        <v>0</v>
      </c>
      <c r="M27" s="27">
        <v>0</v>
      </c>
      <c r="N27" s="29">
        <v>0</v>
      </c>
      <c r="O27" s="27">
        <v>0</v>
      </c>
      <c r="P27" s="27">
        <v>1852</v>
      </c>
      <c r="Q27" s="27">
        <v>481</v>
      </c>
      <c r="R27" s="27">
        <v>1371</v>
      </c>
      <c r="S27" s="27">
        <v>0</v>
      </c>
      <c r="T27" s="29">
        <v>58.868404322949772</v>
      </c>
      <c r="U27" s="27">
        <v>49</v>
      </c>
      <c r="V27" s="25" t="s">
        <v>37</v>
      </c>
      <c r="W27" s="25"/>
      <c r="X27" s="25"/>
      <c r="Y27" s="25"/>
      <c r="Z27" s="25" t="s">
        <v>37</v>
      </c>
      <c r="AA27" s="25"/>
      <c r="AB27" s="25"/>
      <c r="AC27" s="25"/>
    </row>
    <row r="28" spans="1:29" ht="13.5" customHeight="1" x14ac:dyDescent="0.55000000000000004">
      <c r="A28" s="25" t="s">
        <v>32</v>
      </c>
      <c r="B28" s="26" t="s">
        <v>76</v>
      </c>
      <c r="C28" s="25" t="s">
        <v>77</v>
      </c>
      <c r="D28" s="27">
        <v>3531</v>
      </c>
      <c r="E28" s="27">
        <v>949</v>
      </c>
      <c r="F28" s="28">
        <v>26.876239025771735</v>
      </c>
      <c r="G28" s="27">
        <v>949</v>
      </c>
      <c r="H28" s="27">
        <v>0</v>
      </c>
      <c r="I28" s="27">
        <v>2582</v>
      </c>
      <c r="J28" s="29">
        <v>73.123760974228276</v>
      </c>
      <c r="K28" s="27">
        <v>1589</v>
      </c>
      <c r="L28" s="29">
        <v>45.001416029453409</v>
      </c>
      <c r="M28" s="27">
        <v>0</v>
      </c>
      <c r="N28" s="29">
        <v>0</v>
      </c>
      <c r="O28" s="27">
        <v>422</v>
      </c>
      <c r="P28" s="27">
        <v>571</v>
      </c>
      <c r="Q28" s="27">
        <v>0</v>
      </c>
      <c r="R28" s="27">
        <v>571</v>
      </c>
      <c r="S28" s="27">
        <v>0</v>
      </c>
      <c r="T28" s="29">
        <v>16.171056357972247</v>
      </c>
      <c r="U28" s="27">
        <v>30</v>
      </c>
      <c r="V28" s="25" t="s">
        <v>37</v>
      </c>
      <c r="W28" s="25"/>
      <c r="X28" s="25"/>
      <c r="Y28" s="25"/>
      <c r="Z28" s="25" t="s">
        <v>37</v>
      </c>
      <c r="AA28" s="25"/>
      <c r="AB28" s="25"/>
      <c r="AC28" s="25"/>
    </row>
    <row r="29" spans="1:29" ht="13.5" customHeight="1" x14ac:dyDescent="0.55000000000000004">
      <c r="A29" s="25" t="s">
        <v>32</v>
      </c>
      <c r="B29" s="26" t="s">
        <v>78</v>
      </c>
      <c r="C29" s="25" t="s">
        <v>79</v>
      </c>
      <c r="D29" s="27">
        <v>362</v>
      </c>
      <c r="E29" s="27">
        <v>92</v>
      </c>
      <c r="F29" s="28">
        <v>25.414364640883981</v>
      </c>
      <c r="G29" s="27">
        <v>92</v>
      </c>
      <c r="H29" s="27">
        <v>0</v>
      </c>
      <c r="I29" s="27">
        <v>270</v>
      </c>
      <c r="J29" s="29">
        <v>74.585635359116026</v>
      </c>
      <c r="K29" s="27">
        <v>0</v>
      </c>
      <c r="L29" s="29">
        <v>0</v>
      </c>
      <c r="M29" s="27">
        <v>0</v>
      </c>
      <c r="N29" s="29">
        <v>0</v>
      </c>
      <c r="O29" s="27">
        <v>0</v>
      </c>
      <c r="P29" s="27">
        <v>270</v>
      </c>
      <c r="Q29" s="27">
        <v>0</v>
      </c>
      <c r="R29" s="27">
        <v>255</v>
      </c>
      <c r="S29" s="27">
        <v>15</v>
      </c>
      <c r="T29" s="29">
        <v>74.585635359116026</v>
      </c>
      <c r="U29" s="27">
        <v>3</v>
      </c>
      <c r="V29" s="25" t="s">
        <v>37</v>
      </c>
      <c r="W29" s="25"/>
      <c r="X29" s="25"/>
      <c r="Y29" s="25"/>
      <c r="Z29" s="25" t="s">
        <v>37</v>
      </c>
      <c r="AA29" s="25"/>
      <c r="AB29" s="25"/>
      <c r="AC29" s="25"/>
    </row>
    <row r="30" spans="1:29" ht="13.5" customHeight="1" x14ac:dyDescent="0.55000000000000004">
      <c r="A30" s="25" t="s">
        <v>32</v>
      </c>
      <c r="B30" s="26" t="s">
        <v>80</v>
      </c>
      <c r="C30" s="25" t="s">
        <v>81</v>
      </c>
      <c r="D30" s="27">
        <v>21271</v>
      </c>
      <c r="E30" s="27">
        <v>688</v>
      </c>
      <c r="F30" s="28">
        <v>3.2344506605237173</v>
      </c>
      <c r="G30" s="27">
        <v>688</v>
      </c>
      <c r="H30" s="27">
        <v>0</v>
      </c>
      <c r="I30" s="27">
        <v>20583</v>
      </c>
      <c r="J30" s="29">
        <v>96.76554933947628</v>
      </c>
      <c r="K30" s="27">
        <v>3945</v>
      </c>
      <c r="L30" s="29">
        <v>18.5463776973344</v>
      </c>
      <c r="M30" s="27">
        <v>0</v>
      </c>
      <c r="N30" s="29">
        <v>0</v>
      </c>
      <c r="O30" s="27">
        <v>544</v>
      </c>
      <c r="P30" s="27">
        <v>16094</v>
      </c>
      <c r="Q30" s="27">
        <v>1574</v>
      </c>
      <c r="R30" s="27">
        <v>14520</v>
      </c>
      <c r="S30" s="27">
        <v>0</v>
      </c>
      <c r="T30" s="29">
        <v>75.661699026844062</v>
      </c>
      <c r="U30" s="27">
        <v>39</v>
      </c>
      <c r="V30" s="25" t="s">
        <v>37</v>
      </c>
      <c r="W30" s="25"/>
      <c r="X30" s="25"/>
      <c r="Y30" s="25"/>
      <c r="Z30" s="25" t="s">
        <v>37</v>
      </c>
      <c r="AA30" s="25"/>
      <c r="AB30" s="25"/>
      <c r="AC30" s="25"/>
    </row>
    <row r="31" spans="1:29" ht="13.5" customHeight="1" x14ac:dyDescent="0.55000000000000004">
      <c r="A31" s="25" t="s">
        <v>32</v>
      </c>
      <c r="B31" s="26" t="s">
        <v>82</v>
      </c>
      <c r="C31" s="25" t="s">
        <v>83</v>
      </c>
      <c r="D31" s="27">
        <v>4685</v>
      </c>
      <c r="E31" s="27">
        <v>889</v>
      </c>
      <c r="F31" s="28">
        <v>18.975453575240127</v>
      </c>
      <c r="G31" s="27">
        <v>889</v>
      </c>
      <c r="H31" s="27">
        <v>0</v>
      </c>
      <c r="I31" s="27">
        <v>3796</v>
      </c>
      <c r="J31" s="29">
        <v>81.024546424759876</v>
      </c>
      <c r="K31" s="27">
        <v>0</v>
      </c>
      <c r="L31" s="29">
        <v>0</v>
      </c>
      <c r="M31" s="27">
        <v>0</v>
      </c>
      <c r="N31" s="29">
        <v>0</v>
      </c>
      <c r="O31" s="27">
        <v>622</v>
      </c>
      <c r="P31" s="27">
        <v>3174</v>
      </c>
      <c r="Q31" s="27">
        <v>0</v>
      </c>
      <c r="R31" s="27">
        <v>2318</v>
      </c>
      <c r="S31" s="27">
        <v>856</v>
      </c>
      <c r="T31" s="29">
        <v>67.748132337246531</v>
      </c>
      <c r="U31" s="27">
        <v>40</v>
      </c>
      <c r="V31" s="25" t="s">
        <v>37</v>
      </c>
      <c r="W31" s="25"/>
      <c r="X31" s="25"/>
      <c r="Y31" s="25"/>
      <c r="Z31" s="25" t="s">
        <v>37</v>
      </c>
      <c r="AA31" s="25"/>
      <c r="AB31" s="25"/>
      <c r="AC31" s="25"/>
    </row>
    <row r="32" spans="1:29" ht="13.5" customHeight="1" x14ac:dyDescent="0.55000000000000004">
      <c r="A32" s="25" t="s">
        <v>32</v>
      </c>
      <c r="B32" s="26" t="s">
        <v>84</v>
      </c>
      <c r="C32" s="25" t="s">
        <v>85</v>
      </c>
      <c r="D32" s="27">
        <v>5994</v>
      </c>
      <c r="E32" s="27">
        <v>2493</v>
      </c>
      <c r="F32" s="28">
        <v>41.591591591591595</v>
      </c>
      <c r="G32" s="27">
        <v>2493</v>
      </c>
      <c r="H32" s="27">
        <v>0</v>
      </c>
      <c r="I32" s="27">
        <v>3501</v>
      </c>
      <c r="J32" s="29">
        <v>58.408408408408405</v>
      </c>
      <c r="K32" s="27">
        <v>0</v>
      </c>
      <c r="L32" s="29">
        <v>0</v>
      </c>
      <c r="M32" s="27">
        <v>0</v>
      </c>
      <c r="N32" s="29">
        <v>0</v>
      </c>
      <c r="O32" s="27">
        <v>582</v>
      </c>
      <c r="P32" s="27">
        <v>2919</v>
      </c>
      <c r="Q32" s="27">
        <v>191</v>
      </c>
      <c r="R32" s="27">
        <v>2728</v>
      </c>
      <c r="S32" s="27">
        <v>0</v>
      </c>
      <c r="T32" s="29">
        <v>48.698698698698699</v>
      </c>
      <c r="U32" s="27">
        <v>42</v>
      </c>
      <c r="V32" s="25"/>
      <c r="W32" s="25"/>
      <c r="X32" s="25"/>
      <c r="Y32" s="25" t="s">
        <v>37</v>
      </c>
      <c r="Z32" s="25"/>
      <c r="AA32" s="25"/>
      <c r="AB32" s="25"/>
      <c r="AC32" s="25" t="s">
        <v>37</v>
      </c>
    </row>
    <row r="33" spans="1:29" ht="13.5" customHeight="1" x14ac:dyDescent="0.55000000000000004">
      <c r="A33" s="25" t="s">
        <v>32</v>
      </c>
      <c r="B33" s="26" t="s">
        <v>86</v>
      </c>
      <c r="C33" s="25" t="s">
        <v>87</v>
      </c>
      <c r="D33" s="27">
        <v>12080</v>
      </c>
      <c r="E33" s="27">
        <v>3796</v>
      </c>
      <c r="F33" s="28">
        <v>31.423841059602648</v>
      </c>
      <c r="G33" s="27">
        <v>3796</v>
      </c>
      <c r="H33" s="27">
        <v>0</v>
      </c>
      <c r="I33" s="27">
        <v>8284</v>
      </c>
      <c r="J33" s="29">
        <v>68.576158940397349</v>
      </c>
      <c r="K33" s="27">
        <v>0</v>
      </c>
      <c r="L33" s="29">
        <v>0</v>
      </c>
      <c r="M33" s="27">
        <v>0</v>
      </c>
      <c r="N33" s="29">
        <v>0</v>
      </c>
      <c r="O33" s="27">
        <v>409</v>
      </c>
      <c r="P33" s="27">
        <v>7875</v>
      </c>
      <c r="Q33" s="27">
        <v>0</v>
      </c>
      <c r="R33" s="27">
        <v>7875</v>
      </c>
      <c r="S33" s="27">
        <v>0</v>
      </c>
      <c r="T33" s="29">
        <v>65.190397350993379</v>
      </c>
      <c r="U33" s="27">
        <v>87</v>
      </c>
      <c r="V33" s="25" t="s">
        <v>37</v>
      </c>
      <c r="W33" s="25"/>
      <c r="X33" s="25"/>
      <c r="Y33" s="25"/>
      <c r="Z33" s="25" t="s">
        <v>37</v>
      </c>
      <c r="AA33" s="25"/>
      <c r="AB33" s="25"/>
      <c r="AC33" s="25"/>
    </row>
    <row r="34" spans="1:29" ht="13.5" customHeight="1" x14ac:dyDescent="0.55000000000000004">
      <c r="A34" s="25" t="s">
        <v>32</v>
      </c>
      <c r="B34" s="26" t="s">
        <v>88</v>
      </c>
      <c r="C34" s="25" t="s">
        <v>89</v>
      </c>
      <c r="D34" s="27">
        <v>4963</v>
      </c>
      <c r="E34" s="27">
        <v>1794</v>
      </c>
      <c r="F34" s="28">
        <v>36.147491436631071</v>
      </c>
      <c r="G34" s="27">
        <v>1794</v>
      </c>
      <c r="H34" s="27">
        <v>0</v>
      </c>
      <c r="I34" s="27">
        <v>3169</v>
      </c>
      <c r="J34" s="29">
        <v>63.852508563368929</v>
      </c>
      <c r="K34" s="27">
        <v>1904</v>
      </c>
      <c r="L34" s="29">
        <v>38.363892806770103</v>
      </c>
      <c r="M34" s="27">
        <v>0</v>
      </c>
      <c r="N34" s="29">
        <v>0</v>
      </c>
      <c r="O34" s="27">
        <v>0</v>
      </c>
      <c r="P34" s="27">
        <v>1265</v>
      </c>
      <c r="Q34" s="27">
        <v>632</v>
      </c>
      <c r="R34" s="27">
        <v>633</v>
      </c>
      <c r="S34" s="27">
        <v>0</v>
      </c>
      <c r="T34" s="29">
        <v>25.488615756598833</v>
      </c>
      <c r="U34" s="27">
        <v>14</v>
      </c>
      <c r="V34" s="25" t="s">
        <v>37</v>
      </c>
      <c r="W34" s="25"/>
      <c r="X34" s="25"/>
      <c r="Y34" s="25"/>
      <c r="Z34" s="25" t="s">
        <v>37</v>
      </c>
      <c r="AA34" s="25"/>
      <c r="AB34" s="25"/>
      <c r="AC34" s="25"/>
    </row>
    <row r="35" spans="1:29" ht="13.5" customHeight="1" x14ac:dyDescent="0.55000000000000004">
      <c r="A35" s="25" t="s">
        <v>32</v>
      </c>
      <c r="B35" s="26" t="s">
        <v>90</v>
      </c>
      <c r="C35" s="25" t="s">
        <v>91</v>
      </c>
      <c r="D35" s="27">
        <v>3194</v>
      </c>
      <c r="E35" s="27">
        <v>791</v>
      </c>
      <c r="F35" s="28">
        <v>24.765184721352536</v>
      </c>
      <c r="G35" s="27">
        <v>791</v>
      </c>
      <c r="H35" s="27">
        <v>0</v>
      </c>
      <c r="I35" s="27">
        <v>2403</v>
      </c>
      <c r="J35" s="29">
        <v>75.23481527864746</v>
      </c>
      <c r="K35" s="27">
        <v>997</v>
      </c>
      <c r="L35" s="29">
        <v>31.214777708202877</v>
      </c>
      <c r="M35" s="27">
        <v>0</v>
      </c>
      <c r="N35" s="29">
        <v>0</v>
      </c>
      <c r="O35" s="27">
        <v>313</v>
      </c>
      <c r="P35" s="27">
        <v>1093</v>
      </c>
      <c r="Q35" s="27">
        <v>0</v>
      </c>
      <c r="R35" s="27">
        <v>1093</v>
      </c>
      <c r="S35" s="27">
        <v>0</v>
      </c>
      <c r="T35" s="29">
        <v>34.220413274890419</v>
      </c>
      <c r="U35" s="27">
        <v>13</v>
      </c>
      <c r="V35" s="25" t="s">
        <v>37</v>
      </c>
      <c r="W35" s="25"/>
      <c r="X35" s="25"/>
      <c r="Y35" s="25"/>
      <c r="Z35" s="25" t="s">
        <v>37</v>
      </c>
      <c r="AA35" s="25"/>
      <c r="AB35" s="25"/>
      <c r="AC35" s="25"/>
    </row>
    <row r="36" spans="1:29" ht="13.5" customHeight="1" x14ac:dyDescent="0.55000000000000004">
      <c r="A36" s="25" t="s">
        <v>32</v>
      </c>
      <c r="B36" s="26" t="s">
        <v>92</v>
      </c>
      <c r="C36" s="25" t="s">
        <v>93</v>
      </c>
      <c r="D36" s="27">
        <v>4761</v>
      </c>
      <c r="E36" s="27">
        <v>646</v>
      </c>
      <c r="F36" s="28">
        <v>13.568578029825668</v>
      </c>
      <c r="G36" s="27">
        <v>646</v>
      </c>
      <c r="H36" s="27">
        <v>0</v>
      </c>
      <c r="I36" s="27">
        <v>4115</v>
      </c>
      <c r="J36" s="29">
        <v>86.431421970174341</v>
      </c>
      <c r="K36" s="27">
        <v>0</v>
      </c>
      <c r="L36" s="29">
        <v>0</v>
      </c>
      <c r="M36" s="27">
        <v>0</v>
      </c>
      <c r="N36" s="29">
        <v>0</v>
      </c>
      <c r="O36" s="27">
        <v>0</v>
      </c>
      <c r="P36" s="27">
        <v>4115</v>
      </c>
      <c r="Q36" s="27">
        <v>1219</v>
      </c>
      <c r="R36" s="27">
        <v>2896</v>
      </c>
      <c r="S36" s="27">
        <v>0</v>
      </c>
      <c r="T36" s="29">
        <v>86.431421970174341</v>
      </c>
      <c r="U36" s="27">
        <v>31</v>
      </c>
      <c r="V36" s="25" t="s">
        <v>37</v>
      </c>
      <c r="W36" s="25"/>
      <c r="X36" s="25"/>
      <c r="Y36" s="25"/>
      <c r="Z36" s="25" t="s">
        <v>37</v>
      </c>
      <c r="AA36" s="25"/>
      <c r="AB36" s="25"/>
      <c r="AC36" s="25"/>
    </row>
    <row r="37" spans="1:29" ht="13.5" customHeight="1" x14ac:dyDescent="0.55000000000000004">
      <c r="A37" s="25" t="s">
        <v>32</v>
      </c>
      <c r="B37" s="26" t="s">
        <v>94</v>
      </c>
      <c r="C37" s="25" t="s">
        <v>95</v>
      </c>
      <c r="D37" s="27">
        <v>5282</v>
      </c>
      <c r="E37" s="27">
        <v>99</v>
      </c>
      <c r="F37" s="28">
        <v>1.8742900416508896</v>
      </c>
      <c r="G37" s="27">
        <v>99</v>
      </c>
      <c r="H37" s="27">
        <v>0</v>
      </c>
      <c r="I37" s="27">
        <v>5183</v>
      </c>
      <c r="J37" s="29">
        <v>98.125709958349105</v>
      </c>
      <c r="K37" s="27">
        <v>0</v>
      </c>
      <c r="L37" s="29">
        <v>0</v>
      </c>
      <c r="M37" s="27">
        <v>0</v>
      </c>
      <c r="N37" s="29">
        <v>0</v>
      </c>
      <c r="O37" s="27">
        <v>0</v>
      </c>
      <c r="P37" s="27">
        <v>5183</v>
      </c>
      <c r="Q37" s="27">
        <v>0</v>
      </c>
      <c r="R37" s="27">
        <v>5183</v>
      </c>
      <c r="S37" s="27">
        <v>0</v>
      </c>
      <c r="T37" s="29">
        <v>98.125709958349105</v>
      </c>
      <c r="U37" s="27">
        <v>27</v>
      </c>
      <c r="V37" s="25" t="s">
        <v>37</v>
      </c>
      <c r="W37" s="25"/>
      <c r="X37" s="25"/>
      <c r="Y37" s="25"/>
      <c r="Z37" s="25" t="s">
        <v>37</v>
      </c>
      <c r="AA37" s="25"/>
      <c r="AB37" s="25"/>
      <c r="AC37" s="25"/>
    </row>
    <row r="38" spans="1:29" ht="13.5" customHeight="1" x14ac:dyDescent="0.55000000000000004">
      <c r="A38" s="25" t="s">
        <v>32</v>
      </c>
      <c r="B38" s="26" t="s">
        <v>96</v>
      </c>
      <c r="C38" s="25" t="s">
        <v>97</v>
      </c>
      <c r="D38" s="27">
        <v>15202</v>
      </c>
      <c r="E38" s="27">
        <v>4556</v>
      </c>
      <c r="F38" s="28">
        <v>29.969740823575847</v>
      </c>
      <c r="G38" s="27">
        <v>4556</v>
      </c>
      <c r="H38" s="27">
        <v>0</v>
      </c>
      <c r="I38" s="27">
        <v>10646</v>
      </c>
      <c r="J38" s="29">
        <v>70.030259176424153</v>
      </c>
      <c r="K38" s="27">
        <v>823</v>
      </c>
      <c r="L38" s="29">
        <v>5.4137613471911585</v>
      </c>
      <c r="M38" s="27">
        <v>0</v>
      </c>
      <c r="N38" s="29">
        <v>0</v>
      </c>
      <c r="O38" s="27">
        <v>0</v>
      </c>
      <c r="P38" s="27">
        <v>9823</v>
      </c>
      <c r="Q38" s="27">
        <v>353</v>
      </c>
      <c r="R38" s="27">
        <v>9470</v>
      </c>
      <c r="S38" s="27">
        <v>0</v>
      </c>
      <c r="T38" s="29">
        <v>64.616497829232998</v>
      </c>
      <c r="U38" s="27">
        <v>116</v>
      </c>
      <c r="V38" s="25" t="s">
        <v>37</v>
      </c>
      <c r="W38" s="25"/>
      <c r="X38" s="25"/>
      <c r="Y38" s="25"/>
      <c r="Z38" s="25" t="s">
        <v>37</v>
      </c>
      <c r="AA38" s="25"/>
      <c r="AB38" s="25"/>
      <c r="AC38" s="25"/>
    </row>
    <row r="39" spans="1:29" ht="13.5" customHeight="1" x14ac:dyDescent="0.55000000000000004">
      <c r="A39" s="25" t="s">
        <v>32</v>
      </c>
      <c r="B39" s="26" t="s">
        <v>98</v>
      </c>
      <c r="C39" s="25" t="s">
        <v>99</v>
      </c>
      <c r="D39" s="27">
        <v>4522</v>
      </c>
      <c r="E39" s="27">
        <v>1184</v>
      </c>
      <c r="F39" s="28">
        <v>26.18310482087572</v>
      </c>
      <c r="G39" s="27">
        <v>1184</v>
      </c>
      <c r="H39" s="27">
        <v>0</v>
      </c>
      <c r="I39" s="27">
        <v>3338</v>
      </c>
      <c r="J39" s="29">
        <v>73.816895179124288</v>
      </c>
      <c r="K39" s="27">
        <v>0</v>
      </c>
      <c r="L39" s="29">
        <v>0</v>
      </c>
      <c r="M39" s="27">
        <v>0</v>
      </c>
      <c r="N39" s="29">
        <v>0</v>
      </c>
      <c r="O39" s="27">
        <v>146</v>
      </c>
      <c r="P39" s="27">
        <v>3192</v>
      </c>
      <c r="Q39" s="27">
        <v>191</v>
      </c>
      <c r="R39" s="27">
        <v>3001</v>
      </c>
      <c r="S39" s="27">
        <v>0</v>
      </c>
      <c r="T39" s="29">
        <v>70.588235294117652</v>
      </c>
      <c r="U39" s="27">
        <v>51</v>
      </c>
      <c r="V39" s="25" t="s">
        <v>37</v>
      </c>
      <c r="W39" s="25"/>
      <c r="X39" s="25"/>
      <c r="Y39" s="25"/>
      <c r="Z39" s="25" t="s">
        <v>37</v>
      </c>
      <c r="AA39" s="25"/>
      <c r="AB39" s="25"/>
      <c r="AC39" s="25"/>
    </row>
    <row r="40" spans="1:29" ht="13.5" customHeight="1" x14ac:dyDescent="0.55000000000000004">
      <c r="A40" s="25" t="s">
        <v>32</v>
      </c>
      <c r="B40" s="26" t="s">
        <v>100</v>
      </c>
      <c r="C40" s="25" t="s">
        <v>101</v>
      </c>
      <c r="D40" s="27">
        <v>1391</v>
      </c>
      <c r="E40" s="27">
        <v>219</v>
      </c>
      <c r="F40" s="28">
        <v>15.744069015097054</v>
      </c>
      <c r="G40" s="27">
        <v>219</v>
      </c>
      <c r="H40" s="27">
        <v>0</v>
      </c>
      <c r="I40" s="27">
        <v>1172</v>
      </c>
      <c r="J40" s="29">
        <v>84.255930984902946</v>
      </c>
      <c r="K40" s="27">
        <v>0</v>
      </c>
      <c r="L40" s="29">
        <v>0</v>
      </c>
      <c r="M40" s="27">
        <v>0</v>
      </c>
      <c r="N40" s="29">
        <v>0</v>
      </c>
      <c r="O40" s="27">
        <v>707</v>
      </c>
      <c r="P40" s="27">
        <v>465</v>
      </c>
      <c r="Q40" s="27">
        <v>57</v>
      </c>
      <c r="R40" s="27">
        <v>408</v>
      </c>
      <c r="S40" s="27">
        <v>0</v>
      </c>
      <c r="T40" s="29">
        <v>33.429187634795113</v>
      </c>
      <c r="U40" s="27">
        <v>15</v>
      </c>
      <c r="V40" s="25" t="s">
        <v>37</v>
      </c>
      <c r="W40" s="25"/>
      <c r="X40" s="25"/>
      <c r="Y40" s="25"/>
      <c r="Z40" s="25" t="s">
        <v>37</v>
      </c>
      <c r="AA40" s="25"/>
      <c r="AB40" s="25"/>
      <c r="AC40" s="25"/>
    </row>
    <row r="41" spans="1:29" ht="13.5" customHeight="1" x14ac:dyDescent="0.55000000000000004">
      <c r="A41" s="25" t="s">
        <v>32</v>
      </c>
      <c r="B41" s="26" t="s">
        <v>102</v>
      </c>
      <c r="C41" s="25" t="s">
        <v>103</v>
      </c>
      <c r="D41" s="27">
        <v>10025</v>
      </c>
      <c r="E41" s="27">
        <v>3946</v>
      </c>
      <c r="F41" s="28">
        <v>39.361596009975067</v>
      </c>
      <c r="G41" s="27">
        <v>3946</v>
      </c>
      <c r="H41" s="27">
        <v>0</v>
      </c>
      <c r="I41" s="27">
        <v>6079</v>
      </c>
      <c r="J41" s="29">
        <v>60.638403990024933</v>
      </c>
      <c r="K41" s="27">
        <v>0</v>
      </c>
      <c r="L41" s="29">
        <v>0</v>
      </c>
      <c r="M41" s="27">
        <v>0</v>
      </c>
      <c r="N41" s="29">
        <v>0</v>
      </c>
      <c r="O41" s="27">
        <v>342</v>
      </c>
      <c r="P41" s="27">
        <v>5737</v>
      </c>
      <c r="Q41" s="27">
        <v>535</v>
      </c>
      <c r="R41" s="27">
        <v>5202</v>
      </c>
      <c r="S41" s="27">
        <v>0</v>
      </c>
      <c r="T41" s="29">
        <v>57.226932668329177</v>
      </c>
      <c r="U41" s="27">
        <v>132</v>
      </c>
      <c r="V41" s="25"/>
      <c r="W41" s="25"/>
      <c r="X41" s="25"/>
      <c r="Y41" s="25" t="s">
        <v>37</v>
      </c>
      <c r="Z41" s="25"/>
      <c r="AA41" s="25"/>
      <c r="AB41" s="25"/>
      <c r="AC41" s="25" t="s">
        <v>37</v>
      </c>
    </row>
  </sheetData>
  <phoneticPr fontId="7"/>
  <pageMargins left="0.70866141732283472" right="0.70866141732283472" top="0.98425196850393704" bottom="0.70866141732283472" header="0.70866141732283472" footer="0.70866141732283472"/>
  <pageSetup paperSize="9" scale="61" orientation="landscape" verticalDpi="400" r:id="rId1"/>
  <headerFooter alignWithMargins="0">
    <oddHeader>&amp;L水洗化人口等（令和2年度実績）</oddHeader>
  </headerFooter>
  <colBreaks count="1" manualBreakCount="1">
    <brk id="20" min="1" max="2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E99AF-0565-4AD1-BEF2-9D79B9A8431A}">
  <sheetPr codeName="Sheet3"/>
  <dimension ref="A1:BC40"/>
  <sheetViews>
    <sheetView zoomScaleNormal="100" workbookViewId="0">
      <pane xSplit="3" ySplit="5" topLeftCell="D6" activePane="bottomRight" state="frozen"/>
      <selection sqref="A1:XFD1"/>
      <selection pane="topRight" sqref="A1:XFD1"/>
      <selection pane="bottomLeft" sqref="A1:XFD1"/>
      <selection pane="bottomRight"/>
    </sheetView>
  </sheetViews>
  <sheetFormatPr defaultColWidth="9" defaultRowHeight="13.5" customHeight="1" x14ac:dyDescent="0.2"/>
  <cols>
    <col min="1" max="1" width="10.75" style="38" customWidth="1"/>
    <col min="2" max="2" width="8.75" style="39" customWidth="1"/>
    <col min="3" max="3" width="12.58203125" style="4" customWidth="1"/>
    <col min="4" max="55" width="9" style="17"/>
    <col min="56" max="16384" width="9" style="4"/>
  </cols>
  <sheetData>
    <row r="1" spans="1:55" ht="16.5" x14ac:dyDescent="0.2">
      <c r="A1" s="30" t="s">
        <v>134</v>
      </c>
      <c r="B1" s="31"/>
      <c r="C1" s="31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</row>
    <row r="2" spans="1:55" s="34" customFormat="1" ht="24" customHeight="1" x14ac:dyDescent="0.55000000000000004">
      <c r="A2" s="5" t="s">
        <v>0</v>
      </c>
      <c r="B2" s="6" t="s">
        <v>1</v>
      </c>
      <c r="C2" s="7" t="s">
        <v>2</v>
      </c>
      <c r="D2" s="33" t="s">
        <v>105</v>
      </c>
      <c r="E2" s="33" t="s">
        <v>105</v>
      </c>
      <c r="F2" s="33" t="s">
        <v>105</v>
      </c>
      <c r="G2" s="33" t="s">
        <v>105</v>
      </c>
      <c r="H2" s="33" t="s">
        <v>105</v>
      </c>
      <c r="I2" s="33" t="s">
        <v>105</v>
      </c>
      <c r="J2" s="33" t="s">
        <v>105</v>
      </c>
      <c r="K2" s="33" t="s">
        <v>105</v>
      </c>
      <c r="L2" s="33" t="s">
        <v>105</v>
      </c>
      <c r="M2" s="33" t="s">
        <v>105</v>
      </c>
      <c r="N2" s="33" t="s">
        <v>106</v>
      </c>
      <c r="O2" s="33" t="s">
        <v>106</v>
      </c>
      <c r="P2" s="33" t="s">
        <v>106</v>
      </c>
      <c r="Q2" s="33" t="s">
        <v>106</v>
      </c>
      <c r="R2" s="33" t="s">
        <v>106</v>
      </c>
      <c r="S2" s="33" t="s">
        <v>106</v>
      </c>
      <c r="T2" s="33" t="s">
        <v>106</v>
      </c>
      <c r="U2" s="33" t="s">
        <v>106</v>
      </c>
      <c r="V2" s="33" t="s">
        <v>106</v>
      </c>
      <c r="W2" s="33" t="s">
        <v>106</v>
      </c>
      <c r="X2" s="33" t="s">
        <v>106</v>
      </c>
      <c r="Y2" s="33" t="s">
        <v>106</v>
      </c>
      <c r="Z2" s="33" t="s">
        <v>106</v>
      </c>
      <c r="AA2" s="33" t="s">
        <v>106</v>
      </c>
      <c r="AB2" s="33" t="s">
        <v>106</v>
      </c>
      <c r="AC2" s="33" t="s">
        <v>106</v>
      </c>
      <c r="AD2" s="33" t="s">
        <v>106</v>
      </c>
      <c r="AE2" s="33" t="s">
        <v>106</v>
      </c>
      <c r="AF2" s="6" t="s">
        <v>107</v>
      </c>
      <c r="AG2" s="6" t="s">
        <v>107</v>
      </c>
      <c r="AH2" s="6" t="s">
        <v>107</v>
      </c>
      <c r="AI2" s="6" t="s">
        <v>107</v>
      </c>
      <c r="AJ2" s="6" t="s">
        <v>108</v>
      </c>
      <c r="AK2" s="6" t="s">
        <v>108</v>
      </c>
      <c r="AL2" s="6" t="s">
        <v>108</v>
      </c>
      <c r="AM2" s="6" t="s">
        <v>108</v>
      </c>
      <c r="AN2" s="6" t="s">
        <v>108</v>
      </c>
      <c r="AO2" s="6" t="s">
        <v>108</v>
      </c>
      <c r="AP2" s="6" t="s">
        <v>108</v>
      </c>
      <c r="AQ2" s="6" t="s">
        <v>108</v>
      </c>
      <c r="AR2" s="6" t="s">
        <v>108</v>
      </c>
      <c r="AS2" s="6" t="s">
        <v>108</v>
      </c>
      <c r="AT2" s="6" t="s">
        <v>109</v>
      </c>
      <c r="AU2" s="6" t="s">
        <v>109</v>
      </c>
      <c r="AV2" s="6" t="s">
        <v>109</v>
      </c>
      <c r="AW2" s="6" t="s">
        <v>109</v>
      </c>
      <c r="AX2" s="6" t="s">
        <v>109</v>
      </c>
      <c r="AY2" s="6" t="s">
        <v>109</v>
      </c>
      <c r="AZ2" s="6" t="s">
        <v>110</v>
      </c>
      <c r="BA2" s="6" t="s">
        <v>110</v>
      </c>
      <c r="BB2" s="6" t="s">
        <v>110</v>
      </c>
      <c r="BC2" s="6" t="s">
        <v>110</v>
      </c>
    </row>
    <row r="3" spans="1:55" s="34" customFormat="1" ht="13.5" customHeight="1" x14ac:dyDescent="0.55000000000000004">
      <c r="A3" s="5"/>
      <c r="B3" s="6"/>
      <c r="C3" s="6"/>
      <c r="D3" s="35" t="s">
        <v>7</v>
      </c>
      <c r="E3" s="36" t="s">
        <v>111</v>
      </c>
      <c r="F3" s="36" t="s">
        <v>111</v>
      </c>
      <c r="G3" s="36" t="s">
        <v>111</v>
      </c>
      <c r="H3" s="33" t="s">
        <v>112</v>
      </c>
      <c r="I3" s="33" t="s">
        <v>112</v>
      </c>
      <c r="J3" s="33" t="s">
        <v>112</v>
      </c>
      <c r="K3" s="36" t="s">
        <v>113</v>
      </c>
      <c r="L3" s="36" t="s">
        <v>113</v>
      </c>
      <c r="M3" s="36" t="s">
        <v>113</v>
      </c>
      <c r="N3" s="35" t="s">
        <v>7</v>
      </c>
      <c r="O3" s="36" t="s">
        <v>114</v>
      </c>
      <c r="P3" s="36" t="s">
        <v>114</v>
      </c>
      <c r="Q3" s="36" t="s">
        <v>114</v>
      </c>
      <c r="R3" s="36" t="s">
        <v>114</v>
      </c>
      <c r="S3" s="36" t="s">
        <v>114</v>
      </c>
      <c r="T3" s="36" t="s">
        <v>114</v>
      </c>
      <c r="U3" s="36" t="s">
        <v>114</v>
      </c>
      <c r="V3" s="36" t="s">
        <v>115</v>
      </c>
      <c r="W3" s="36" t="s">
        <v>115</v>
      </c>
      <c r="X3" s="36" t="s">
        <v>115</v>
      </c>
      <c r="Y3" s="36" t="s">
        <v>115</v>
      </c>
      <c r="Z3" s="36" t="s">
        <v>115</v>
      </c>
      <c r="AA3" s="36" t="s">
        <v>115</v>
      </c>
      <c r="AB3" s="36" t="s">
        <v>115</v>
      </c>
      <c r="AC3" s="33" t="s">
        <v>116</v>
      </c>
      <c r="AD3" s="33" t="s">
        <v>116</v>
      </c>
      <c r="AE3" s="33" t="s">
        <v>116</v>
      </c>
      <c r="AF3" s="13" t="s">
        <v>7</v>
      </c>
      <c r="AG3" s="6" t="s">
        <v>117</v>
      </c>
      <c r="AH3" s="6" t="s">
        <v>118</v>
      </c>
      <c r="AI3" s="6" t="s">
        <v>119</v>
      </c>
      <c r="AJ3" s="6" t="s">
        <v>7</v>
      </c>
      <c r="AK3" s="6" t="s">
        <v>120</v>
      </c>
      <c r="AL3" s="6" t="s">
        <v>121</v>
      </c>
      <c r="AM3" s="6" t="s">
        <v>122</v>
      </c>
      <c r="AN3" s="6" t="s">
        <v>118</v>
      </c>
      <c r="AO3" s="6" t="s">
        <v>119</v>
      </c>
      <c r="AP3" s="6" t="s">
        <v>123</v>
      </c>
      <c r="AQ3" s="6" t="s">
        <v>124</v>
      </c>
      <c r="AR3" s="6" t="s">
        <v>125</v>
      </c>
      <c r="AS3" s="6" t="s">
        <v>126</v>
      </c>
      <c r="AT3" s="13" t="s">
        <v>7</v>
      </c>
      <c r="AU3" s="6" t="s">
        <v>120</v>
      </c>
      <c r="AV3" s="6" t="s">
        <v>121</v>
      </c>
      <c r="AW3" s="6" t="s">
        <v>122</v>
      </c>
      <c r="AX3" s="6" t="s">
        <v>118</v>
      </c>
      <c r="AY3" s="6" t="s">
        <v>119</v>
      </c>
      <c r="AZ3" s="13" t="s">
        <v>7</v>
      </c>
      <c r="BA3" s="6" t="s">
        <v>117</v>
      </c>
      <c r="BB3" s="6" t="s">
        <v>118</v>
      </c>
      <c r="BC3" s="6" t="s">
        <v>119</v>
      </c>
    </row>
    <row r="4" spans="1:55" s="34" customFormat="1" ht="18.75" customHeight="1" x14ac:dyDescent="0.55000000000000004">
      <c r="A4" s="5"/>
      <c r="B4" s="6"/>
      <c r="C4" s="6"/>
      <c r="D4" s="35"/>
      <c r="E4" s="35" t="s">
        <v>7</v>
      </c>
      <c r="F4" s="36" t="s">
        <v>127</v>
      </c>
      <c r="G4" s="36" t="s">
        <v>128</v>
      </c>
      <c r="H4" s="35" t="s">
        <v>7</v>
      </c>
      <c r="I4" s="36" t="s">
        <v>127</v>
      </c>
      <c r="J4" s="36" t="s">
        <v>128</v>
      </c>
      <c r="K4" s="35" t="s">
        <v>7</v>
      </c>
      <c r="L4" s="36" t="s">
        <v>127</v>
      </c>
      <c r="M4" s="36" t="s">
        <v>128</v>
      </c>
      <c r="N4" s="35"/>
      <c r="O4" s="35" t="s">
        <v>7</v>
      </c>
      <c r="P4" s="36" t="s">
        <v>117</v>
      </c>
      <c r="Q4" s="37" t="s">
        <v>118</v>
      </c>
      <c r="R4" s="37" t="s">
        <v>119</v>
      </c>
      <c r="S4" s="36" t="s">
        <v>129</v>
      </c>
      <c r="T4" s="36" t="s">
        <v>130</v>
      </c>
      <c r="U4" s="36" t="s">
        <v>131</v>
      </c>
      <c r="V4" s="35" t="s">
        <v>7</v>
      </c>
      <c r="W4" s="36" t="s">
        <v>117</v>
      </c>
      <c r="X4" s="37" t="s">
        <v>118</v>
      </c>
      <c r="Y4" s="37" t="s">
        <v>119</v>
      </c>
      <c r="Z4" s="36" t="s">
        <v>129</v>
      </c>
      <c r="AA4" s="36" t="s">
        <v>130</v>
      </c>
      <c r="AB4" s="36" t="s">
        <v>131</v>
      </c>
      <c r="AC4" s="35" t="s">
        <v>7</v>
      </c>
      <c r="AD4" s="36" t="s">
        <v>127</v>
      </c>
      <c r="AE4" s="36" t="s">
        <v>128</v>
      </c>
      <c r="AF4" s="13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13"/>
      <c r="AU4" s="6"/>
      <c r="AV4" s="6"/>
      <c r="AW4" s="6"/>
      <c r="AX4" s="6"/>
      <c r="AY4" s="6"/>
      <c r="AZ4" s="13"/>
      <c r="BA4" s="6"/>
      <c r="BB4" s="6"/>
      <c r="BC4" s="6"/>
    </row>
    <row r="5" spans="1:55" ht="13.5" customHeight="1" x14ac:dyDescent="0.55000000000000004">
      <c r="A5" s="5"/>
      <c r="B5" s="6"/>
      <c r="C5" s="6"/>
      <c r="D5" s="35" t="s">
        <v>132</v>
      </c>
      <c r="E5" s="35" t="s">
        <v>132</v>
      </c>
      <c r="F5" s="35" t="s">
        <v>132</v>
      </c>
      <c r="G5" s="35" t="s">
        <v>132</v>
      </c>
      <c r="H5" s="35" t="s">
        <v>132</v>
      </c>
      <c r="I5" s="35" t="s">
        <v>132</v>
      </c>
      <c r="J5" s="35" t="s">
        <v>132</v>
      </c>
      <c r="K5" s="35" t="s">
        <v>132</v>
      </c>
      <c r="L5" s="35" t="s">
        <v>132</v>
      </c>
      <c r="M5" s="35" t="s">
        <v>132</v>
      </c>
      <c r="N5" s="35" t="s">
        <v>132</v>
      </c>
      <c r="O5" s="35" t="s">
        <v>132</v>
      </c>
      <c r="P5" s="35" t="s">
        <v>132</v>
      </c>
      <c r="Q5" s="35" t="s">
        <v>132</v>
      </c>
      <c r="R5" s="35" t="s">
        <v>132</v>
      </c>
      <c r="S5" s="35" t="s">
        <v>132</v>
      </c>
      <c r="T5" s="35" t="s">
        <v>132</v>
      </c>
      <c r="U5" s="35" t="s">
        <v>132</v>
      </c>
      <c r="V5" s="35" t="s">
        <v>132</v>
      </c>
      <c r="W5" s="35" t="s">
        <v>132</v>
      </c>
      <c r="X5" s="35" t="s">
        <v>132</v>
      </c>
      <c r="Y5" s="35" t="s">
        <v>132</v>
      </c>
      <c r="Z5" s="35" t="s">
        <v>132</v>
      </c>
      <c r="AA5" s="35" t="s">
        <v>132</v>
      </c>
      <c r="AB5" s="35" t="s">
        <v>132</v>
      </c>
      <c r="AC5" s="35" t="s">
        <v>132</v>
      </c>
      <c r="AD5" s="35" t="s">
        <v>132</v>
      </c>
      <c r="AE5" s="35" t="s">
        <v>132</v>
      </c>
      <c r="AF5" s="13" t="s">
        <v>133</v>
      </c>
      <c r="AG5" s="13" t="s">
        <v>133</v>
      </c>
      <c r="AH5" s="13" t="s">
        <v>133</v>
      </c>
      <c r="AI5" s="13" t="s">
        <v>133</v>
      </c>
      <c r="AJ5" s="13" t="s">
        <v>133</v>
      </c>
      <c r="AK5" s="13" t="s">
        <v>133</v>
      </c>
      <c r="AL5" s="13" t="s">
        <v>133</v>
      </c>
      <c r="AM5" s="13" t="s">
        <v>133</v>
      </c>
      <c r="AN5" s="13" t="s">
        <v>133</v>
      </c>
      <c r="AO5" s="13" t="s">
        <v>133</v>
      </c>
      <c r="AP5" s="13" t="s">
        <v>133</v>
      </c>
      <c r="AQ5" s="13" t="s">
        <v>133</v>
      </c>
      <c r="AR5" s="13" t="s">
        <v>133</v>
      </c>
      <c r="AS5" s="13" t="s">
        <v>133</v>
      </c>
      <c r="AT5" s="13" t="s">
        <v>133</v>
      </c>
      <c r="AU5" s="13" t="s">
        <v>133</v>
      </c>
      <c r="AV5" s="13" t="s">
        <v>133</v>
      </c>
      <c r="AW5" s="13" t="s">
        <v>133</v>
      </c>
      <c r="AX5" s="13" t="s">
        <v>133</v>
      </c>
      <c r="AY5" s="13" t="s">
        <v>133</v>
      </c>
      <c r="AZ5" s="13" t="s">
        <v>133</v>
      </c>
      <c r="BA5" s="13" t="s">
        <v>133</v>
      </c>
      <c r="BB5" s="13" t="s">
        <v>133</v>
      </c>
      <c r="BC5" s="13" t="s">
        <v>133</v>
      </c>
    </row>
    <row r="6" spans="1:55" ht="13.5" customHeight="1" x14ac:dyDescent="0.55000000000000004">
      <c r="A6" s="40" t="s">
        <v>32</v>
      </c>
      <c r="B6" s="41" t="s">
        <v>33</v>
      </c>
      <c r="C6" s="42" t="s">
        <v>34</v>
      </c>
      <c r="D6" s="23">
        <v>344481</v>
      </c>
      <c r="E6" s="23">
        <v>0</v>
      </c>
      <c r="F6" s="23">
        <v>0</v>
      </c>
      <c r="G6" s="23">
        <v>0</v>
      </c>
      <c r="H6" s="23">
        <v>9724</v>
      </c>
      <c r="I6" s="23">
        <v>8665</v>
      </c>
      <c r="J6" s="23">
        <v>1059</v>
      </c>
      <c r="K6" s="23">
        <v>334757</v>
      </c>
      <c r="L6" s="23">
        <v>123699</v>
      </c>
      <c r="M6" s="23">
        <v>211058</v>
      </c>
      <c r="N6" s="23">
        <v>344884</v>
      </c>
      <c r="O6" s="23">
        <v>132364</v>
      </c>
      <c r="P6" s="23">
        <v>132364</v>
      </c>
      <c r="Q6" s="23">
        <v>0</v>
      </c>
      <c r="R6" s="23">
        <v>0</v>
      </c>
      <c r="S6" s="23">
        <v>0</v>
      </c>
      <c r="T6" s="23">
        <v>0</v>
      </c>
      <c r="U6" s="23">
        <v>0</v>
      </c>
      <c r="V6" s="23">
        <v>212117</v>
      </c>
      <c r="W6" s="23">
        <v>212117</v>
      </c>
      <c r="X6" s="23">
        <v>0</v>
      </c>
      <c r="Y6" s="23">
        <v>0</v>
      </c>
      <c r="Z6" s="23">
        <v>0</v>
      </c>
      <c r="AA6" s="23">
        <v>0</v>
      </c>
      <c r="AB6" s="23">
        <v>0</v>
      </c>
      <c r="AC6" s="23">
        <v>403</v>
      </c>
      <c r="AD6" s="23">
        <v>403</v>
      </c>
      <c r="AE6" s="23">
        <v>0</v>
      </c>
      <c r="AF6" s="23">
        <v>5006</v>
      </c>
      <c r="AG6" s="23">
        <v>5006</v>
      </c>
      <c r="AH6" s="23">
        <v>0</v>
      </c>
      <c r="AI6" s="23">
        <v>0</v>
      </c>
      <c r="AJ6" s="23">
        <v>9091</v>
      </c>
      <c r="AK6" s="23">
        <v>4259</v>
      </c>
      <c r="AL6" s="23">
        <v>54</v>
      </c>
      <c r="AM6" s="23">
        <v>3680</v>
      </c>
      <c r="AN6" s="23">
        <v>822</v>
      </c>
      <c r="AO6" s="23">
        <v>0</v>
      </c>
      <c r="AP6" s="23">
        <v>0</v>
      </c>
      <c r="AQ6" s="23">
        <v>0</v>
      </c>
      <c r="AR6" s="23">
        <v>3</v>
      </c>
      <c r="AS6" s="23">
        <v>273</v>
      </c>
      <c r="AT6" s="23">
        <v>228</v>
      </c>
      <c r="AU6" s="23">
        <v>228</v>
      </c>
      <c r="AV6" s="23">
        <v>0</v>
      </c>
      <c r="AW6" s="23">
        <v>0</v>
      </c>
      <c r="AX6" s="23">
        <v>0</v>
      </c>
      <c r="AY6" s="23">
        <v>0</v>
      </c>
      <c r="AZ6" s="23">
        <v>733</v>
      </c>
      <c r="BA6" s="23">
        <v>733</v>
      </c>
      <c r="BB6" s="23">
        <v>0</v>
      </c>
      <c r="BC6" s="23">
        <v>0</v>
      </c>
    </row>
    <row r="7" spans="1:55" ht="13.5" customHeight="1" x14ac:dyDescent="0.2">
      <c r="A7" s="43" t="s">
        <v>32</v>
      </c>
      <c r="B7" s="44" t="s">
        <v>35</v>
      </c>
      <c r="C7" s="25" t="s">
        <v>36</v>
      </c>
      <c r="D7" s="27">
        <v>94847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7">
        <v>0</v>
      </c>
      <c r="K7" s="27">
        <v>94847</v>
      </c>
      <c r="L7" s="27">
        <v>16251</v>
      </c>
      <c r="M7" s="27">
        <v>78596</v>
      </c>
      <c r="N7" s="27">
        <v>94997</v>
      </c>
      <c r="O7" s="27">
        <v>16251</v>
      </c>
      <c r="P7" s="27">
        <v>16251</v>
      </c>
      <c r="Q7" s="27">
        <v>0</v>
      </c>
      <c r="R7" s="27">
        <v>0</v>
      </c>
      <c r="S7" s="27">
        <v>0</v>
      </c>
      <c r="T7" s="27">
        <v>0</v>
      </c>
      <c r="U7" s="27">
        <v>0</v>
      </c>
      <c r="V7" s="27">
        <v>78596</v>
      </c>
      <c r="W7" s="27">
        <v>78596</v>
      </c>
      <c r="X7" s="27">
        <v>0</v>
      </c>
      <c r="Y7" s="27">
        <v>0</v>
      </c>
      <c r="Z7" s="27">
        <v>0</v>
      </c>
      <c r="AA7" s="27">
        <v>0</v>
      </c>
      <c r="AB7" s="27">
        <v>0</v>
      </c>
      <c r="AC7" s="27">
        <v>150</v>
      </c>
      <c r="AD7" s="27">
        <v>150</v>
      </c>
      <c r="AE7" s="27">
        <v>0</v>
      </c>
      <c r="AF7" s="27">
        <v>2820</v>
      </c>
      <c r="AG7" s="27">
        <v>2820</v>
      </c>
      <c r="AH7" s="27">
        <v>0</v>
      </c>
      <c r="AI7" s="27">
        <v>0</v>
      </c>
      <c r="AJ7" s="27">
        <v>2820</v>
      </c>
      <c r="AK7" s="27">
        <v>0</v>
      </c>
      <c r="AL7" s="27">
        <v>0</v>
      </c>
      <c r="AM7" s="27">
        <v>2240</v>
      </c>
      <c r="AN7" s="27">
        <v>580</v>
      </c>
      <c r="AO7" s="27">
        <v>0</v>
      </c>
      <c r="AP7" s="27">
        <v>0</v>
      </c>
      <c r="AQ7" s="27">
        <v>0</v>
      </c>
      <c r="AR7" s="27">
        <v>0</v>
      </c>
      <c r="AS7" s="27">
        <v>0</v>
      </c>
      <c r="AT7" s="27">
        <v>0</v>
      </c>
      <c r="AU7" s="27">
        <v>0</v>
      </c>
      <c r="AV7" s="27">
        <v>0</v>
      </c>
      <c r="AW7" s="27">
        <v>0</v>
      </c>
      <c r="AX7" s="27">
        <v>0</v>
      </c>
      <c r="AY7" s="27">
        <v>0</v>
      </c>
      <c r="AZ7" s="27">
        <v>0</v>
      </c>
      <c r="BA7" s="27">
        <v>0</v>
      </c>
      <c r="BB7" s="27">
        <v>0</v>
      </c>
      <c r="BC7" s="27">
        <v>0</v>
      </c>
    </row>
    <row r="8" spans="1:55" ht="13.5" customHeight="1" x14ac:dyDescent="0.2">
      <c r="A8" s="43" t="s">
        <v>32</v>
      </c>
      <c r="B8" s="44" t="s">
        <v>38</v>
      </c>
      <c r="C8" s="25" t="s">
        <v>39</v>
      </c>
      <c r="D8" s="27">
        <v>11033</v>
      </c>
      <c r="E8" s="27">
        <v>0</v>
      </c>
      <c r="F8" s="27">
        <v>0</v>
      </c>
      <c r="G8" s="27">
        <v>0</v>
      </c>
      <c r="H8" s="27">
        <v>0</v>
      </c>
      <c r="I8" s="27">
        <v>0</v>
      </c>
      <c r="J8" s="27">
        <v>0</v>
      </c>
      <c r="K8" s="27">
        <v>11033</v>
      </c>
      <c r="L8" s="27">
        <v>6041</v>
      </c>
      <c r="M8" s="27">
        <v>4992</v>
      </c>
      <c r="N8" s="27">
        <v>11033</v>
      </c>
      <c r="O8" s="27">
        <v>6041</v>
      </c>
      <c r="P8" s="27">
        <v>6041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4992</v>
      </c>
      <c r="W8" s="27">
        <v>4992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7">
        <v>0</v>
      </c>
      <c r="AD8" s="27">
        <v>0</v>
      </c>
      <c r="AE8" s="27">
        <v>0</v>
      </c>
      <c r="AF8" s="27">
        <v>22</v>
      </c>
      <c r="AG8" s="27">
        <v>22</v>
      </c>
      <c r="AH8" s="27">
        <v>0</v>
      </c>
      <c r="AI8" s="27">
        <v>0</v>
      </c>
      <c r="AJ8" s="27">
        <v>340</v>
      </c>
      <c r="AK8" s="27">
        <v>318</v>
      </c>
      <c r="AL8" s="27">
        <v>0</v>
      </c>
      <c r="AM8" s="27">
        <v>22</v>
      </c>
      <c r="AN8" s="27">
        <v>0</v>
      </c>
      <c r="AO8" s="27">
        <v>0</v>
      </c>
      <c r="AP8" s="27">
        <v>0</v>
      </c>
      <c r="AQ8" s="27">
        <v>0</v>
      </c>
      <c r="AR8" s="27">
        <v>0</v>
      </c>
      <c r="AS8" s="27">
        <v>0</v>
      </c>
      <c r="AT8" s="27">
        <v>0</v>
      </c>
      <c r="AU8" s="27">
        <v>0</v>
      </c>
      <c r="AV8" s="27">
        <v>0</v>
      </c>
      <c r="AW8" s="27">
        <v>0</v>
      </c>
      <c r="AX8" s="27">
        <v>0</v>
      </c>
      <c r="AY8" s="27">
        <v>0</v>
      </c>
      <c r="AZ8" s="27">
        <v>0</v>
      </c>
      <c r="BA8" s="27">
        <v>0</v>
      </c>
      <c r="BB8" s="27">
        <v>0</v>
      </c>
      <c r="BC8" s="27">
        <v>0</v>
      </c>
    </row>
    <row r="9" spans="1:55" ht="13.5" customHeight="1" x14ac:dyDescent="0.2">
      <c r="A9" s="43" t="s">
        <v>32</v>
      </c>
      <c r="B9" s="44" t="s">
        <v>40</v>
      </c>
      <c r="C9" s="25" t="s">
        <v>41</v>
      </c>
      <c r="D9" s="27">
        <v>8617</v>
      </c>
      <c r="E9" s="27">
        <v>0</v>
      </c>
      <c r="F9" s="27">
        <v>0</v>
      </c>
      <c r="G9" s="27">
        <v>0</v>
      </c>
      <c r="H9" s="27">
        <v>0</v>
      </c>
      <c r="I9" s="27">
        <v>0</v>
      </c>
      <c r="J9" s="27">
        <v>0</v>
      </c>
      <c r="K9" s="27">
        <v>8617</v>
      </c>
      <c r="L9" s="27">
        <v>5611</v>
      </c>
      <c r="M9" s="27">
        <v>3006</v>
      </c>
      <c r="N9" s="27">
        <v>8617</v>
      </c>
      <c r="O9" s="27">
        <v>5611</v>
      </c>
      <c r="P9" s="27">
        <v>5611</v>
      </c>
      <c r="Q9" s="27">
        <v>0</v>
      </c>
      <c r="R9" s="27">
        <v>0</v>
      </c>
      <c r="S9" s="27">
        <v>0</v>
      </c>
      <c r="T9" s="27">
        <v>0</v>
      </c>
      <c r="U9" s="27">
        <v>0</v>
      </c>
      <c r="V9" s="27">
        <v>3006</v>
      </c>
      <c r="W9" s="27">
        <v>3006</v>
      </c>
      <c r="X9" s="27">
        <v>0</v>
      </c>
      <c r="Y9" s="27">
        <v>0</v>
      </c>
      <c r="Z9" s="27"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7">
        <v>14</v>
      </c>
      <c r="AG9" s="27">
        <v>14</v>
      </c>
      <c r="AH9" s="27">
        <v>0</v>
      </c>
      <c r="AI9" s="27">
        <v>0</v>
      </c>
      <c r="AJ9" s="27">
        <v>0</v>
      </c>
      <c r="AK9" s="27">
        <v>0</v>
      </c>
      <c r="AL9" s="27">
        <v>0</v>
      </c>
      <c r="AM9" s="27">
        <v>0</v>
      </c>
      <c r="AN9" s="27">
        <v>0</v>
      </c>
      <c r="AO9" s="27">
        <v>0</v>
      </c>
      <c r="AP9" s="27">
        <v>0</v>
      </c>
      <c r="AQ9" s="27">
        <v>0</v>
      </c>
      <c r="AR9" s="27">
        <v>0</v>
      </c>
      <c r="AS9" s="27">
        <v>0</v>
      </c>
      <c r="AT9" s="27">
        <v>14</v>
      </c>
      <c r="AU9" s="27">
        <v>14</v>
      </c>
      <c r="AV9" s="27">
        <v>0</v>
      </c>
      <c r="AW9" s="27">
        <v>0</v>
      </c>
      <c r="AX9" s="27">
        <v>0</v>
      </c>
      <c r="AY9" s="27">
        <v>0</v>
      </c>
      <c r="AZ9" s="27">
        <v>7</v>
      </c>
      <c r="BA9" s="27">
        <v>7</v>
      </c>
      <c r="BB9" s="27">
        <v>0</v>
      </c>
      <c r="BC9" s="27">
        <v>0</v>
      </c>
    </row>
    <row r="10" spans="1:55" ht="13.5" customHeight="1" x14ac:dyDescent="0.2">
      <c r="A10" s="43" t="s">
        <v>32</v>
      </c>
      <c r="B10" s="44" t="s">
        <v>42</v>
      </c>
      <c r="C10" s="25" t="s">
        <v>43</v>
      </c>
      <c r="D10" s="27">
        <v>25943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25943</v>
      </c>
      <c r="L10" s="27">
        <v>10932</v>
      </c>
      <c r="M10" s="27">
        <v>15011</v>
      </c>
      <c r="N10" s="27">
        <v>25962</v>
      </c>
      <c r="O10" s="27">
        <v>10932</v>
      </c>
      <c r="P10" s="27">
        <v>10932</v>
      </c>
      <c r="Q10" s="27">
        <v>0</v>
      </c>
      <c r="R10" s="27">
        <v>0</v>
      </c>
      <c r="S10" s="27">
        <v>0</v>
      </c>
      <c r="T10" s="27">
        <v>0</v>
      </c>
      <c r="U10" s="27">
        <v>0</v>
      </c>
      <c r="V10" s="27">
        <v>15011</v>
      </c>
      <c r="W10" s="27">
        <v>15011</v>
      </c>
      <c r="X10" s="27">
        <v>0</v>
      </c>
      <c r="Y10" s="27">
        <v>0</v>
      </c>
      <c r="Z10" s="27">
        <v>0</v>
      </c>
      <c r="AA10" s="27">
        <v>0</v>
      </c>
      <c r="AB10" s="27">
        <v>0</v>
      </c>
      <c r="AC10" s="27">
        <v>19</v>
      </c>
      <c r="AD10" s="27">
        <v>19</v>
      </c>
      <c r="AE10" s="27">
        <v>0</v>
      </c>
      <c r="AF10" s="27">
        <v>44</v>
      </c>
      <c r="AG10" s="27">
        <v>44</v>
      </c>
      <c r="AH10" s="27">
        <v>0</v>
      </c>
      <c r="AI10" s="27">
        <v>0</v>
      </c>
      <c r="AJ10" s="27">
        <v>953</v>
      </c>
      <c r="AK10" s="27">
        <v>953</v>
      </c>
      <c r="AL10" s="27">
        <v>0</v>
      </c>
      <c r="AM10" s="27">
        <v>0</v>
      </c>
      <c r="AN10" s="27">
        <v>0</v>
      </c>
      <c r="AO10" s="27">
        <v>0</v>
      </c>
      <c r="AP10" s="27">
        <v>0</v>
      </c>
      <c r="AQ10" s="27">
        <v>0</v>
      </c>
      <c r="AR10" s="27">
        <v>0</v>
      </c>
      <c r="AS10" s="27">
        <v>0</v>
      </c>
      <c r="AT10" s="27">
        <v>44</v>
      </c>
      <c r="AU10" s="27">
        <v>44</v>
      </c>
      <c r="AV10" s="27">
        <v>0</v>
      </c>
      <c r="AW10" s="27">
        <v>0</v>
      </c>
      <c r="AX10" s="27">
        <v>0</v>
      </c>
      <c r="AY10" s="27">
        <v>0</v>
      </c>
      <c r="AZ10" s="27">
        <v>0</v>
      </c>
      <c r="BA10" s="27">
        <v>0</v>
      </c>
      <c r="BB10" s="27">
        <v>0</v>
      </c>
      <c r="BC10" s="27">
        <v>0</v>
      </c>
    </row>
    <row r="11" spans="1:55" ht="13.5" customHeight="1" x14ac:dyDescent="0.2">
      <c r="A11" s="43" t="s">
        <v>32</v>
      </c>
      <c r="B11" s="44" t="s">
        <v>44</v>
      </c>
      <c r="C11" s="25" t="s">
        <v>45</v>
      </c>
      <c r="D11" s="27">
        <v>18253</v>
      </c>
      <c r="E11" s="27">
        <v>0</v>
      </c>
      <c r="F11" s="27">
        <v>0</v>
      </c>
      <c r="G11" s="27">
        <v>0</v>
      </c>
      <c r="H11" s="27">
        <v>0</v>
      </c>
      <c r="I11" s="27">
        <v>0</v>
      </c>
      <c r="J11" s="27">
        <v>0</v>
      </c>
      <c r="K11" s="27">
        <v>18253</v>
      </c>
      <c r="L11" s="27">
        <v>4879</v>
      </c>
      <c r="M11" s="27">
        <v>13374</v>
      </c>
      <c r="N11" s="27">
        <v>18253</v>
      </c>
      <c r="O11" s="27">
        <v>4879</v>
      </c>
      <c r="P11" s="27">
        <v>4879</v>
      </c>
      <c r="Q11" s="27">
        <v>0</v>
      </c>
      <c r="R11" s="27">
        <v>0</v>
      </c>
      <c r="S11" s="27">
        <v>0</v>
      </c>
      <c r="T11" s="27">
        <v>0</v>
      </c>
      <c r="U11" s="27">
        <v>0</v>
      </c>
      <c r="V11" s="27">
        <v>13374</v>
      </c>
      <c r="W11" s="27">
        <v>13374</v>
      </c>
      <c r="X11" s="27">
        <v>0</v>
      </c>
      <c r="Y11" s="27">
        <v>0</v>
      </c>
      <c r="Z11" s="27"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24</v>
      </c>
      <c r="AG11" s="27">
        <v>24</v>
      </c>
      <c r="AH11" s="27">
        <v>0</v>
      </c>
      <c r="AI11" s="27">
        <v>0</v>
      </c>
      <c r="AJ11" s="27">
        <v>24</v>
      </c>
      <c r="AK11" s="27">
        <v>0</v>
      </c>
      <c r="AL11" s="27">
        <v>0</v>
      </c>
      <c r="AM11" s="27">
        <v>0</v>
      </c>
      <c r="AN11" s="27">
        <v>0</v>
      </c>
      <c r="AO11" s="27">
        <v>0</v>
      </c>
      <c r="AP11" s="27">
        <v>0</v>
      </c>
      <c r="AQ11" s="27">
        <v>0</v>
      </c>
      <c r="AR11" s="27">
        <v>0</v>
      </c>
      <c r="AS11" s="27">
        <v>24</v>
      </c>
      <c r="AT11" s="27">
        <v>0</v>
      </c>
      <c r="AU11" s="27">
        <v>0</v>
      </c>
      <c r="AV11" s="27">
        <v>0</v>
      </c>
      <c r="AW11" s="27">
        <v>0</v>
      </c>
      <c r="AX11" s="27">
        <v>0</v>
      </c>
      <c r="AY11" s="27">
        <v>0</v>
      </c>
      <c r="AZ11" s="27">
        <v>72</v>
      </c>
      <c r="BA11" s="27">
        <v>72</v>
      </c>
      <c r="BB11" s="27">
        <v>0</v>
      </c>
      <c r="BC11" s="27">
        <v>0</v>
      </c>
    </row>
    <row r="12" spans="1:55" ht="13.5" customHeight="1" x14ac:dyDescent="0.2">
      <c r="A12" s="43" t="s">
        <v>32</v>
      </c>
      <c r="B12" s="44" t="s">
        <v>46</v>
      </c>
      <c r="C12" s="25" t="s">
        <v>47</v>
      </c>
      <c r="D12" s="27">
        <v>9752</v>
      </c>
      <c r="E12" s="27">
        <v>0</v>
      </c>
      <c r="F12" s="27">
        <v>0</v>
      </c>
      <c r="G12" s="27">
        <v>0</v>
      </c>
      <c r="H12" s="27">
        <v>0</v>
      </c>
      <c r="I12" s="27">
        <v>0</v>
      </c>
      <c r="J12" s="27">
        <v>0</v>
      </c>
      <c r="K12" s="27">
        <v>9752</v>
      </c>
      <c r="L12" s="27">
        <v>3661</v>
      </c>
      <c r="M12" s="27">
        <v>6091</v>
      </c>
      <c r="N12" s="27">
        <v>9752</v>
      </c>
      <c r="O12" s="27">
        <v>3661</v>
      </c>
      <c r="P12" s="27">
        <v>3661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6091</v>
      </c>
      <c r="W12" s="27">
        <v>6091</v>
      </c>
      <c r="X12" s="27">
        <v>0</v>
      </c>
      <c r="Y12" s="27">
        <v>0</v>
      </c>
      <c r="Z12" s="27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2</v>
      </c>
      <c r="AG12" s="27">
        <v>2</v>
      </c>
      <c r="AH12" s="27">
        <v>0</v>
      </c>
      <c r="AI12" s="27">
        <v>0</v>
      </c>
      <c r="AJ12" s="27">
        <v>0</v>
      </c>
      <c r="AK12" s="27">
        <v>0</v>
      </c>
      <c r="AL12" s="27">
        <v>0</v>
      </c>
      <c r="AM12" s="27">
        <v>0</v>
      </c>
      <c r="AN12" s="27">
        <v>0</v>
      </c>
      <c r="AO12" s="27">
        <v>0</v>
      </c>
      <c r="AP12" s="27">
        <v>0</v>
      </c>
      <c r="AQ12" s="27">
        <v>0</v>
      </c>
      <c r="AR12" s="27">
        <v>0</v>
      </c>
      <c r="AS12" s="27">
        <v>0</v>
      </c>
      <c r="AT12" s="27">
        <v>2</v>
      </c>
      <c r="AU12" s="27">
        <v>2</v>
      </c>
      <c r="AV12" s="27">
        <v>0</v>
      </c>
      <c r="AW12" s="27">
        <v>0</v>
      </c>
      <c r="AX12" s="27">
        <v>0</v>
      </c>
      <c r="AY12" s="27">
        <v>0</v>
      </c>
      <c r="AZ12" s="27">
        <v>60</v>
      </c>
      <c r="BA12" s="27">
        <v>60</v>
      </c>
      <c r="BB12" s="27">
        <v>0</v>
      </c>
      <c r="BC12" s="27">
        <v>0</v>
      </c>
    </row>
    <row r="13" spans="1:55" ht="13.5" customHeight="1" x14ac:dyDescent="0.2">
      <c r="A13" s="43" t="s">
        <v>32</v>
      </c>
      <c r="B13" s="44" t="s">
        <v>48</v>
      </c>
      <c r="C13" s="25" t="s">
        <v>49</v>
      </c>
      <c r="D13" s="27">
        <v>12194</v>
      </c>
      <c r="E13" s="27">
        <v>0</v>
      </c>
      <c r="F13" s="27">
        <v>0</v>
      </c>
      <c r="G13" s="27">
        <v>0</v>
      </c>
      <c r="H13" s="27">
        <v>0</v>
      </c>
      <c r="I13" s="27">
        <v>0</v>
      </c>
      <c r="J13" s="27">
        <v>0</v>
      </c>
      <c r="K13" s="27">
        <v>12194</v>
      </c>
      <c r="L13" s="27">
        <v>5718</v>
      </c>
      <c r="M13" s="27">
        <v>6476</v>
      </c>
      <c r="N13" s="27">
        <v>12194</v>
      </c>
      <c r="O13" s="27">
        <v>5718</v>
      </c>
      <c r="P13" s="27">
        <v>5718</v>
      </c>
      <c r="Q13" s="27">
        <v>0</v>
      </c>
      <c r="R13" s="27">
        <v>0</v>
      </c>
      <c r="S13" s="27">
        <v>0</v>
      </c>
      <c r="T13" s="27">
        <v>0</v>
      </c>
      <c r="U13" s="27">
        <v>0</v>
      </c>
      <c r="V13" s="27">
        <v>6476</v>
      </c>
      <c r="W13" s="27">
        <v>6476</v>
      </c>
      <c r="X13" s="27">
        <v>0</v>
      </c>
      <c r="Y13" s="27">
        <v>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417</v>
      </c>
      <c r="AG13" s="27">
        <v>417</v>
      </c>
      <c r="AH13" s="27">
        <v>0</v>
      </c>
      <c r="AI13" s="27">
        <v>0</v>
      </c>
      <c r="AJ13" s="27">
        <v>417</v>
      </c>
      <c r="AK13" s="27">
        <v>0</v>
      </c>
      <c r="AL13" s="27">
        <v>0</v>
      </c>
      <c r="AM13" s="27">
        <v>417</v>
      </c>
      <c r="AN13" s="27">
        <v>0</v>
      </c>
      <c r="AO13" s="27">
        <v>0</v>
      </c>
      <c r="AP13" s="27">
        <v>0</v>
      </c>
      <c r="AQ13" s="27">
        <v>0</v>
      </c>
      <c r="AR13" s="27">
        <v>0</v>
      </c>
      <c r="AS13" s="27">
        <v>0</v>
      </c>
      <c r="AT13" s="27">
        <v>0</v>
      </c>
      <c r="AU13" s="27">
        <v>0</v>
      </c>
      <c r="AV13" s="27">
        <v>0</v>
      </c>
      <c r="AW13" s="27">
        <v>0</v>
      </c>
      <c r="AX13" s="27">
        <v>0</v>
      </c>
      <c r="AY13" s="27">
        <v>0</v>
      </c>
      <c r="AZ13" s="27">
        <v>0</v>
      </c>
      <c r="BA13" s="27">
        <v>0</v>
      </c>
      <c r="BB13" s="27">
        <v>0</v>
      </c>
      <c r="BC13" s="27">
        <v>0</v>
      </c>
    </row>
    <row r="14" spans="1:55" ht="13.5" customHeight="1" x14ac:dyDescent="0.2">
      <c r="A14" s="43" t="s">
        <v>32</v>
      </c>
      <c r="B14" s="44" t="s">
        <v>50</v>
      </c>
      <c r="C14" s="25" t="s">
        <v>51</v>
      </c>
      <c r="D14" s="27">
        <v>10082</v>
      </c>
      <c r="E14" s="27">
        <v>0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10082</v>
      </c>
      <c r="L14" s="27">
        <v>7335</v>
      </c>
      <c r="M14" s="27">
        <v>2747</v>
      </c>
      <c r="N14" s="27">
        <v>10082</v>
      </c>
      <c r="O14" s="27">
        <v>7335</v>
      </c>
      <c r="P14" s="27">
        <v>7335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2747</v>
      </c>
      <c r="W14" s="27">
        <v>2747</v>
      </c>
      <c r="X14" s="27">
        <v>0</v>
      </c>
      <c r="Y14" s="27">
        <v>0</v>
      </c>
      <c r="Z14" s="27">
        <v>0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251</v>
      </c>
      <c r="AG14" s="27">
        <v>251</v>
      </c>
      <c r="AH14" s="27">
        <v>0</v>
      </c>
      <c r="AI14" s="27">
        <v>0</v>
      </c>
      <c r="AJ14" s="27">
        <v>251</v>
      </c>
      <c r="AK14" s="27">
        <v>0</v>
      </c>
      <c r="AL14" s="27">
        <v>0</v>
      </c>
      <c r="AM14" s="27">
        <v>9</v>
      </c>
      <c r="AN14" s="27">
        <v>242</v>
      </c>
      <c r="AO14" s="27">
        <v>0</v>
      </c>
      <c r="AP14" s="27">
        <v>0</v>
      </c>
      <c r="AQ14" s="27">
        <v>0</v>
      </c>
      <c r="AR14" s="27">
        <v>0</v>
      </c>
      <c r="AS14" s="27">
        <v>0</v>
      </c>
      <c r="AT14" s="27">
        <v>0</v>
      </c>
      <c r="AU14" s="27">
        <v>0</v>
      </c>
      <c r="AV14" s="27">
        <v>0</v>
      </c>
      <c r="AW14" s="27">
        <v>0</v>
      </c>
      <c r="AX14" s="27">
        <v>0</v>
      </c>
      <c r="AY14" s="27">
        <v>0</v>
      </c>
      <c r="AZ14" s="27">
        <v>0</v>
      </c>
      <c r="BA14" s="27">
        <v>0</v>
      </c>
      <c r="BB14" s="27">
        <v>0</v>
      </c>
      <c r="BC14" s="27">
        <v>0</v>
      </c>
    </row>
    <row r="15" spans="1:55" ht="13.5" customHeight="1" x14ac:dyDescent="0.2">
      <c r="A15" s="43" t="s">
        <v>32</v>
      </c>
      <c r="B15" s="44" t="s">
        <v>52</v>
      </c>
      <c r="C15" s="25" t="s">
        <v>53</v>
      </c>
      <c r="D15" s="27">
        <v>22563</v>
      </c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22563</v>
      </c>
      <c r="L15" s="27">
        <v>8142</v>
      </c>
      <c r="M15" s="27">
        <v>14421</v>
      </c>
      <c r="N15" s="27">
        <v>22563</v>
      </c>
      <c r="O15" s="27">
        <v>8142</v>
      </c>
      <c r="P15" s="27">
        <v>8142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14421</v>
      </c>
      <c r="W15" s="27">
        <v>14421</v>
      </c>
      <c r="X15" s="27">
        <v>0</v>
      </c>
      <c r="Y15" s="27">
        <v>0</v>
      </c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585</v>
      </c>
      <c r="AG15" s="27">
        <v>585</v>
      </c>
      <c r="AH15" s="27">
        <v>0</v>
      </c>
      <c r="AI15" s="27">
        <v>0</v>
      </c>
      <c r="AJ15" s="27">
        <v>585</v>
      </c>
      <c r="AK15" s="27">
        <v>0</v>
      </c>
      <c r="AL15" s="27">
        <v>0</v>
      </c>
      <c r="AM15" s="27">
        <v>585</v>
      </c>
      <c r="AN15" s="27">
        <v>0</v>
      </c>
      <c r="AO15" s="27">
        <v>0</v>
      </c>
      <c r="AP15" s="27">
        <v>0</v>
      </c>
      <c r="AQ15" s="27">
        <v>0</v>
      </c>
      <c r="AR15" s="27">
        <v>0</v>
      </c>
      <c r="AS15" s="27">
        <v>0</v>
      </c>
      <c r="AT15" s="27">
        <v>0</v>
      </c>
      <c r="AU15" s="27">
        <v>0</v>
      </c>
      <c r="AV15" s="27">
        <v>0</v>
      </c>
      <c r="AW15" s="27">
        <v>0</v>
      </c>
      <c r="AX15" s="27">
        <v>0</v>
      </c>
      <c r="AY15" s="27">
        <v>0</v>
      </c>
      <c r="AZ15" s="27">
        <v>0</v>
      </c>
      <c r="BA15" s="27">
        <v>0</v>
      </c>
      <c r="BB15" s="27">
        <v>0</v>
      </c>
      <c r="BC15" s="27">
        <v>0</v>
      </c>
    </row>
    <row r="16" spans="1:55" ht="13.5" customHeight="1" x14ac:dyDescent="0.2">
      <c r="A16" s="43" t="s">
        <v>32</v>
      </c>
      <c r="B16" s="44" t="s">
        <v>54</v>
      </c>
      <c r="C16" s="25" t="s">
        <v>55</v>
      </c>
      <c r="D16" s="27">
        <v>32525</v>
      </c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32525</v>
      </c>
      <c r="L16" s="27">
        <v>13385</v>
      </c>
      <c r="M16" s="27">
        <v>19140</v>
      </c>
      <c r="N16" s="27">
        <v>32526</v>
      </c>
      <c r="O16" s="27">
        <v>13385</v>
      </c>
      <c r="P16" s="27">
        <v>13385</v>
      </c>
      <c r="Q16" s="27">
        <v>0</v>
      </c>
      <c r="R16" s="27">
        <v>0</v>
      </c>
      <c r="S16" s="27">
        <v>0</v>
      </c>
      <c r="T16" s="27">
        <v>0</v>
      </c>
      <c r="U16" s="27">
        <v>0</v>
      </c>
      <c r="V16" s="27">
        <v>19140</v>
      </c>
      <c r="W16" s="27">
        <v>19140</v>
      </c>
      <c r="X16" s="27">
        <v>0</v>
      </c>
      <c r="Y16" s="27">
        <v>0</v>
      </c>
      <c r="Z16" s="27">
        <v>0</v>
      </c>
      <c r="AA16" s="27">
        <v>0</v>
      </c>
      <c r="AB16" s="27">
        <v>0</v>
      </c>
      <c r="AC16" s="27">
        <v>1</v>
      </c>
      <c r="AD16" s="27">
        <v>1</v>
      </c>
      <c r="AE16" s="27">
        <v>0</v>
      </c>
      <c r="AF16" s="27">
        <v>114</v>
      </c>
      <c r="AG16" s="27">
        <v>114</v>
      </c>
      <c r="AH16" s="27">
        <v>0</v>
      </c>
      <c r="AI16" s="27">
        <v>0</v>
      </c>
      <c r="AJ16" s="27">
        <v>1067</v>
      </c>
      <c r="AK16" s="27">
        <v>1066</v>
      </c>
      <c r="AL16" s="27">
        <v>1</v>
      </c>
      <c r="AM16" s="27">
        <v>0</v>
      </c>
      <c r="AN16" s="27">
        <v>0</v>
      </c>
      <c r="AO16" s="27">
        <v>0</v>
      </c>
      <c r="AP16" s="27">
        <v>0</v>
      </c>
      <c r="AQ16" s="27">
        <v>0</v>
      </c>
      <c r="AR16" s="27">
        <v>0</v>
      </c>
      <c r="AS16" s="27">
        <v>0</v>
      </c>
      <c r="AT16" s="27">
        <v>114</v>
      </c>
      <c r="AU16" s="27">
        <v>114</v>
      </c>
      <c r="AV16" s="27">
        <v>0</v>
      </c>
      <c r="AW16" s="27">
        <v>0</v>
      </c>
      <c r="AX16" s="27">
        <v>0</v>
      </c>
      <c r="AY16" s="27">
        <v>0</v>
      </c>
      <c r="AZ16" s="27">
        <v>0</v>
      </c>
      <c r="BA16" s="27">
        <v>0</v>
      </c>
      <c r="BB16" s="27">
        <v>0</v>
      </c>
      <c r="BC16" s="27">
        <v>0</v>
      </c>
    </row>
    <row r="17" spans="1:55" ht="13.5" customHeight="1" x14ac:dyDescent="0.2">
      <c r="A17" s="43" t="s">
        <v>32</v>
      </c>
      <c r="B17" s="44" t="s">
        <v>56</v>
      </c>
      <c r="C17" s="25" t="s">
        <v>57</v>
      </c>
      <c r="D17" s="27">
        <v>12961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7">
        <v>12961</v>
      </c>
      <c r="L17" s="27">
        <v>7835</v>
      </c>
      <c r="M17" s="27">
        <v>5126</v>
      </c>
      <c r="N17" s="27">
        <v>13185</v>
      </c>
      <c r="O17" s="27">
        <v>7835</v>
      </c>
      <c r="P17" s="27">
        <v>7835</v>
      </c>
      <c r="Q17" s="27">
        <v>0</v>
      </c>
      <c r="R17" s="27">
        <v>0</v>
      </c>
      <c r="S17" s="27">
        <v>0</v>
      </c>
      <c r="T17" s="27">
        <v>0</v>
      </c>
      <c r="U17" s="27">
        <v>0</v>
      </c>
      <c r="V17" s="27">
        <v>5126</v>
      </c>
      <c r="W17" s="27">
        <v>5126</v>
      </c>
      <c r="X17" s="27">
        <v>0</v>
      </c>
      <c r="Y17" s="27">
        <v>0</v>
      </c>
      <c r="Z17" s="27">
        <v>0</v>
      </c>
      <c r="AA17" s="27">
        <v>0</v>
      </c>
      <c r="AB17" s="27">
        <v>0</v>
      </c>
      <c r="AC17" s="27">
        <v>224</v>
      </c>
      <c r="AD17" s="27">
        <v>224</v>
      </c>
      <c r="AE17" s="27">
        <v>0</v>
      </c>
      <c r="AF17" s="27">
        <v>46</v>
      </c>
      <c r="AG17" s="27">
        <v>46</v>
      </c>
      <c r="AH17" s="27">
        <v>0</v>
      </c>
      <c r="AI17" s="27">
        <v>0</v>
      </c>
      <c r="AJ17" s="27">
        <v>0</v>
      </c>
      <c r="AK17" s="27">
        <v>0</v>
      </c>
      <c r="AL17" s="27">
        <v>0</v>
      </c>
      <c r="AM17" s="27">
        <v>0</v>
      </c>
      <c r="AN17" s="27">
        <v>0</v>
      </c>
      <c r="AO17" s="27">
        <v>0</v>
      </c>
      <c r="AP17" s="27">
        <v>0</v>
      </c>
      <c r="AQ17" s="27">
        <v>0</v>
      </c>
      <c r="AR17" s="27">
        <v>0</v>
      </c>
      <c r="AS17" s="27">
        <v>0</v>
      </c>
      <c r="AT17" s="27">
        <v>46</v>
      </c>
      <c r="AU17" s="27">
        <v>46</v>
      </c>
      <c r="AV17" s="27">
        <v>0</v>
      </c>
      <c r="AW17" s="27">
        <v>0</v>
      </c>
      <c r="AX17" s="27">
        <v>0</v>
      </c>
      <c r="AY17" s="27">
        <v>0</v>
      </c>
      <c r="AZ17" s="27">
        <v>0</v>
      </c>
      <c r="BA17" s="27">
        <v>0</v>
      </c>
      <c r="BB17" s="27">
        <v>0</v>
      </c>
      <c r="BC17" s="27">
        <v>0</v>
      </c>
    </row>
    <row r="18" spans="1:55" ht="13.5" customHeight="1" x14ac:dyDescent="0.2">
      <c r="A18" s="43" t="s">
        <v>32</v>
      </c>
      <c r="B18" s="44" t="s">
        <v>58</v>
      </c>
      <c r="C18" s="25" t="s">
        <v>59</v>
      </c>
      <c r="D18" s="27">
        <v>625</v>
      </c>
      <c r="E18" s="27">
        <v>0</v>
      </c>
      <c r="F18" s="27">
        <v>0</v>
      </c>
      <c r="G18" s="27">
        <v>0</v>
      </c>
      <c r="H18" s="27">
        <v>0</v>
      </c>
      <c r="I18" s="27">
        <v>0</v>
      </c>
      <c r="J18" s="27">
        <v>0</v>
      </c>
      <c r="K18" s="27">
        <v>625</v>
      </c>
      <c r="L18" s="27">
        <v>191</v>
      </c>
      <c r="M18" s="27">
        <v>434</v>
      </c>
      <c r="N18" s="27">
        <v>631</v>
      </c>
      <c r="O18" s="27">
        <v>191</v>
      </c>
      <c r="P18" s="27">
        <v>191</v>
      </c>
      <c r="Q18" s="27">
        <v>0</v>
      </c>
      <c r="R18" s="27">
        <v>0</v>
      </c>
      <c r="S18" s="27">
        <v>0</v>
      </c>
      <c r="T18" s="27">
        <v>0</v>
      </c>
      <c r="U18" s="27">
        <v>0</v>
      </c>
      <c r="V18" s="27">
        <v>434</v>
      </c>
      <c r="W18" s="27">
        <v>434</v>
      </c>
      <c r="X18" s="27">
        <v>0</v>
      </c>
      <c r="Y18" s="27">
        <v>0</v>
      </c>
      <c r="Z18" s="27">
        <v>0</v>
      </c>
      <c r="AA18" s="27">
        <v>0</v>
      </c>
      <c r="AB18" s="27">
        <v>0</v>
      </c>
      <c r="AC18" s="27">
        <v>6</v>
      </c>
      <c r="AD18" s="27">
        <v>6</v>
      </c>
      <c r="AE18" s="27">
        <v>0</v>
      </c>
      <c r="AF18" s="27">
        <v>1</v>
      </c>
      <c r="AG18" s="27">
        <v>1</v>
      </c>
      <c r="AH18" s="27">
        <v>0</v>
      </c>
      <c r="AI18" s="27">
        <v>0</v>
      </c>
      <c r="AJ18" s="27">
        <v>19</v>
      </c>
      <c r="AK18" s="27">
        <v>18</v>
      </c>
      <c r="AL18" s="27">
        <v>0</v>
      </c>
      <c r="AM18" s="27">
        <v>1</v>
      </c>
      <c r="AN18" s="27">
        <v>0</v>
      </c>
      <c r="AO18" s="27">
        <v>0</v>
      </c>
      <c r="AP18" s="27">
        <v>0</v>
      </c>
      <c r="AQ18" s="27">
        <v>0</v>
      </c>
      <c r="AR18" s="27">
        <v>0</v>
      </c>
      <c r="AS18" s="27">
        <v>0</v>
      </c>
      <c r="AT18" s="27">
        <v>0</v>
      </c>
      <c r="AU18" s="27">
        <v>0</v>
      </c>
      <c r="AV18" s="27">
        <v>0</v>
      </c>
      <c r="AW18" s="27">
        <v>0</v>
      </c>
      <c r="AX18" s="27">
        <v>0</v>
      </c>
      <c r="AY18" s="27">
        <v>0</v>
      </c>
      <c r="AZ18" s="27">
        <v>0</v>
      </c>
      <c r="BA18" s="27">
        <v>0</v>
      </c>
      <c r="BB18" s="27">
        <v>0</v>
      </c>
      <c r="BC18" s="27">
        <v>0</v>
      </c>
    </row>
    <row r="19" spans="1:55" ht="13.5" customHeight="1" x14ac:dyDescent="0.2">
      <c r="A19" s="43" t="s">
        <v>32</v>
      </c>
      <c r="B19" s="44" t="s">
        <v>60</v>
      </c>
      <c r="C19" s="25" t="s">
        <v>61</v>
      </c>
      <c r="D19" s="27">
        <v>2571</v>
      </c>
      <c r="E19" s="27">
        <v>0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2571</v>
      </c>
      <c r="L19" s="27">
        <v>1114</v>
      </c>
      <c r="M19" s="27">
        <v>1457</v>
      </c>
      <c r="N19" s="27">
        <v>2571</v>
      </c>
      <c r="O19" s="27">
        <v>1114</v>
      </c>
      <c r="P19" s="27">
        <v>1114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1457</v>
      </c>
      <c r="W19" s="27">
        <v>1457</v>
      </c>
      <c r="X19" s="27">
        <v>0</v>
      </c>
      <c r="Y19" s="27">
        <v>0</v>
      </c>
      <c r="Z19" s="27">
        <v>0</v>
      </c>
      <c r="AA19" s="27">
        <v>0</v>
      </c>
      <c r="AB19" s="27">
        <v>0</v>
      </c>
      <c r="AC19" s="27">
        <v>0</v>
      </c>
      <c r="AD19" s="27">
        <v>0</v>
      </c>
      <c r="AE19" s="27">
        <v>0</v>
      </c>
      <c r="AF19" s="27">
        <v>5</v>
      </c>
      <c r="AG19" s="27">
        <v>5</v>
      </c>
      <c r="AH19" s="27">
        <v>0</v>
      </c>
      <c r="AI19" s="27">
        <v>0</v>
      </c>
      <c r="AJ19" s="27">
        <v>5</v>
      </c>
      <c r="AK19" s="27">
        <v>0</v>
      </c>
      <c r="AL19" s="27">
        <v>0</v>
      </c>
      <c r="AM19" s="27">
        <v>5</v>
      </c>
      <c r="AN19" s="27">
        <v>0</v>
      </c>
      <c r="AO19" s="27">
        <v>0</v>
      </c>
      <c r="AP19" s="27">
        <v>0</v>
      </c>
      <c r="AQ19" s="27">
        <v>0</v>
      </c>
      <c r="AR19" s="27">
        <v>0</v>
      </c>
      <c r="AS19" s="27">
        <v>0</v>
      </c>
      <c r="AT19" s="27">
        <v>0</v>
      </c>
      <c r="AU19" s="27">
        <v>0</v>
      </c>
      <c r="AV19" s="27">
        <v>0</v>
      </c>
      <c r="AW19" s="27">
        <v>0</v>
      </c>
      <c r="AX19" s="27">
        <v>0</v>
      </c>
      <c r="AY19" s="27">
        <v>0</v>
      </c>
      <c r="AZ19" s="27">
        <v>0</v>
      </c>
      <c r="BA19" s="27">
        <v>0</v>
      </c>
      <c r="BB19" s="27">
        <v>0</v>
      </c>
      <c r="BC19" s="27">
        <v>0</v>
      </c>
    </row>
    <row r="20" spans="1:55" ht="13.5" customHeight="1" x14ac:dyDescent="0.2">
      <c r="A20" s="43" t="s">
        <v>32</v>
      </c>
      <c r="B20" s="44" t="s">
        <v>62</v>
      </c>
      <c r="C20" s="25" t="s">
        <v>63</v>
      </c>
      <c r="D20" s="27">
        <v>2397</v>
      </c>
      <c r="E20" s="27">
        <v>0</v>
      </c>
      <c r="F20" s="27">
        <v>0</v>
      </c>
      <c r="G20" s="27">
        <v>0</v>
      </c>
      <c r="H20" s="27">
        <v>0</v>
      </c>
      <c r="I20" s="27">
        <v>0</v>
      </c>
      <c r="J20" s="27">
        <v>0</v>
      </c>
      <c r="K20" s="27">
        <v>2397</v>
      </c>
      <c r="L20" s="27">
        <v>1073</v>
      </c>
      <c r="M20" s="27">
        <v>1324</v>
      </c>
      <c r="N20" s="27">
        <v>2397</v>
      </c>
      <c r="O20" s="27">
        <v>1073</v>
      </c>
      <c r="P20" s="27">
        <v>1073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1324</v>
      </c>
      <c r="W20" s="27">
        <v>1324</v>
      </c>
      <c r="X20" s="27">
        <v>0</v>
      </c>
      <c r="Y20" s="27">
        <v>0</v>
      </c>
      <c r="Z20" s="27">
        <v>0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27">
        <v>0</v>
      </c>
      <c r="AK20" s="27">
        <v>0</v>
      </c>
      <c r="AL20" s="27">
        <v>0</v>
      </c>
      <c r="AM20" s="27">
        <v>0</v>
      </c>
      <c r="AN20" s="27">
        <v>0</v>
      </c>
      <c r="AO20" s="27">
        <v>0</v>
      </c>
      <c r="AP20" s="27">
        <v>0</v>
      </c>
      <c r="AQ20" s="27">
        <v>0</v>
      </c>
      <c r="AR20" s="27">
        <v>0</v>
      </c>
      <c r="AS20" s="27">
        <v>0</v>
      </c>
      <c r="AT20" s="27">
        <v>0</v>
      </c>
      <c r="AU20" s="27">
        <v>0</v>
      </c>
      <c r="AV20" s="27">
        <v>0</v>
      </c>
      <c r="AW20" s="27">
        <v>0</v>
      </c>
      <c r="AX20" s="27">
        <v>0</v>
      </c>
      <c r="AY20" s="27">
        <v>0</v>
      </c>
      <c r="AZ20" s="27">
        <v>0</v>
      </c>
      <c r="BA20" s="27">
        <v>0</v>
      </c>
      <c r="BB20" s="27">
        <v>0</v>
      </c>
      <c r="BC20" s="27">
        <v>0</v>
      </c>
    </row>
    <row r="21" spans="1:55" ht="13.5" customHeight="1" x14ac:dyDescent="0.2">
      <c r="A21" s="43" t="s">
        <v>32</v>
      </c>
      <c r="B21" s="44" t="s">
        <v>64</v>
      </c>
      <c r="C21" s="25" t="s">
        <v>65</v>
      </c>
      <c r="D21" s="27">
        <v>1904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1904</v>
      </c>
      <c r="L21" s="27">
        <v>1083</v>
      </c>
      <c r="M21" s="27">
        <v>821</v>
      </c>
      <c r="N21" s="27">
        <v>1907</v>
      </c>
      <c r="O21" s="27">
        <v>1083</v>
      </c>
      <c r="P21" s="27">
        <v>1083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821</v>
      </c>
      <c r="W21" s="27">
        <v>821</v>
      </c>
      <c r="X21" s="27">
        <v>0</v>
      </c>
      <c r="Y21" s="27">
        <v>0</v>
      </c>
      <c r="Z21" s="27">
        <v>0</v>
      </c>
      <c r="AA21" s="27">
        <v>0</v>
      </c>
      <c r="AB21" s="27">
        <v>0</v>
      </c>
      <c r="AC21" s="27">
        <v>3</v>
      </c>
      <c r="AD21" s="27">
        <v>3</v>
      </c>
      <c r="AE21" s="27">
        <v>0</v>
      </c>
      <c r="AF21" s="27">
        <v>0</v>
      </c>
      <c r="AG21" s="27">
        <v>0</v>
      </c>
      <c r="AH21" s="27">
        <v>0</v>
      </c>
      <c r="AI21" s="27">
        <v>0</v>
      </c>
      <c r="AJ21" s="27">
        <v>1904</v>
      </c>
      <c r="AK21" s="27">
        <v>1904</v>
      </c>
      <c r="AL21" s="27">
        <v>0</v>
      </c>
      <c r="AM21" s="27">
        <v>0</v>
      </c>
      <c r="AN21" s="27">
        <v>0</v>
      </c>
      <c r="AO21" s="27">
        <v>0</v>
      </c>
      <c r="AP21" s="27">
        <v>0</v>
      </c>
      <c r="AQ21" s="27">
        <v>0</v>
      </c>
      <c r="AR21" s="27">
        <v>0</v>
      </c>
      <c r="AS21" s="27">
        <v>0</v>
      </c>
      <c r="AT21" s="27">
        <v>0</v>
      </c>
      <c r="AU21" s="27">
        <v>0</v>
      </c>
      <c r="AV21" s="27">
        <v>0</v>
      </c>
      <c r="AW21" s="27">
        <v>0</v>
      </c>
      <c r="AX21" s="27">
        <v>0</v>
      </c>
      <c r="AY21" s="27">
        <v>0</v>
      </c>
      <c r="AZ21" s="27">
        <v>0</v>
      </c>
      <c r="BA21" s="27">
        <v>0</v>
      </c>
      <c r="BB21" s="27">
        <v>0</v>
      </c>
      <c r="BC21" s="27">
        <v>0</v>
      </c>
    </row>
    <row r="22" spans="1:55" ht="13.5" customHeight="1" x14ac:dyDescent="0.2">
      <c r="A22" s="43" t="s">
        <v>32</v>
      </c>
      <c r="B22" s="44" t="s">
        <v>66</v>
      </c>
      <c r="C22" s="25" t="s">
        <v>67</v>
      </c>
      <c r="D22" s="27">
        <v>1181</v>
      </c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1181</v>
      </c>
      <c r="L22" s="27">
        <v>711</v>
      </c>
      <c r="M22" s="27">
        <v>470</v>
      </c>
      <c r="N22" s="27">
        <v>1181</v>
      </c>
      <c r="O22" s="27">
        <v>711</v>
      </c>
      <c r="P22" s="27">
        <v>711</v>
      </c>
      <c r="Q22" s="27">
        <v>0</v>
      </c>
      <c r="R22" s="27">
        <v>0</v>
      </c>
      <c r="S22" s="27">
        <v>0</v>
      </c>
      <c r="T22" s="27">
        <v>0</v>
      </c>
      <c r="U22" s="27">
        <v>0</v>
      </c>
      <c r="V22" s="27">
        <v>470</v>
      </c>
      <c r="W22" s="27">
        <v>470</v>
      </c>
      <c r="X22" s="27">
        <v>0</v>
      </c>
      <c r="Y22" s="27">
        <v>0</v>
      </c>
      <c r="Z22" s="27">
        <v>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2</v>
      </c>
      <c r="AG22" s="27">
        <v>2</v>
      </c>
      <c r="AH22" s="27">
        <v>0</v>
      </c>
      <c r="AI22" s="27">
        <v>0</v>
      </c>
      <c r="AJ22" s="27">
        <v>2</v>
      </c>
      <c r="AK22" s="27">
        <v>0</v>
      </c>
      <c r="AL22" s="27">
        <v>0</v>
      </c>
      <c r="AM22" s="27">
        <v>2</v>
      </c>
      <c r="AN22" s="27">
        <v>0</v>
      </c>
      <c r="AO22" s="27">
        <v>0</v>
      </c>
      <c r="AP22" s="27">
        <v>0</v>
      </c>
      <c r="AQ22" s="27">
        <v>0</v>
      </c>
      <c r="AR22" s="27">
        <v>0</v>
      </c>
      <c r="AS22" s="27">
        <v>0</v>
      </c>
      <c r="AT22" s="27">
        <v>0</v>
      </c>
      <c r="AU22" s="27">
        <v>0</v>
      </c>
      <c r="AV22" s="27">
        <v>0</v>
      </c>
      <c r="AW22" s="27">
        <v>0</v>
      </c>
      <c r="AX22" s="27">
        <v>0</v>
      </c>
      <c r="AY22" s="27">
        <v>0</v>
      </c>
      <c r="AZ22" s="27">
        <v>0</v>
      </c>
      <c r="BA22" s="27">
        <v>0</v>
      </c>
      <c r="BB22" s="27">
        <v>0</v>
      </c>
      <c r="BC22" s="27">
        <v>0</v>
      </c>
    </row>
    <row r="23" spans="1:55" ht="13.5" customHeight="1" x14ac:dyDescent="0.2">
      <c r="A23" s="43" t="s">
        <v>32</v>
      </c>
      <c r="B23" s="44" t="s">
        <v>68</v>
      </c>
      <c r="C23" s="25" t="s">
        <v>69</v>
      </c>
      <c r="D23" s="27">
        <v>683</v>
      </c>
      <c r="E23" s="27">
        <v>0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683</v>
      </c>
      <c r="L23" s="27">
        <v>227</v>
      </c>
      <c r="M23" s="27">
        <v>456</v>
      </c>
      <c r="N23" s="27">
        <v>683</v>
      </c>
      <c r="O23" s="27">
        <v>227</v>
      </c>
      <c r="P23" s="27">
        <v>227</v>
      </c>
      <c r="Q23" s="27">
        <v>0</v>
      </c>
      <c r="R23" s="27">
        <v>0</v>
      </c>
      <c r="S23" s="27">
        <v>0</v>
      </c>
      <c r="T23" s="27">
        <v>0</v>
      </c>
      <c r="U23" s="27">
        <v>0</v>
      </c>
      <c r="V23" s="27">
        <v>456</v>
      </c>
      <c r="W23" s="27">
        <v>456</v>
      </c>
      <c r="X23" s="27">
        <v>0</v>
      </c>
      <c r="Y23" s="27">
        <v>0</v>
      </c>
      <c r="Z23" s="27">
        <v>0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1</v>
      </c>
      <c r="AG23" s="27">
        <v>1</v>
      </c>
      <c r="AH23" s="27">
        <v>0</v>
      </c>
      <c r="AI23" s="27">
        <v>0</v>
      </c>
      <c r="AJ23" s="27">
        <v>1</v>
      </c>
      <c r="AK23" s="27">
        <v>0</v>
      </c>
      <c r="AL23" s="27">
        <v>0</v>
      </c>
      <c r="AM23" s="27">
        <v>1</v>
      </c>
      <c r="AN23" s="27">
        <v>0</v>
      </c>
      <c r="AO23" s="27">
        <v>0</v>
      </c>
      <c r="AP23" s="27">
        <v>0</v>
      </c>
      <c r="AQ23" s="27">
        <v>0</v>
      </c>
      <c r="AR23" s="27">
        <v>0</v>
      </c>
      <c r="AS23" s="27">
        <v>0</v>
      </c>
      <c r="AT23" s="27">
        <v>0</v>
      </c>
      <c r="AU23" s="27">
        <v>0</v>
      </c>
      <c r="AV23" s="27">
        <v>0</v>
      </c>
      <c r="AW23" s="27">
        <v>0</v>
      </c>
      <c r="AX23" s="27">
        <v>0</v>
      </c>
      <c r="AY23" s="27">
        <v>0</v>
      </c>
      <c r="AZ23" s="27">
        <v>0</v>
      </c>
      <c r="BA23" s="27">
        <v>0</v>
      </c>
      <c r="BB23" s="27">
        <v>0</v>
      </c>
      <c r="BC23" s="27">
        <v>0</v>
      </c>
    </row>
    <row r="24" spans="1:55" ht="13.5" customHeight="1" x14ac:dyDescent="0.2">
      <c r="A24" s="43" t="s">
        <v>32</v>
      </c>
      <c r="B24" s="44" t="s">
        <v>70</v>
      </c>
      <c r="C24" s="25" t="s">
        <v>71</v>
      </c>
      <c r="D24" s="27">
        <v>730</v>
      </c>
      <c r="E24" s="27">
        <v>0</v>
      </c>
      <c r="F24" s="27">
        <v>0</v>
      </c>
      <c r="G24" s="27">
        <v>0</v>
      </c>
      <c r="H24" s="27">
        <v>730</v>
      </c>
      <c r="I24" s="27">
        <v>495</v>
      </c>
      <c r="J24" s="27">
        <v>235</v>
      </c>
      <c r="K24" s="27">
        <v>0</v>
      </c>
      <c r="L24" s="27">
        <v>0</v>
      </c>
      <c r="M24" s="27">
        <v>0</v>
      </c>
      <c r="N24" s="27">
        <v>730</v>
      </c>
      <c r="O24" s="27">
        <v>495</v>
      </c>
      <c r="P24" s="27">
        <v>495</v>
      </c>
      <c r="Q24" s="27">
        <v>0</v>
      </c>
      <c r="R24" s="27">
        <v>0</v>
      </c>
      <c r="S24" s="27">
        <v>0</v>
      </c>
      <c r="T24" s="27">
        <v>0</v>
      </c>
      <c r="U24" s="27">
        <v>0</v>
      </c>
      <c r="V24" s="27">
        <v>235</v>
      </c>
      <c r="W24" s="27">
        <v>235</v>
      </c>
      <c r="X24" s="27">
        <v>0</v>
      </c>
      <c r="Y24" s="27">
        <v>0</v>
      </c>
      <c r="Z24" s="27">
        <v>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230</v>
      </c>
      <c r="AG24" s="27">
        <v>230</v>
      </c>
      <c r="AH24" s="27">
        <v>0</v>
      </c>
      <c r="AI24" s="27">
        <v>0</v>
      </c>
      <c r="AJ24" s="27">
        <v>230</v>
      </c>
      <c r="AK24" s="27">
        <v>0</v>
      </c>
      <c r="AL24" s="27">
        <v>0</v>
      </c>
      <c r="AM24" s="27">
        <v>0</v>
      </c>
      <c r="AN24" s="27">
        <v>0</v>
      </c>
      <c r="AO24" s="27">
        <v>0</v>
      </c>
      <c r="AP24" s="27">
        <v>0</v>
      </c>
      <c r="AQ24" s="27">
        <v>0</v>
      </c>
      <c r="AR24" s="27">
        <v>0</v>
      </c>
      <c r="AS24" s="27">
        <v>230</v>
      </c>
      <c r="AT24" s="27">
        <v>0</v>
      </c>
      <c r="AU24" s="27">
        <v>0</v>
      </c>
      <c r="AV24" s="27">
        <v>0</v>
      </c>
      <c r="AW24" s="27">
        <v>0</v>
      </c>
      <c r="AX24" s="27">
        <v>0</v>
      </c>
      <c r="AY24" s="27">
        <v>0</v>
      </c>
      <c r="AZ24" s="27">
        <v>0</v>
      </c>
      <c r="BA24" s="27">
        <v>0</v>
      </c>
      <c r="BB24" s="27">
        <v>0</v>
      </c>
      <c r="BC24" s="27">
        <v>0</v>
      </c>
    </row>
    <row r="25" spans="1:55" ht="13.5" customHeight="1" x14ac:dyDescent="0.2">
      <c r="A25" s="43" t="s">
        <v>32</v>
      </c>
      <c r="B25" s="44" t="s">
        <v>72</v>
      </c>
      <c r="C25" s="25" t="s">
        <v>73</v>
      </c>
      <c r="D25" s="27">
        <v>3261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3261</v>
      </c>
      <c r="L25" s="27">
        <v>1977</v>
      </c>
      <c r="M25" s="27">
        <v>1284</v>
      </c>
      <c r="N25" s="27">
        <v>3261</v>
      </c>
      <c r="O25" s="27">
        <v>1977</v>
      </c>
      <c r="P25" s="27">
        <v>1977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1284</v>
      </c>
      <c r="W25" s="27">
        <v>1284</v>
      </c>
      <c r="X25" s="27">
        <v>0</v>
      </c>
      <c r="Y25" s="27">
        <v>0</v>
      </c>
      <c r="Z25" s="27">
        <v>0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0</v>
      </c>
      <c r="AJ25" s="27">
        <v>0</v>
      </c>
      <c r="AK25" s="27">
        <v>0</v>
      </c>
      <c r="AL25" s="27">
        <v>0</v>
      </c>
      <c r="AM25" s="27">
        <v>0</v>
      </c>
      <c r="AN25" s="27">
        <v>0</v>
      </c>
      <c r="AO25" s="27">
        <v>0</v>
      </c>
      <c r="AP25" s="27">
        <v>0</v>
      </c>
      <c r="AQ25" s="27">
        <v>0</v>
      </c>
      <c r="AR25" s="27">
        <v>0</v>
      </c>
      <c r="AS25" s="27">
        <v>0</v>
      </c>
      <c r="AT25" s="27">
        <v>0</v>
      </c>
      <c r="AU25" s="27">
        <v>0</v>
      </c>
      <c r="AV25" s="27">
        <v>0</v>
      </c>
      <c r="AW25" s="27">
        <v>0</v>
      </c>
      <c r="AX25" s="27">
        <v>0</v>
      </c>
      <c r="AY25" s="27">
        <v>0</v>
      </c>
      <c r="AZ25" s="27">
        <v>0</v>
      </c>
      <c r="BA25" s="27">
        <v>0</v>
      </c>
      <c r="BB25" s="27">
        <v>0</v>
      </c>
      <c r="BC25" s="27">
        <v>0</v>
      </c>
    </row>
    <row r="26" spans="1:55" ht="13.5" customHeight="1" x14ac:dyDescent="0.2">
      <c r="A26" s="43" t="s">
        <v>32</v>
      </c>
      <c r="B26" s="44" t="s">
        <v>74</v>
      </c>
      <c r="C26" s="25" t="s">
        <v>75</v>
      </c>
      <c r="D26" s="27">
        <v>2557</v>
      </c>
      <c r="E26" s="27">
        <v>0</v>
      </c>
      <c r="F26" s="27">
        <v>0</v>
      </c>
      <c r="G26" s="27">
        <v>0</v>
      </c>
      <c r="H26" s="27">
        <v>0</v>
      </c>
      <c r="I26" s="27">
        <v>0</v>
      </c>
      <c r="J26" s="27">
        <v>0</v>
      </c>
      <c r="K26" s="27">
        <v>2557</v>
      </c>
      <c r="L26" s="27">
        <v>1583</v>
      </c>
      <c r="M26" s="27">
        <v>974</v>
      </c>
      <c r="N26" s="27">
        <v>2557</v>
      </c>
      <c r="O26" s="27">
        <v>1583</v>
      </c>
      <c r="P26" s="27">
        <v>1583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974</v>
      </c>
      <c r="W26" s="27">
        <v>974</v>
      </c>
      <c r="X26" s="27">
        <v>0</v>
      </c>
      <c r="Y26" s="27">
        <v>0</v>
      </c>
      <c r="Z26" s="27">
        <v>0</v>
      </c>
      <c r="AA26" s="27">
        <v>0</v>
      </c>
      <c r="AB26" s="27">
        <v>0</v>
      </c>
      <c r="AC26" s="27">
        <v>0</v>
      </c>
      <c r="AD26" s="27">
        <v>0</v>
      </c>
      <c r="AE26" s="27">
        <v>0</v>
      </c>
      <c r="AF26" s="27">
        <v>0</v>
      </c>
      <c r="AG26" s="27">
        <v>0</v>
      </c>
      <c r="AH26" s="27">
        <v>0</v>
      </c>
      <c r="AI26" s="27">
        <v>0</v>
      </c>
      <c r="AJ26" s="27">
        <v>0</v>
      </c>
      <c r="AK26" s="27">
        <v>0</v>
      </c>
      <c r="AL26" s="27">
        <v>0</v>
      </c>
      <c r="AM26" s="27">
        <v>0</v>
      </c>
      <c r="AN26" s="27">
        <v>0</v>
      </c>
      <c r="AO26" s="27">
        <v>0</v>
      </c>
      <c r="AP26" s="27">
        <v>0</v>
      </c>
      <c r="AQ26" s="27">
        <v>0</v>
      </c>
      <c r="AR26" s="27">
        <v>0</v>
      </c>
      <c r="AS26" s="27">
        <v>0</v>
      </c>
      <c r="AT26" s="27">
        <v>0</v>
      </c>
      <c r="AU26" s="27">
        <v>0</v>
      </c>
      <c r="AV26" s="27">
        <v>0</v>
      </c>
      <c r="AW26" s="27">
        <v>0</v>
      </c>
      <c r="AX26" s="27">
        <v>0</v>
      </c>
      <c r="AY26" s="27">
        <v>0</v>
      </c>
      <c r="AZ26" s="27">
        <v>0</v>
      </c>
      <c r="BA26" s="27">
        <v>0</v>
      </c>
      <c r="BB26" s="27">
        <v>0</v>
      </c>
      <c r="BC26" s="27">
        <v>0</v>
      </c>
    </row>
    <row r="27" spans="1:55" ht="13.5" customHeight="1" x14ac:dyDescent="0.2">
      <c r="A27" s="43" t="s">
        <v>32</v>
      </c>
      <c r="B27" s="44" t="s">
        <v>76</v>
      </c>
      <c r="C27" s="25" t="s">
        <v>77</v>
      </c>
      <c r="D27" s="27">
        <v>1694</v>
      </c>
      <c r="E27" s="27">
        <v>0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1694</v>
      </c>
      <c r="L27" s="27">
        <v>706</v>
      </c>
      <c r="M27" s="27">
        <v>988</v>
      </c>
      <c r="N27" s="27">
        <v>1694</v>
      </c>
      <c r="O27" s="27">
        <v>706</v>
      </c>
      <c r="P27" s="27">
        <v>706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988</v>
      </c>
      <c r="W27" s="27">
        <v>988</v>
      </c>
      <c r="X27" s="27">
        <v>0</v>
      </c>
      <c r="Y27" s="27">
        <v>0</v>
      </c>
      <c r="Z27" s="27">
        <v>0</v>
      </c>
      <c r="AA27" s="27">
        <v>0</v>
      </c>
      <c r="AB27" s="27">
        <v>0</v>
      </c>
      <c r="AC27" s="27">
        <v>0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0</v>
      </c>
      <c r="AJ27" s="27">
        <v>0</v>
      </c>
      <c r="AK27" s="27">
        <v>0</v>
      </c>
      <c r="AL27" s="27">
        <v>0</v>
      </c>
      <c r="AM27" s="27">
        <v>0</v>
      </c>
      <c r="AN27" s="27">
        <v>0</v>
      </c>
      <c r="AO27" s="27">
        <v>0</v>
      </c>
      <c r="AP27" s="27">
        <v>0</v>
      </c>
      <c r="AQ27" s="27">
        <v>0</v>
      </c>
      <c r="AR27" s="27">
        <v>0</v>
      </c>
      <c r="AS27" s="27">
        <v>0</v>
      </c>
      <c r="AT27" s="27">
        <v>0</v>
      </c>
      <c r="AU27" s="27">
        <v>0</v>
      </c>
      <c r="AV27" s="27">
        <v>0</v>
      </c>
      <c r="AW27" s="27">
        <v>0</v>
      </c>
      <c r="AX27" s="27">
        <v>0</v>
      </c>
      <c r="AY27" s="27">
        <v>0</v>
      </c>
      <c r="AZ27" s="27">
        <v>0</v>
      </c>
      <c r="BA27" s="27">
        <v>0</v>
      </c>
      <c r="BB27" s="27">
        <v>0</v>
      </c>
      <c r="BC27" s="27">
        <v>0</v>
      </c>
    </row>
    <row r="28" spans="1:55" ht="13.5" customHeight="1" x14ac:dyDescent="0.2">
      <c r="A28" s="43" t="s">
        <v>32</v>
      </c>
      <c r="B28" s="44" t="s">
        <v>78</v>
      </c>
      <c r="C28" s="25" t="s">
        <v>79</v>
      </c>
      <c r="D28" s="27">
        <v>217</v>
      </c>
      <c r="E28" s="27">
        <v>0</v>
      </c>
      <c r="F28" s="27">
        <v>0</v>
      </c>
      <c r="G28" s="27">
        <v>0</v>
      </c>
      <c r="H28" s="27">
        <v>0</v>
      </c>
      <c r="I28" s="27">
        <v>0</v>
      </c>
      <c r="J28" s="27">
        <v>0</v>
      </c>
      <c r="K28" s="27">
        <v>217</v>
      </c>
      <c r="L28" s="27">
        <v>39</v>
      </c>
      <c r="M28" s="27">
        <v>178</v>
      </c>
      <c r="N28" s="27">
        <v>217</v>
      </c>
      <c r="O28" s="27">
        <v>39</v>
      </c>
      <c r="P28" s="27">
        <v>39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178</v>
      </c>
      <c r="W28" s="27">
        <v>178</v>
      </c>
      <c r="X28" s="27">
        <v>0</v>
      </c>
      <c r="Y28" s="27">
        <v>0</v>
      </c>
      <c r="Z28" s="27">
        <v>0</v>
      </c>
      <c r="AA28" s="27">
        <v>0</v>
      </c>
      <c r="AB28" s="27">
        <v>0</v>
      </c>
      <c r="AC28" s="27">
        <v>0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7">
        <v>0</v>
      </c>
      <c r="AJ28" s="27">
        <v>0</v>
      </c>
      <c r="AK28" s="27">
        <v>0</v>
      </c>
      <c r="AL28" s="27">
        <v>0</v>
      </c>
      <c r="AM28" s="27">
        <v>0</v>
      </c>
      <c r="AN28" s="27">
        <v>0</v>
      </c>
      <c r="AO28" s="27">
        <v>0</v>
      </c>
      <c r="AP28" s="27">
        <v>0</v>
      </c>
      <c r="AQ28" s="27">
        <v>0</v>
      </c>
      <c r="AR28" s="27">
        <v>0</v>
      </c>
      <c r="AS28" s="27">
        <v>0</v>
      </c>
      <c r="AT28" s="27">
        <v>0</v>
      </c>
      <c r="AU28" s="27">
        <v>0</v>
      </c>
      <c r="AV28" s="27">
        <v>0</v>
      </c>
      <c r="AW28" s="27">
        <v>0</v>
      </c>
      <c r="AX28" s="27">
        <v>0</v>
      </c>
      <c r="AY28" s="27">
        <v>0</v>
      </c>
      <c r="AZ28" s="27">
        <v>0</v>
      </c>
      <c r="BA28" s="27">
        <v>0</v>
      </c>
      <c r="BB28" s="27">
        <v>0</v>
      </c>
      <c r="BC28" s="27">
        <v>0</v>
      </c>
    </row>
    <row r="29" spans="1:55" ht="13.5" customHeight="1" x14ac:dyDescent="0.2">
      <c r="A29" s="43" t="s">
        <v>32</v>
      </c>
      <c r="B29" s="44" t="s">
        <v>80</v>
      </c>
      <c r="C29" s="25" t="s">
        <v>81</v>
      </c>
      <c r="D29" s="27">
        <v>10460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10460</v>
      </c>
      <c r="L29" s="27">
        <v>3380</v>
      </c>
      <c r="M29" s="27">
        <v>7080</v>
      </c>
      <c r="N29" s="27">
        <v>10460</v>
      </c>
      <c r="O29" s="27">
        <v>3380</v>
      </c>
      <c r="P29" s="27">
        <v>3380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7080</v>
      </c>
      <c r="W29" s="27">
        <v>7080</v>
      </c>
      <c r="X29" s="27">
        <v>0</v>
      </c>
      <c r="Y29" s="27">
        <v>0</v>
      </c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18</v>
      </c>
      <c r="AG29" s="27">
        <v>18</v>
      </c>
      <c r="AH29" s="27">
        <v>0</v>
      </c>
      <c r="AI29" s="27">
        <v>0</v>
      </c>
      <c r="AJ29" s="27">
        <v>71</v>
      </c>
      <c r="AK29" s="27">
        <v>0</v>
      </c>
      <c r="AL29" s="27">
        <v>53</v>
      </c>
      <c r="AM29" s="27">
        <v>0</v>
      </c>
      <c r="AN29" s="27">
        <v>0</v>
      </c>
      <c r="AO29" s="27">
        <v>0</v>
      </c>
      <c r="AP29" s="27">
        <v>0</v>
      </c>
      <c r="AQ29" s="27">
        <v>0</v>
      </c>
      <c r="AR29" s="27">
        <v>0</v>
      </c>
      <c r="AS29" s="27">
        <v>18</v>
      </c>
      <c r="AT29" s="27">
        <v>0</v>
      </c>
      <c r="AU29" s="27">
        <v>0</v>
      </c>
      <c r="AV29" s="27">
        <v>0</v>
      </c>
      <c r="AW29" s="27">
        <v>0</v>
      </c>
      <c r="AX29" s="27">
        <v>0</v>
      </c>
      <c r="AY29" s="27">
        <v>0</v>
      </c>
      <c r="AZ29" s="27">
        <v>53</v>
      </c>
      <c r="BA29" s="27">
        <v>53</v>
      </c>
      <c r="BB29" s="27">
        <v>0</v>
      </c>
      <c r="BC29" s="27">
        <v>0</v>
      </c>
    </row>
    <row r="30" spans="1:55" ht="13.5" customHeight="1" x14ac:dyDescent="0.2">
      <c r="A30" s="43" t="s">
        <v>32</v>
      </c>
      <c r="B30" s="44" t="s">
        <v>82</v>
      </c>
      <c r="C30" s="25" t="s">
        <v>83</v>
      </c>
      <c r="D30" s="27">
        <v>3768</v>
      </c>
      <c r="E30" s="27">
        <v>0</v>
      </c>
      <c r="F30" s="27">
        <v>0</v>
      </c>
      <c r="G30" s="27">
        <v>0</v>
      </c>
      <c r="H30" s="27">
        <v>1691</v>
      </c>
      <c r="I30" s="27">
        <v>1691</v>
      </c>
      <c r="J30" s="27">
        <v>0</v>
      </c>
      <c r="K30" s="27">
        <v>2077</v>
      </c>
      <c r="L30" s="27">
        <v>0</v>
      </c>
      <c r="M30" s="27">
        <v>2077</v>
      </c>
      <c r="N30" s="27">
        <v>3768</v>
      </c>
      <c r="O30" s="27">
        <v>1691</v>
      </c>
      <c r="P30" s="27">
        <v>1691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2077</v>
      </c>
      <c r="W30" s="27">
        <v>2077</v>
      </c>
      <c r="X30" s="27">
        <v>0</v>
      </c>
      <c r="Y30" s="27">
        <v>0</v>
      </c>
      <c r="Z30" s="27">
        <v>0</v>
      </c>
      <c r="AA30" s="27">
        <v>0</v>
      </c>
      <c r="AB30" s="27">
        <v>0</v>
      </c>
      <c r="AC30" s="27">
        <v>0</v>
      </c>
      <c r="AD30" s="27">
        <v>0</v>
      </c>
      <c r="AE30" s="27">
        <v>0</v>
      </c>
      <c r="AF30" s="27">
        <v>1</v>
      </c>
      <c r="AG30" s="27">
        <v>1</v>
      </c>
      <c r="AH30" s="27">
        <v>0</v>
      </c>
      <c r="AI30" s="27">
        <v>0</v>
      </c>
      <c r="AJ30" s="27">
        <v>1</v>
      </c>
      <c r="AK30" s="27">
        <v>0</v>
      </c>
      <c r="AL30" s="27">
        <v>0</v>
      </c>
      <c r="AM30" s="27">
        <v>1</v>
      </c>
      <c r="AN30" s="27">
        <v>0</v>
      </c>
      <c r="AO30" s="27">
        <v>0</v>
      </c>
      <c r="AP30" s="27">
        <v>0</v>
      </c>
      <c r="AQ30" s="27">
        <v>0</v>
      </c>
      <c r="AR30" s="27">
        <v>0</v>
      </c>
      <c r="AS30" s="27">
        <v>0</v>
      </c>
      <c r="AT30" s="27">
        <v>0</v>
      </c>
      <c r="AU30" s="27">
        <v>0</v>
      </c>
      <c r="AV30" s="27">
        <v>0</v>
      </c>
      <c r="AW30" s="27">
        <v>0</v>
      </c>
      <c r="AX30" s="27">
        <v>0</v>
      </c>
      <c r="AY30" s="27">
        <v>0</v>
      </c>
      <c r="AZ30" s="27">
        <v>70</v>
      </c>
      <c r="BA30" s="27">
        <v>70</v>
      </c>
      <c r="BB30" s="27">
        <v>0</v>
      </c>
      <c r="BC30" s="27">
        <v>0</v>
      </c>
    </row>
    <row r="31" spans="1:55" ht="13.5" customHeight="1" x14ac:dyDescent="0.2">
      <c r="A31" s="43" t="s">
        <v>32</v>
      </c>
      <c r="B31" s="44" t="s">
        <v>84</v>
      </c>
      <c r="C31" s="25" t="s">
        <v>85</v>
      </c>
      <c r="D31" s="27">
        <v>4204</v>
      </c>
      <c r="E31" s="27">
        <v>0</v>
      </c>
      <c r="F31" s="27">
        <v>0</v>
      </c>
      <c r="G31" s="27">
        <v>0</v>
      </c>
      <c r="H31" s="27">
        <v>0</v>
      </c>
      <c r="I31" s="27">
        <v>0</v>
      </c>
      <c r="J31" s="27">
        <v>0</v>
      </c>
      <c r="K31" s="27">
        <v>4204</v>
      </c>
      <c r="L31" s="27">
        <v>3175</v>
      </c>
      <c r="M31" s="27">
        <v>1029</v>
      </c>
      <c r="N31" s="27">
        <v>4204</v>
      </c>
      <c r="O31" s="27">
        <v>3175</v>
      </c>
      <c r="P31" s="27">
        <v>3175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1029</v>
      </c>
      <c r="W31" s="27">
        <v>1029</v>
      </c>
      <c r="X31" s="27">
        <v>0</v>
      </c>
      <c r="Y31" s="27">
        <v>0</v>
      </c>
      <c r="Z31" s="27">
        <v>0</v>
      </c>
      <c r="AA31" s="27">
        <v>0</v>
      </c>
      <c r="AB31" s="27">
        <v>0</v>
      </c>
      <c r="AC31" s="27">
        <v>0</v>
      </c>
      <c r="AD31" s="27">
        <v>0</v>
      </c>
      <c r="AE31" s="27">
        <v>0</v>
      </c>
      <c r="AF31" s="27">
        <v>1</v>
      </c>
      <c r="AG31" s="27">
        <v>1</v>
      </c>
      <c r="AH31" s="27">
        <v>0</v>
      </c>
      <c r="AI31" s="27">
        <v>0</v>
      </c>
      <c r="AJ31" s="27">
        <v>0</v>
      </c>
      <c r="AK31" s="27">
        <v>0</v>
      </c>
      <c r="AL31" s="27">
        <v>0</v>
      </c>
      <c r="AM31" s="27">
        <v>0</v>
      </c>
      <c r="AN31" s="27">
        <v>0</v>
      </c>
      <c r="AO31" s="27">
        <v>0</v>
      </c>
      <c r="AP31" s="27">
        <v>0</v>
      </c>
      <c r="AQ31" s="27">
        <v>0</v>
      </c>
      <c r="AR31" s="27">
        <v>0</v>
      </c>
      <c r="AS31" s="27">
        <v>0</v>
      </c>
      <c r="AT31" s="27">
        <v>1</v>
      </c>
      <c r="AU31" s="27">
        <v>1</v>
      </c>
      <c r="AV31" s="27">
        <v>0</v>
      </c>
      <c r="AW31" s="27">
        <v>0</v>
      </c>
      <c r="AX31" s="27">
        <v>0</v>
      </c>
      <c r="AY31" s="27">
        <v>0</v>
      </c>
      <c r="AZ31" s="27">
        <v>0</v>
      </c>
      <c r="BA31" s="27">
        <v>0</v>
      </c>
      <c r="BB31" s="27">
        <v>0</v>
      </c>
      <c r="BC31" s="27">
        <v>0</v>
      </c>
    </row>
    <row r="32" spans="1:55" ht="13.5" customHeight="1" x14ac:dyDescent="0.2">
      <c r="A32" s="43" t="s">
        <v>32</v>
      </c>
      <c r="B32" s="44" t="s">
        <v>86</v>
      </c>
      <c r="C32" s="25" t="s">
        <v>87</v>
      </c>
      <c r="D32" s="27">
        <v>9509</v>
      </c>
      <c r="E32" s="27">
        <v>0</v>
      </c>
      <c r="F32" s="27">
        <v>0</v>
      </c>
      <c r="G32" s="27">
        <v>0</v>
      </c>
      <c r="H32" s="27">
        <v>4781</v>
      </c>
      <c r="I32" s="27">
        <v>4781</v>
      </c>
      <c r="J32" s="27">
        <v>0</v>
      </c>
      <c r="K32" s="27">
        <v>4728</v>
      </c>
      <c r="L32" s="27">
        <v>0</v>
      </c>
      <c r="M32" s="27">
        <v>4728</v>
      </c>
      <c r="N32" s="27">
        <v>9509</v>
      </c>
      <c r="O32" s="27">
        <v>4781</v>
      </c>
      <c r="P32" s="27">
        <v>4781</v>
      </c>
      <c r="Q32" s="27">
        <v>0</v>
      </c>
      <c r="R32" s="27">
        <v>0</v>
      </c>
      <c r="S32" s="27">
        <v>0</v>
      </c>
      <c r="T32" s="27">
        <v>0</v>
      </c>
      <c r="U32" s="27">
        <v>0</v>
      </c>
      <c r="V32" s="27">
        <v>4728</v>
      </c>
      <c r="W32" s="27">
        <v>4728</v>
      </c>
      <c r="X32" s="27">
        <v>0</v>
      </c>
      <c r="Y32" s="27">
        <v>0</v>
      </c>
      <c r="Z32" s="27">
        <v>0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2</v>
      </c>
      <c r="AG32" s="27">
        <v>2</v>
      </c>
      <c r="AH32" s="27">
        <v>0</v>
      </c>
      <c r="AI32" s="27">
        <v>0</v>
      </c>
      <c r="AJ32" s="27">
        <v>2</v>
      </c>
      <c r="AK32" s="27">
        <v>0</v>
      </c>
      <c r="AL32" s="27">
        <v>0</v>
      </c>
      <c r="AM32" s="27">
        <v>2</v>
      </c>
      <c r="AN32" s="27">
        <v>0</v>
      </c>
      <c r="AO32" s="27">
        <v>0</v>
      </c>
      <c r="AP32" s="27">
        <v>0</v>
      </c>
      <c r="AQ32" s="27">
        <v>0</v>
      </c>
      <c r="AR32" s="27">
        <v>0</v>
      </c>
      <c r="AS32" s="27">
        <v>0</v>
      </c>
      <c r="AT32" s="27">
        <v>0</v>
      </c>
      <c r="AU32" s="27">
        <v>0</v>
      </c>
      <c r="AV32" s="27">
        <v>0</v>
      </c>
      <c r="AW32" s="27">
        <v>0</v>
      </c>
      <c r="AX32" s="27">
        <v>0</v>
      </c>
      <c r="AY32" s="27">
        <v>0</v>
      </c>
      <c r="AZ32" s="27">
        <v>178</v>
      </c>
      <c r="BA32" s="27">
        <v>178</v>
      </c>
      <c r="BB32" s="27">
        <v>0</v>
      </c>
      <c r="BC32" s="27">
        <v>0</v>
      </c>
    </row>
    <row r="33" spans="1:55" ht="13.5" customHeight="1" x14ac:dyDescent="0.2">
      <c r="A33" s="43" t="s">
        <v>32</v>
      </c>
      <c r="B33" s="44" t="s">
        <v>88</v>
      </c>
      <c r="C33" s="25" t="s">
        <v>89</v>
      </c>
      <c r="D33" s="27">
        <v>2522</v>
      </c>
      <c r="E33" s="27">
        <v>0</v>
      </c>
      <c r="F33" s="27">
        <v>0</v>
      </c>
      <c r="G33" s="27">
        <v>0</v>
      </c>
      <c r="H33" s="27">
        <v>2522</v>
      </c>
      <c r="I33" s="27">
        <v>1698</v>
      </c>
      <c r="J33" s="27">
        <v>824</v>
      </c>
      <c r="K33" s="27">
        <v>0</v>
      </c>
      <c r="L33" s="27">
        <v>0</v>
      </c>
      <c r="M33" s="27">
        <v>0</v>
      </c>
      <c r="N33" s="27">
        <v>2522</v>
      </c>
      <c r="O33" s="27">
        <v>1698</v>
      </c>
      <c r="P33" s="27">
        <v>1698</v>
      </c>
      <c r="Q33" s="27">
        <v>0</v>
      </c>
      <c r="R33" s="27">
        <v>0</v>
      </c>
      <c r="S33" s="27">
        <v>0</v>
      </c>
      <c r="T33" s="27">
        <v>0</v>
      </c>
      <c r="U33" s="27">
        <v>0</v>
      </c>
      <c r="V33" s="27">
        <v>824</v>
      </c>
      <c r="W33" s="27">
        <v>824</v>
      </c>
      <c r="X33" s="27">
        <v>0</v>
      </c>
      <c r="Y33" s="27">
        <v>0</v>
      </c>
      <c r="Z33" s="27">
        <v>0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7">
        <v>1</v>
      </c>
      <c r="AG33" s="27">
        <v>1</v>
      </c>
      <c r="AH33" s="27">
        <v>0</v>
      </c>
      <c r="AI33" s="27">
        <v>0</v>
      </c>
      <c r="AJ33" s="27">
        <v>1</v>
      </c>
      <c r="AK33" s="27">
        <v>0</v>
      </c>
      <c r="AL33" s="27">
        <v>0</v>
      </c>
      <c r="AM33" s="27">
        <v>0</v>
      </c>
      <c r="AN33" s="27">
        <v>0</v>
      </c>
      <c r="AO33" s="27">
        <v>0</v>
      </c>
      <c r="AP33" s="27">
        <v>0</v>
      </c>
      <c r="AQ33" s="27">
        <v>0</v>
      </c>
      <c r="AR33" s="27">
        <v>0</v>
      </c>
      <c r="AS33" s="27">
        <v>1</v>
      </c>
      <c r="AT33" s="27">
        <v>0</v>
      </c>
      <c r="AU33" s="27">
        <v>0</v>
      </c>
      <c r="AV33" s="27">
        <v>0</v>
      </c>
      <c r="AW33" s="27">
        <v>0</v>
      </c>
      <c r="AX33" s="27">
        <v>0</v>
      </c>
      <c r="AY33" s="27">
        <v>0</v>
      </c>
      <c r="AZ33" s="27">
        <v>47</v>
      </c>
      <c r="BA33" s="27">
        <v>47</v>
      </c>
      <c r="BB33" s="27">
        <v>0</v>
      </c>
      <c r="BC33" s="27">
        <v>0</v>
      </c>
    </row>
    <row r="34" spans="1:55" ht="13.5" customHeight="1" x14ac:dyDescent="0.2">
      <c r="A34" s="43" t="s">
        <v>32</v>
      </c>
      <c r="B34" s="44" t="s">
        <v>90</v>
      </c>
      <c r="C34" s="25" t="s">
        <v>91</v>
      </c>
      <c r="D34" s="27">
        <v>1157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1157</v>
      </c>
      <c r="L34" s="27">
        <v>539</v>
      </c>
      <c r="M34" s="27">
        <v>618</v>
      </c>
      <c r="N34" s="27">
        <v>1157</v>
      </c>
      <c r="O34" s="27">
        <v>539</v>
      </c>
      <c r="P34" s="27">
        <v>539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27">
        <v>618</v>
      </c>
      <c r="W34" s="27">
        <v>618</v>
      </c>
      <c r="X34" s="27">
        <v>0</v>
      </c>
      <c r="Y34" s="27">
        <v>0</v>
      </c>
      <c r="Z34" s="27">
        <v>0</v>
      </c>
      <c r="AA34" s="27">
        <v>0</v>
      </c>
      <c r="AB34" s="27">
        <v>0</v>
      </c>
      <c r="AC34" s="27">
        <v>0</v>
      </c>
      <c r="AD34" s="27">
        <v>0</v>
      </c>
      <c r="AE34" s="27">
        <v>0</v>
      </c>
      <c r="AF34" s="27">
        <v>0</v>
      </c>
      <c r="AG34" s="27">
        <v>0</v>
      </c>
      <c r="AH34" s="27">
        <v>0</v>
      </c>
      <c r="AI34" s="27">
        <v>0</v>
      </c>
      <c r="AJ34" s="27">
        <v>0</v>
      </c>
      <c r="AK34" s="27">
        <v>0</v>
      </c>
      <c r="AL34" s="27">
        <v>0</v>
      </c>
      <c r="AM34" s="27">
        <v>0</v>
      </c>
      <c r="AN34" s="27">
        <v>0</v>
      </c>
      <c r="AO34" s="27">
        <v>0</v>
      </c>
      <c r="AP34" s="27">
        <v>0</v>
      </c>
      <c r="AQ34" s="27">
        <v>0</v>
      </c>
      <c r="AR34" s="27">
        <v>0</v>
      </c>
      <c r="AS34" s="27">
        <v>0</v>
      </c>
      <c r="AT34" s="27">
        <v>0</v>
      </c>
      <c r="AU34" s="27">
        <v>0</v>
      </c>
      <c r="AV34" s="27">
        <v>0</v>
      </c>
      <c r="AW34" s="27">
        <v>0</v>
      </c>
      <c r="AX34" s="27">
        <v>0</v>
      </c>
      <c r="AY34" s="27">
        <v>0</v>
      </c>
      <c r="AZ34" s="27">
        <v>0</v>
      </c>
      <c r="BA34" s="27">
        <v>0</v>
      </c>
      <c r="BB34" s="27">
        <v>0</v>
      </c>
      <c r="BC34" s="27">
        <v>0</v>
      </c>
    </row>
    <row r="35" spans="1:55" ht="13.5" customHeight="1" x14ac:dyDescent="0.2">
      <c r="A35" s="43" t="s">
        <v>32</v>
      </c>
      <c r="B35" s="44" t="s">
        <v>92</v>
      </c>
      <c r="C35" s="25" t="s">
        <v>93</v>
      </c>
      <c r="D35" s="27">
        <v>3744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3744</v>
      </c>
      <c r="L35" s="27">
        <v>1489</v>
      </c>
      <c r="M35" s="27">
        <v>2255</v>
      </c>
      <c r="N35" s="27">
        <v>3744</v>
      </c>
      <c r="O35" s="27">
        <v>1489</v>
      </c>
      <c r="P35" s="27">
        <v>1489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2255</v>
      </c>
      <c r="W35" s="27">
        <v>2255</v>
      </c>
      <c r="X35" s="27">
        <v>0</v>
      </c>
      <c r="Y35" s="27">
        <v>0</v>
      </c>
      <c r="Z35" s="27">
        <v>0</v>
      </c>
      <c r="AA35" s="27">
        <v>0</v>
      </c>
      <c r="AB35" s="27">
        <v>0</v>
      </c>
      <c r="AC35" s="27">
        <v>0</v>
      </c>
      <c r="AD35" s="27">
        <v>0</v>
      </c>
      <c r="AE35" s="27">
        <v>0</v>
      </c>
      <c r="AF35" s="27">
        <v>7</v>
      </c>
      <c r="AG35" s="27">
        <v>7</v>
      </c>
      <c r="AH35" s="27">
        <v>0</v>
      </c>
      <c r="AI35" s="27">
        <v>0</v>
      </c>
      <c r="AJ35" s="27">
        <v>0</v>
      </c>
      <c r="AK35" s="27">
        <v>0</v>
      </c>
      <c r="AL35" s="27">
        <v>0</v>
      </c>
      <c r="AM35" s="27">
        <v>0</v>
      </c>
      <c r="AN35" s="27">
        <v>0</v>
      </c>
      <c r="AO35" s="27">
        <v>0</v>
      </c>
      <c r="AP35" s="27">
        <v>0</v>
      </c>
      <c r="AQ35" s="27">
        <v>0</v>
      </c>
      <c r="AR35" s="27">
        <v>0</v>
      </c>
      <c r="AS35" s="27">
        <v>0</v>
      </c>
      <c r="AT35" s="27">
        <v>7</v>
      </c>
      <c r="AU35" s="27">
        <v>7</v>
      </c>
      <c r="AV35" s="27">
        <v>0</v>
      </c>
      <c r="AW35" s="27">
        <v>0</v>
      </c>
      <c r="AX35" s="27">
        <v>0</v>
      </c>
      <c r="AY35" s="27">
        <v>0</v>
      </c>
      <c r="AZ35" s="27">
        <v>20</v>
      </c>
      <c r="BA35" s="27">
        <v>20</v>
      </c>
      <c r="BB35" s="27">
        <v>0</v>
      </c>
      <c r="BC35" s="27">
        <v>0</v>
      </c>
    </row>
    <row r="36" spans="1:55" ht="13.5" customHeight="1" x14ac:dyDescent="0.2">
      <c r="A36" s="43" t="s">
        <v>32</v>
      </c>
      <c r="B36" s="44" t="s">
        <v>94</v>
      </c>
      <c r="C36" s="25" t="s">
        <v>95</v>
      </c>
      <c r="D36" s="27">
        <v>3284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3284</v>
      </c>
      <c r="L36" s="27">
        <v>727</v>
      </c>
      <c r="M36" s="27">
        <v>2557</v>
      </c>
      <c r="N36" s="27">
        <v>3284</v>
      </c>
      <c r="O36" s="27">
        <v>727</v>
      </c>
      <c r="P36" s="27">
        <v>727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2557</v>
      </c>
      <c r="W36" s="27">
        <v>2557</v>
      </c>
      <c r="X36" s="27">
        <v>0</v>
      </c>
      <c r="Y36" s="27">
        <v>0</v>
      </c>
      <c r="Z36" s="27">
        <v>0</v>
      </c>
      <c r="AA36" s="27">
        <v>0</v>
      </c>
      <c r="AB36" s="27">
        <v>0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0</v>
      </c>
      <c r="AI36" s="27">
        <v>0</v>
      </c>
      <c r="AJ36" s="27">
        <v>0</v>
      </c>
      <c r="AK36" s="27">
        <v>0</v>
      </c>
      <c r="AL36" s="27">
        <v>0</v>
      </c>
      <c r="AM36" s="27">
        <v>0</v>
      </c>
      <c r="AN36" s="27">
        <v>0</v>
      </c>
      <c r="AO36" s="27">
        <v>0</v>
      </c>
      <c r="AP36" s="27">
        <v>0</v>
      </c>
      <c r="AQ36" s="27">
        <v>0</v>
      </c>
      <c r="AR36" s="27">
        <v>0</v>
      </c>
      <c r="AS36" s="27">
        <v>0</v>
      </c>
      <c r="AT36" s="27">
        <v>0</v>
      </c>
      <c r="AU36" s="27">
        <v>0</v>
      </c>
      <c r="AV36" s="27">
        <v>0</v>
      </c>
      <c r="AW36" s="27">
        <v>0</v>
      </c>
      <c r="AX36" s="27">
        <v>0</v>
      </c>
      <c r="AY36" s="27">
        <v>0</v>
      </c>
      <c r="AZ36" s="27">
        <v>20</v>
      </c>
      <c r="BA36" s="27">
        <v>20</v>
      </c>
      <c r="BB36" s="27">
        <v>0</v>
      </c>
      <c r="BC36" s="27">
        <v>0</v>
      </c>
    </row>
    <row r="37" spans="1:55" ht="13.5" customHeight="1" x14ac:dyDescent="0.2">
      <c r="A37" s="43" t="s">
        <v>32</v>
      </c>
      <c r="B37" s="44" t="s">
        <v>96</v>
      </c>
      <c r="C37" s="25" t="s">
        <v>97</v>
      </c>
      <c r="D37" s="27">
        <v>13791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13791</v>
      </c>
      <c r="L37" s="27">
        <v>8184</v>
      </c>
      <c r="M37" s="27">
        <v>5607</v>
      </c>
      <c r="N37" s="27">
        <v>13791</v>
      </c>
      <c r="O37" s="27">
        <v>8184</v>
      </c>
      <c r="P37" s="27">
        <v>8184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5607</v>
      </c>
      <c r="W37" s="27">
        <v>5607</v>
      </c>
      <c r="X37" s="27">
        <v>0</v>
      </c>
      <c r="Y37" s="27">
        <v>0</v>
      </c>
      <c r="Z37" s="27">
        <v>0</v>
      </c>
      <c r="AA37" s="27">
        <v>0</v>
      </c>
      <c r="AB37" s="27">
        <v>0</v>
      </c>
      <c r="AC37" s="27">
        <v>0</v>
      </c>
      <c r="AD37" s="27">
        <v>0</v>
      </c>
      <c r="AE37" s="27">
        <v>0</v>
      </c>
      <c r="AF37" s="27">
        <v>12</v>
      </c>
      <c r="AG37" s="27">
        <v>12</v>
      </c>
      <c r="AH37" s="27">
        <v>0</v>
      </c>
      <c r="AI37" s="27">
        <v>0</v>
      </c>
      <c r="AJ37" s="27">
        <v>12</v>
      </c>
      <c r="AK37" s="27">
        <v>0</v>
      </c>
      <c r="AL37" s="27">
        <v>0</v>
      </c>
      <c r="AM37" s="27">
        <v>9</v>
      </c>
      <c r="AN37" s="27">
        <v>0</v>
      </c>
      <c r="AO37" s="27">
        <v>0</v>
      </c>
      <c r="AP37" s="27">
        <v>0</v>
      </c>
      <c r="AQ37" s="27">
        <v>0</v>
      </c>
      <c r="AR37" s="27">
        <v>3</v>
      </c>
      <c r="AS37" s="27">
        <v>0</v>
      </c>
      <c r="AT37" s="27">
        <v>0</v>
      </c>
      <c r="AU37" s="27">
        <v>0</v>
      </c>
      <c r="AV37" s="27">
        <v>0</v>
      </c>
      <c r="AW37" s="27">
        <v>0</v>
      </c>
      <c r="AX37" s="27">
        <v>0</v>
      </c>
      <c r="AY37" s="27">
        <v>0</v>
      </c>
      <c r="AZ37" s="27">
        <v>206</v>
      </c>
      <c r="BA37" s="27">
        <v>206</v>
      </c>
      <c r="BB37" s="27">
        <v>0</v>
      </c>
      <c r="BC37" s="27">
        <v>0</v>
      </c>
    </row>
    <row r="38" spans="1:55" ht="13.5" customHeight="1" x14ac:dyDescent="0.2">
      <c r="A38" s="43" t="s">
        <v>32</v>
      </c>
      <c r="B38" s="44" t="s">
        <v>98</v>
      </c>
      <c r="C38" s="25" t="s">
        <v>99</v>
      </c>
      <c r="D38" s="27">
        <v>3427</v>
      </c>
      <c r="E38" s="27">
        <v>0</v>
      </c>
      <c r="F38" s="27">
        <v>0</v>
      </c>
      <c r="G38" s="27">
        <v>0</v>
      </c>
      <c r="H38" s="27">
        <v>0</v>
      </c>
      <c r="I38" s="27">
        <v>0</v>
      </c>
      <c r="J38" s="27">
        <v>0</v>
      </c>
      <c r="K38" s="27">
        <v>3427</v>
      </c>
      <c r="L38" s="27">
        <v>2102</v>
      </c>
      <c r="M38" s="27">
        <v>1325</v>
      </c>
      <c r="N38" s="27">
        <v>3427</v>
      </c>
      <c r="O38" s="27">
        <v>2102</v>
      </c>
      <c r="P38" s="27">
        <v>2102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1325</v>
      </c>
      <c r="W38" s="27">
        <v>1325</v>
      </c>
      <c r="X38" s="27">
        <v>0</v>
      </c>
      <c r="Y38" s="27">
        <v>0</v>
      </c>
      <c r="Z38" s="27">
        <v>0</v>
      </c>
      <c r="AA38" s="27">
        <v>0</v>
      </c>
      <c r="AB38" s="27">
        <v>0</v>
      </c>
      <c r="AC38" s="27">
        <v>0</v>
      </c>
      <c r="AD38" s="27">
        <v>0</v>
      </c>
      <c r="AE38" s="27">
        <v>0</v>
      </c>
      <c r="AF38" s="27">
        <v>127</v>
      </c>
      <c r="AG38" s="27">
        <v>127</v>
      </c>
      <c r="AH38" s="27">
        <v>0</v>
      </c>
      <c r="AI38" s="27">
        <v>0</v>
      </c>
      <c r="AJ38" s="27">
        <v>127</v>
      </c>
      <c r="AK38" s="27">
        <v>0</v>
      </c>
      <c r="AL38" s="27">
        <v>0</v>
      </c>
      <c r="AM38" s="27">
        <v>127</v>
      </c>
      <c r="AN38" s="27">
        <v>0</v>
      </c>
      <c r="AO38" s="27">
        <v>0</v>
      </c>
      <c r="AP38" s="27">
        <v>0</v>
      </c>
      <c r="AQ38" s="27">
        <v>0</v>
      </c>
      <c r="AR38" s="27">
        <v>0</v>
      </c>
      <c r="AS38" s="27">
        <v>0</v>
      </c>
      <c r="AT38" s="27">
        <v>0</v>
      </c>
      <c r="AU38" s="27">
        <v>0</v>
      </c>
      <c r="AV38" s="27">
        <v>0</v>
      </c>
      <c r="AW38" s="27">
        <v>0</v>
      </c>
      <c r="AX38" s="27">
        <v>0</v>
      </c>
      <c r="AY38" s="27">
        <v>0</v>
      </c>
      <c r="AZ38" s="27">
        <v>0</v>
      </c>
      <c r="BA38" s="27">
        <v>0</v>
      </c>
      <c r="BB38" s="27">
        <v>0</v>
      </c>
      <c r="BC38" s="27">
        <v>0</v>
      </c>
    </row>
    <row r="39" spans="1:55" ht="13.5" customHeight="1" x14ac:dyDescent="0.2">
      <c r="A39" s="43" t="s">
        <v>32</v>
      </c>
      <c r="B39" s="44" t="s">
        <v>100</v>
      </c>
      <c r="C39" s="25" t="s">
        <v>101</v>
      </c>
      <c r="D39" s="27">
        <v>794</v>
      </c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794</v>
      </c>
      <c r="L39" s="27">
        <v>405</v>
      </c>
      <c r="M39" s="27">
        <v>389</v>
      </c>
      <c r="N39" s="27">
        <v>794</v>
      </c>
      <c r="O39" s="27">
        <v>405</v>
      </c>
      <c r="P39" s="27">
        <v>405</v>
      </c>
      <c r="Q39" s="27">
        <v>0</v>
      </c>
      <c r="R39" s="27">
        <v>0</v>
      </c>
      <c r="S39" s="27">
        <v>0</v>
      </c>
      <c r="T39" s="27">
        <v>0</v>
      </c>
      <c r="U39" s="27">
        <v>0</v>
      </c>
      <c r="V39" s="27">
        <v>389</v>
      </c>
      <c r="W39" s="27">
        <v>389</v>
      </c>
      <c r="X39" s="27">
        <v>0</v>
      </c>
      <c r="Y39" s="27">
        <v>0</v>
      </c>
      <c r="Z39" s="27">
        <v>0</v>
      </c>
      <c r="AA39" s="27">
        <v>0</v>
      </c>
      <c r="AB39" s="27">
        <v>0</v>
      </c>
      <c r="AC39" s="27">
        <v>0</v>
      </c>
      <c r="AD39" s="27">
        <v>0</v>
      </c>
      <c r="AE39" s="27">
        <v>0</v>
      </c>
      <c r="AF39" s="27">
        <v>0</v>
      </c>
      <c r="AG39" s="27">
        <v>0</v>
      </c>
      <c r="AH39" s="27">
        <v>0</v>
      </c>
      <c r="AI39" s="27">
        <v>0</v>
      </c>
      <c r="AJ39" s="27">
        <v>0</v>
      </c>
      <c r="AK39" s="27">
        <v>0</v>
      </c>
      <c r="AL39" s="27">
        <v>0</v>
      </c>
      <c r="AM39" s="27">
        <v>0</v>
      </c>
      <c r="AN39" s="27">
        <v>0</v>
      </c>
      <c r="AO39" s="27">
        <v>0</v>
      </c>
      <c r="AP39" s="27">
        <v>0</v>
      </c>
      <c r="AQ39" s="27">
        <v>0</v>
      </c>
      <c r="AR39" s="27">
        <v>0</v>
      </c>
      <c r="AS39" s="27">
        <v>0</v>
      </c>
      <c r="AT39" s="27">
        <v>0</v>
      </c>
      <c r="AU39" s="27">
        <v>0</v>
      </c>
      <c r="AV39" s="27">
        <v>0</v>
      </c>
      <c r="AW39" s="27">
        <v>0</v>
      </c>
      <c r="AX39" s="27">
        <v>0</v>
      </c>
      <c r="AY39" s="27">
        <v>0</v>
      </c>
      <c r="AZ39" s="27">
        <v>0</v>
      </c>
      <c r="BA39" s="27">
        <v>0</v>
      </c>
      <c r="BB39" s="27">
        <v>0</v>
      </c>
      <c r="BC39" s="27">
        <v>0</v>
      </c>
    </row>
    <row r="40" spans="1:55" ht="13.5" customHeight="1" x14ac:dyDescent="0.2">
      <c r="A40" s="43" t="s">
        <v>32</v>
      </c>
      <c r="B40" s="44" t="s">
        <v>102</v>
      </c>
      <c r="C40" s="25" t="s">
        <v>103</v>
      </c>
      <c r="D40" s="27">
        <v>11231</v>
      </c>
      <c r="E40" s="27">
        <v>0</v>
      </c>
      <c r="F40" s="27">
        <v>0</v>
      </c>
      <c r="G40" s="27">
        <v>0</v>
      </c>
      <c r="H40" s="27">
        <v>0</v>
      </c>
      <c r="I40" s="27">
        <v>0</v>
      </c>
      <c r="J40" s="27">
        <v>0</v>
      </c>
      <c r="K40" s="27">
        <v>11231</v>
      </c>
      <c r="L40" s="27">
        <v>5204</v>
      </c>
      <c r="M40" s="27">
        <v>6027</v>
      </c>
      <c r="N40" s="27">
        <v>11231</v>
      </c>
      <c r="O40" s="27">
        <v>5204</v>
      </c>
      <c r="P40" s="27">
        <v>5204</v>
      </c>
      <c r="Q40" s="27">
        <v>0</v>
      </c>
      <c r="R40" s="27">
        <v>0</v>
      </c>
      <c r="S40" s="27">
        <v>0</v>
      </c>
      <c r="T40" s="27">
        <v>0</v>
      </c>
      <c r="U40" s="27">
        <v>0</v>
      </c>
      <c r="V40" s="27">
        <v>6027</v>
      </c>
      <c r="W40" s="27">
        <v>6027</v>
      </c>
      <c r="X40" s="27">
        <v>0</v>
      </c>
      <c r="Y40" s="27">
        <v>0</v>
      </c>
      <c r="Z40" s="27">
        <v>0</v>
      </c>
      <c r="AA40" s="27">
        <v>0</v>
      </c>
      <c r="AB40" s="27">
        <v>0</v>
      </c>
      <c r="AC40" s="27">
        <v>0</v>
      </c>
      <c r="AD40" s="27">
        <v>0</v>
      </c>
      <c r="AE40" s="27">
        <v>0</v>
      </c>
      <c r="AF40" s="27">
        <v>259</v>
      </c>
      <c r="AG40" s="27">
        <v>259</v>
      </c>
      <c r="AH40" s="27">
        <v>0</v>
      </c>
      <c r="AI40" s="27">
        <v>0</v>
      </c>
      <c r="AJ40" s="27">
        <v>259</v>
      </c>
      <c r="AK40" s="27">
        <v>0</v>
      </c>
      <c r="AL40" s="27">
        <v>0</v>
      </c>
      <c r="AM40" s="27">
        <v>259</v>
      </c>
      <c r="AN40" s="27">
        <v>0</v>
      </c>
      <c r="AO40" s="27">
        <v>0</v>
      </c>
      <c r="AP40" s="27">
        <v>0</v>
      </c>
      <c r="AQ40" s="27">
        <v>0</v>
      </c>
      <c r="AR40" s="27">
        <v>0</v>
      </c>
      <c r="AS40" s="27">
        <v>0</v>
      </c>
      <c r="AT40" s="27">
        <v>0</v>
      </c>
      <c r="AU40" s="27">
        <v>0</v>
      </c>
      <c r="AV40" s="27">
        <v>0</v>
      </c>
      <c r="AW40" s="27">
        <v>0</v>
      </c>
      <c r="AX40" s="27">
        <v>0</v>
      </c>
      <c r="AY40" s="27">
        <v>0</v>
      </c>
      <c r="AZ40" s="27">
        <v>0</v>
      </c>
      <c r="BA40" s="27">
        <v>0</v>
      </c>
      <c r="BB40" s="27">
        <v>0</v>
      </c>
      <c r="BC40" s="27">
        <v>0</v>
      </c>
    </row>
  </sheetData>
  <phoneticPr fontId="7"/>
  <pageMargins left="0.70866141732283472" right="0.70866141732283472" top="0.98425196850393704" bottom="0.70866141732283472" header="0.70866141732283472" footer="0.70866141732283472"/>
  <pageSetup paperSize="9" scale="73" orientation="landscape" r:id="rId1"/>
  <headerFooter alignWithMargins="0">
    <oddHeader>&amp;Lし尿処理の状況（令和2年度実績）</oddHeader>
  </headerFooter>
  <colBreaks count="3" manualBreakCount="3">
    <brk id="13" min="1" max="23" man="1"/>
    <brk id="31" min="1" max="23" man="1"/>
    <brk id="45" min="1" max="2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B4E1F-0625-43B0-A028-39B8B5152F2C}">
  <sheetPr codeName="Sheet4">
    <pageSetUpPr fitToPage="1"/>
  </sheetPr>
  <dimension ref="A1:AJ250"/>
  <sheetViews>
    <sheetView zoomScaleNormal="100" zoomScaleSheetLayoutView="85" workbookViewId="0"/>
  </sheetViews>
  <sheetFormatPr defaultColWidth="0" defaultRowHeight="13" x14ac:dyDescent="0.55000000000000004"/>
  <cols>
    <col min="1" max="1" width="4.75" style="45" customWidth="1"/>
    <col min="2" max="2" width="8.08203125" style="45" customWidth="1"/>
    <col min="3" max="3" width="19.08203125" style="45" customWidth="1"/>
    <col min="4" max="4" width="15.25" style="45" customWidth="1"/>
    <col min="5" max="5" width="3.33203125" style="45" customWidth="1"/>
    <col min="6" max="6" width="3.83203125" style="45" customWidth="1"/>
    <col min="7" max="7" width="17" style="45" customWidth="1"/>
    <col min="8" max="10" width="15.83203125" style="45" customWidth="1"/>
    <col min="11" max="11" width="8" style="45" customWidth="1"/>
    <col min="12" max="13" width="15.83203125" style="45" customWidth="1"/>
    <col min="14" max="14" width="2.58203125" style="45" customWidth="1"/>
    <col min="15" max="26" width="8.83203125" style="45" customWidth="1"/>
    <col min="27" max="28" width="14.5" style="45" hidden="1" customWidth="1"/>
    <col min="29" max="29" width="3" style="45" hidden="1" customWidth="1"/>
    <col min="30" max="30" width="10.83203125" style="45" hidden="1" customWidth="1"/>
    <col min="31" max="31" width="8.83203125" style="45" hidden="1" customWidth="1"/>
    <col min="32" max="32" width="8.83203125" style="46" hidden="1" customWidth="1"/>
    <col min="33" max="33" width="5" style="46" hidden="1" customWidth="1"/>
    <col min="34" max="34" width="8.83203125" style="45" hidden="1" customWidth="1"/>
    <col min="35" max="35" width="4" style="45" hidden="1" customWidth="1"/>
    <col min="36" max="36" width="10" style="45" hidden="1" customWidth="1"/>
    <col min="37" max="16384" width="8.83203125" style="45" hidden="1"/>
  </cols>
  <sheetData>
    <row r="1" spans="1:36" ht="13.5" thickBot="1" x14ac:dyDescent="0.6"/>
    <row r="2" spans="1:36" ht="19.5" customHeight="1" thickBot="1" x14ac:dyDescent="0.6">
      <c r="A2" s="47"/>
      <c r="B2" s="48" t="s">
        <v>135</v>
      </c>
      <c r="C2" s="49"/>
      <c r="D2" s="50" t="s">
        <v>136</v>
      </c>
      <c r="E2" s="46"/>
      <c r="F2" s="46"/>
      <c r="G2" s="46"/>
      <c r="H2" s="46"/>
      <c r="I2" s="46"/>
      <c r="J2" s="46"/>
      <c r="K2" s="46"/>
      <c r="L2" s="46" t="str">
        <f>LEFT(C2,2)</f>
        <v/>
      </c>
      <c r="M2" s="46" t="str">
        <f>IF(L2&lt;&gt;"",VLOOKUP(L2,$AI$6:$AJ$251,2,FALSE),"-")</f>
        <v>-</v>
      </c>
      <c r="AA2" s="51">
        <f>IF(VALUE(C2)=0,0,1)</f>
        <v>0</v>
      </c>
      <c r="AB2" s="52" t="str">
        <f ca="1">IF(AA2=0,"",VLOOKUP(C2,INDIRECT(AB7&amp;"!B7:C250"),2,FALSE))</f>
        <v/>
      </c>
      <c r="AC2" s="46"/>
      <c r="AD2" s="51">
        <f>IF(AA2=0,1,IF(ISERROR(AB2),1,0))</f>
        <v>1</v>
      </c>
      <c r="AF2" s="52">
        <f ca="1">COUNTA(INDIRECT(AB7&amp;"!B7:B250"))+6</f>
        <v>41</v>
      </c>
      <c r="AG2" s="52">
        <f>IF(AA2=0,0,VLOOKUP(C2,AF5:AG251,2,FALSE))</f>
        <v>0</v>
      </c>
    </row>
    <row r="3" spans="1:36" x14ac:dyDescent="0.55000000000000004">
      <c r="AD3" s="51"/>
    </row>
    <row r="4" spans="1:36" x14ac:dyDescent="0.55000000000000004">
      <c r="B4" s="53"/>
      <c r="C4" s="54"/>
      <c r="AA4" s="55"/>
      <c r="AB4" s="55"/>
      <c r="AC4" s="55"/>
      <c r="AD4" s="55"/>
    </row>
    <row r="5" spans="1:36" ht="13.5" thickBot="1" x14ac:dyDescent="0.6">
      <c r="J5" s="56"/>
      <c r="AF5" s="46">
        <f ca="1">INDIRECT($AB$7&amp;"!"&amp;"B"&amp;ROW(B5))</f>
        <v>0</v>
      </c>
      <c r="AG5" s="46">
        <v>5</v>
      </c>
    </row>
    <row r="6" spans="1:36" ht="26.5" thickBot="1" x14ac:dyDescent="0.6">
      <c r="F6" s="111" t="s">
        <v>137</v>
      </c>
      <c r="G6" s="112"/>
      <c r="H6" s="57" t="s">
        <v>138</v>
      </c>
      <c r="I6" s="57" t="s">
        <v>139</v>
      </c>
      <c r="J6" s="57" t="s">
        <v>140</v>
      </c>
      <c r="K6" s="58" t="s">
        <v>141</v>
      </c>
      <c r="L6" s="59" t="s">
        <v>142</v>
      </c>
      <c r="M6" s="60" t="s">
        <v>143</v>
      </c>
      <c r="AF6" s="46">
        <f ca="1">INDIRECT($AB$7&amp;"!"&amp;"B"&amp;ROW(B6))</f>
        <v>0</v>
      </c>
      <c r="AG6" s="46">
        <v>6</v>
      </c>
      <c r="AI6" s="61" t="s">
        <v>144</v>
      </c>
      <c r="AJ6" s="46" t="s">
        <v>145</v>
      </c>
    </row>
    <row r="7" spans="1:36" ht="16.5" customHeight="1" x14ac:dyDescent="0.55000000000000004">
      <c r="B7" s="115" t="s">
        <v>146</v>
      </c>
      <c r="C7" s="62" t="s">
        <v>147</v>
      </c>
      <c r="D7" s="63">
        <f ca="1">AD7</f>
        <v>0</v>
      </c>
      <c r="F7" s="118" t="s">
        <v>148</v>
      </c>
      <c r="G7" s="64" t="s">
        <v>149</v>
      </c>
      <c r="H7" s="65">
        <f ca="1">AD15</f>
        <v>0</v>
      </c>
      <c r="I7" s="65">
        <f t="shared" ref="I7:I12" ca="1" si="0">AD25</f>
        <v>0</v>
      </c>
      <c r="J7" s="65">
        <f t="shared" ref="J7:J12" ca="1" si="1">SUM(H7:I7)</f>
        <v>0</v>
      </c>
      <c r="K7" s="66">
        <f t="shared" ref="K7:K12" ca="1" si="2">IF(J$13&gt;0,J7/J$13,0)</f>
        <v>0</v>
      </c>
      <c r="L7" s="67">
        <f ca="1">AD35</f>
        <v>0</v>
      </c>
      <c r="M7" s="68">
        <f ca="1">AD38</f>
        <v>0</v>
      </c>
      <c r="AA7" s="45" t="s">
        <v>147</v>
      </c>
      <c r="AB7" s="45" t="s">
        <v>150</v>
      </c>
      <c r="AC7" s="45" t="s">
        <v>151</v>
      </c>
      <c r="AD7" s="46">
        <f t="shared" ref="AD7:AD14" ca="1" si="3">IF(AD$2=0,INDIRECT(AB7&amp;"!"&amp;AC7&amp;$AG$2),0)</f>
        <v>0</v>
      </c>
      <c r="AF7" s="46" t="str">
        <f t="shared" ref="AF7:AF70" ca="1" si="4">INDIRECT($AB$7&amp;"!"&amp;"B"&amp;ROW(B7))</f>
        <v>39000</v>
      </c>
      <c r="AG7" s="46">
        <v>7</v>
      </c>
      <c r="AI7" s="61" t="s">
        <v>152</v>
      </c>
      <c r="AJ7" s="46" t="s">
        <v>153</v>
      </c>
    </row>
    <row r="8" spans="1:36" ht="16.5" customHeight="1" x14ac:dyDescent="0.55000000000000004">
      <c r="B8" s="116"/>
      <c r="C8" s="64" t="s">
        <v>154</v>
      </c>
      <c r="D8" s="69">
        <f ca="1">AD8</f>
        <v>0</v>
      </c>
      <c r="F8" s="119"/>
      <c r="G8" s="64" t="s">
        <v>155</v>
      </c>
      <c r="H8" s="65">
        <f t="shared" ref="H8:H12" ca="1" si="5">AD16</f>
        <v>0</v>
      </c>
      <c r="I8" s="65">
        <f t="shared" ca="1" si="0"/>
        <v>0</v>
      </c>
      <c r="J8" s="65">
        <f t="shared" ca="1" si="1"/>
        <v>0</v>
      </c>
      <c r="K8" s="66">
        <f t="shared" ca="1" si="2"/>
        <v>0</v>
      </c>
      <c r="L8" s="67">
        <f ca="1">AD36</f>
        <v>0</v>
      </c>
      <c r="M8" s="68">
        <f ca="1">AD39</f>
        <v>0</v>
      </c>
      <c r="AA8" s="45" t="s">
        <v>154</v>
      </c>
      <c r="AB8" s="45" t="s">
        <v>150</v>
      </c>
      <c r="AC8" s="45" t="s">
        <v>156</v>
      </c>
      <c r="AD8" s="46">
        <f t="shared" ca="1" si="3"/>
        <v>0</v>
      </c>
      <c r="AF8" s="46" t="str">
        <f t="shared" ca="1" si="4"/>
        <v>39201</v>
      </c>
      <c r="AG8" s="46">
        <v>8</v>
      </c>
      <c r="AI8" s="61" t="s">
        <v>157</v>
      </c>
      <c r="AJ8" s="46" t="s">
        <v>158</v>
      </c>
    </row>
    <row r="9" spans="1:36" ht="16.5" customHeight="1" x14ac:dyDescent="0.55000000000000004">
      <c r="B9" s="117"/>
      <c r="C9" s="70" t="s">
        <v>159</v>
      </c>
      <c r="D9" s="71">
        <f ca="1">SUM(D7:D8)</f>
        <v>0</v>
      </c>
      <c r="F9" s="119"/>
      <c r="G9" s="64" t="s">
        <v>160</v>
      </c>
      <c r="H9" s="65">
        <f t="shared" ca="1" si="5"/>
        <v>0</v>
      </c>
      <c r="I9" s="65">
        <f t="shared" ca="1" si="0"/>
        <v>0</v>
      </c>
      <c r="J9" s="65">
        <f t="shared" ca="1" si="1"/>
        <v>0</v>
      </c>
      <c r="K9" s="66">
        <f t="shared" ca="1" si="2"/>
        <v>0</v>
      </c>
      <c r="L9" s="67">
        <f ca="1">AD37</f>
        <v>0</v>
      </c>
      <c r="M9" s="68">
        <f ca="1">AD40</f>
        <v>0</v>
      </c>
      <c r="AA9" s="45" t="s">
        <v>161</v>
      </c>
      <c r="AB9" s="45" t="s">
        <v>150</v>
      </c>
      <c r="AC9" s="45" t="s">
        <v>162</v>
      </c>
      <c r="AD9" s="46">
        <f t="shared" ca="1" si="3"/>
        <v>0</v>
      </c>
      <c r="AF9" s="46" t="str">
        <f t="shared" ca="1" si="4"/>
        <v>39202</v>
      </c>
      <c r="AG9" s="46">
        <v>9</v>
      </c>
      <c r="AI9" s="61" t="s">
        <v>163</v>
      </c>
      <c r="AJ9" s="46" t="s">
        <v>164</v>
      </c>
    </row>
    <row r="10" spans="1:36" ht="16.5" customHeight="1" x14ac:dyDescent="0.55000000000000004">
      <c r="B10" s="121" t="s">
        <v>165</v>
      </c>
      <c r="C10" s="72" t="s">
        <v>161</v>
      </c>
      <c r="D10" s="69">
        <f ca="1">AD9</f>
        <v>0</v>
      </c>
      <c r="F10" s="119"/>
      <c r="G10" s="64" t="s">
        <v>166</v>
      </c>
      <c r="H10" s="65">
        <f t="shared" ca="1" si="5"/>
        <v>0</v>
      </c>
      <c r="I10" s="65">
        <f t="shared" ca="1" si="0"/>
        <v>0</v>
      </c>
      <c r="J10" s="65">
        <f t="shared" ca="1" si="1"/>
        <v>0</v>
      </c>
      <c r="K10" s="66">
        <f t="shared" ca="1" si="2"/>
        <v>0</v>
      </c>
      <c r="L10" s="73" t="s">
        <v>167</v>
      </c>
      <c r="M10" s="74" t="s">
        <v>167</v>
      </c>
      <c r="AA10" s="45" t="s">
        <v>168</v>
      </c>
      <c r="AB10" s="45" t="s">
        <v>169</v>
      </c>
      <c r="AC10" s="45" t="s">
        <v>170</v>
      </c>
      <c r="AD10" s="46">
        <f t="shared" ca="1" si="3"/>
        <v>0</v>
      </c>
      <c r="AF10" s="46" t="str">
        <f t="shared" ca="1" si="4"/>
        <v>39203</v>
      </c>
      <c r="AG10" s="46">
        <v>10</v>
      </c>
      <c r="AI10" s="61" t="s">
        <v>171</v>
      </c>
      <c r="AJ10" s="46" t="s">
        <v>172</v>
      </c>
    </row>
    <row r="11" spans="1:36" ht="16.5" customHeight="1" x14ac:dyDescent="0.55000000000000004">
      <c r="B11" s="122"/>
      <c r="C11" s="70" t="s">
        <v>168</v>
      </c>
      <c r="D11" s="69">
        <f ca="1">AD10</f>
        <v>0</v>
      </c>
      <c r="F11" s="119"/>
      <c r="G11" s="64" t="s">
        <v>173</v>
      </c>
      <c r="H11" s="65">
        <f t="shared" ca="1" si="5"/>
        <v>0</v>
      </c>
      <c r="I11" s="65">
        <f t="shared" ca="1" si="0"/>
        <v>0</v>
      </c>
      <c r="J11" s="65">
        <f t="shared" ca="1" si="1"/>
        <v>0</v>
      </c>
      <c r="K11" s="66">
        <f t="shared" ca="1" si="2"/>
        <v>0</v>
      </c>
      <c r="L11" s="73" t="s">
        <v>167</v>
      </c>
      <c r="M11" s="74" t="s">
        <v>167</v>
      </c>
      <c r="AA11" s="45" t="s">
        <v>23</v>
      </c>
      <c r="AB11" s="45" t="s">
        <v>169</v>
      </c>
      <c r="AC11" s="45" t="s">
        <v>174</v>
      </c>
      <c r="AD11" s="46">
        <f t="shared" ca="1" si="3"/>
        <v>0</v>
      </c>
      <c r="AF11" s="46" t="str">
        <f t="shared" ca="1" si="4"/>
        <v>39204</v>
      </c>
      <c r="AG11" s="46">
        <v>11</v>
      </c>
      <c r="AI11" s="61" t="s">
        <v>175</v>
      </c>
      <c r="AJ11" s="46" t="s">
        <v>176</v>
      </c>
    </row>
    <row r="12" spans="1:36" ht="16.5" customHeight="1" x14ac:dyDescent="0.55000000000000004">
      <c r="B12" s="122"/>
      <c r="C12" s="70" t="s">
        <v>23</v>
      </c>
      <c r="D12" s="69">
        <f ca="1">AD11</f>
        <v>0</v>
      </c>
      <c r="F12" s="119"/>
      <c r="G12" s="64" t="s">
        <v>177</v>
      </c>
      <c r="H12" s="65">
        <f t="shared" ca="1" si="5"/>
        <v>0</v>
      </c>
      <c r="I12" s="65">
        <f t="shared" ca="1" si="0"/>
        <v>0</v>
      </c>
      <c r="J12" s="65">
        <f t="shared" ca="1" si="1"/>
        <v>0</v>
      </c>
      <c r="K12" s="66">
        <f t="shared" ca="1" si="2"/>
        <v>0</v>
      </c>
      <c r="L12" s="73" t="s">
        <v>167</v>
      </c>
      <c r="M12" s="74" t="s">
        <v>167</v>
      </c>
      <c r="AA12" s="45" t="s">
        <v>24</v>
      </c>
      <c r="AB12" s="45" t="s">
        <v>150</v>
      </c>
      <c r="AC12" s="45" t="s">
        <v>178</v>
      </c>
      <c r="AD12" s="46">
        <f t="shared" ca="1" si="3"/>
        <v>0</v>
      </c>
      <c r="AF12" s="46" t="str">
        <f t="shared" ca="1" si="4"/>
        <v>39205</v>
      </c>
      <c r="AG12" s="46">
        <v>12</v>
      </c>
      <c r="AI12" s="61" t="s">
        <v>179</v>
      </c>
      <c r="AJ12" s="46" t="s">
        <v>180</v>
      </c>
    </row>
    <row r="13" spans="1:36" ht="16.5" customHeight="1" x14ac:dyDescent="0.55000000000000004">
      <c r="B13" s="122"/>
      <c r="C13" s="70" t="s">
        <v>24</v>
      </c>
      <c r="D13" s="69">
        <f ca="1">AD12</f>
        <v>0</v>
      </c>
      <c r="F13" s="120"/>
      <c r="G13" s="64" t="s">
        <v>159</v>
      </c>
      <c r="H13" s="65">
        <f ca="1">SUM(H7:H12)</f>
        <v>0</v>
      </c>
      <c r="I13" s="65">
        <f ca="1">SUM(I7:I12)</f>
        <v>0</v>
      </c>
      <c r="J13" s="65">
        <f ca="1">SUM(J7:J12)</f>
        <v>0</v>
      </c>
      <c r="K13" s="66">
        <v>1</v>
      </c>
      <c r="L13" s="73" t="s">
        <v>167</v>
      </c>
      <c r="M13" s="74" t="s">
        <v>167</v>
      </c>
      <c r="AA13" s="45" t="s">
        <v>181</v>
      </c>
      <c r="AB13" s="45" t="s">
        <v>150</v>
      </c>
      <c r="AC13" s="45" t="s">
        <v>182</v>
      </c>
      <c r="AD13" s="46">
        <f t="shared" ca="1" si="3"/>
        <v>0</v>
      </c>
      <c r="AF13" s="46" t="str">
        <f t="shared" ca="1" si="4"/>
        <v>39206</v>
      </c>
      <c r="AG13" s="46">
        <v>13</v>
      </c>
      <c r="AI13" s="61" t="s">
        <v>183</v>
      </c>
      <c r="AJ13" s="46" t="s">
        <v>184</v>
      </c>
    </row>
    <row r="14" spans="1:36" ht="16.5" customHeight="1" x14ac:dyDescent="0.55000000000000004">
      <c r="B14" s="75"/>
      <c r="C14" s="70" t="s">
        <v>159</v>
      </c>
      <c r="D14" s="71">
        <f ca="1">SUM(D10:D13)</f>
        <v>0</v>
      </c>
      <c r="F14" s="113" t="s">
        <v>185</v>
      </c>
      <c r="G14" s="114"/>
      <c r="H14" s="65">
        <f ca="1">AD21</f>
        <v>0</v>
      </c>
      <c r="I14" s="65">
        <f ca="1">AD31</f>
        <v>0</v>
      </c>
      <c r="J14" s="65">
        <f ca="1">SUM(H14:I14)</f>
        <v>0</v>
      </c>
      <c r="K14" s="76" t="s">
        <v>167</v>
      </c>
      <c r="L14" s="73" t="s">
        <v>167</v>
      </c>
      <c r="M14" s="74" t="s">
        <v>167</v>
      </c>
      <c r="AA14" s="45" t="s">
        <v>186</v>
      </c>
      <c r="AB14" s="45" t="s">
        <v>150</v>
      </c>
      <c r="AC14" s="45" t="s">
        <v>187</v>
      </c>
      <c r="AD14" s="46">
        <f t="shared" ca="1" si="3"/>
        <v>0</v>
      </c>
      <c r="AF14" s="46" t="str">
        <f t="shared" ca="1" si="4"/>
        <v>39208</v>
      </c>
      <c r="AG14" s="46">
        <v>14</v>
      </c>
      <c r="AI14" s="61" t="s">
        <v>188</v>
      </c>
      <c r="AJ14" s="46" t="s">
        <v>189</v>
      </c>
    </row>
    <row r="15" spans="1:36" ht="16.5" customHeight="1" thickBot="1" x14ac:dyDescent="0.6">
      <c r="B15" s="98" t="s">
        <v>190</v>
      </c>
      <c r="C15" s="99"/>
      <c r="D15" s="77">
        <f ca="1">SUM(D9,D14)</f>
        <v>0</v>
      </c>
      <c r="F15" s="98" t="s">
        <v>34</v>
      </c>
      <c r="G15" s="99"/>
      <c r="H15" s="78">
        <f ca="1">SUM(H13:H14)</f>
        <v>0</v>
      </c>
      <c r="I15" s="78">
        <f ca="1">SUM(I13:I14)</f>
        <v>0</v>
      </c>
      <c r="J15" s="78">
        <f ca="1">SUM(J13:J14)</f>
        <v>0</v>
      </c>
      <c r="K15" s="79" t="s">
        <v>167</v>
      </c>
      <c r="L15" s="80">
        <f ca="1">SUM(L7:L9)</f>
        <v>0</v>
      </c>
      <c r="M15" s="81">
        <f ca="1">SUM(M7:M9)</f>
        <v>0</v>
      </c>
      <c r="AA15" s="45" t="s">
        <v>149</v>
      </c>
      <c r="AB15" s="45" t="s">
        <v>191</v>
      </c>
      <c r="AC15" s="45" t="s">
        <v>178</v>
      </c>
      <c r="AD15" s="46">
        <f t="shared" ref="AD15:AD54" ca="1" si="6">IF(AD$2=0,INDIRECT(AB15&amp;"!"&amp;AC15&amp;$AG$2-1),0)</f>
        <v>0</v>
      </c>
      <c r="AF15" s="46" t="str">
        <f t="shared" ca="1" si="4"/>
        <v>39209</v>
      </c>
      <c r="AG15" s="46">
        <v>15</v>
      </c>
      <c r="AI15" s="61" t="s">
        <v>192</v>
      </c>
      <c r="AJ15" s="46" t="s">
        <v>193</v>
      </c>
    </row>
    <row r="16" spans="1:36" ht="16.5" customHeight="1" thickBot="1" x14ac:dyDescent="0.6">
      <c r="B16" s="108" t="s">
        <v>194</v>
      </c>
      <c r="C16" s="109"/>
      <c r="D16" s="69">
        <f ca="1">AD14</f>
        <v>0</v>
      </c>
      <c r="AA16" s="45" t="s">
        <v>155</v>
      </c>
      <c r="AB16" s="45" t="s">
        <v>191</v>
      </c>
      <c r="AC16" s="45" t="s">
        <v>195</v>
      </c>
      <c r="AD16" s="46">
        <f t="shared" ca="1" si="6"/>
        <v>0</v>
      </c>
      <c r="AF16" s="46" t="str">
        <f t="shared" ca="1" si="4"/>
        <v>39210</v>
      </c>
      <c r="AG16" s="46">
        <v>16</v>
      </c>
      <c r="AI16" s="61" t="s">
        <v>196</v>
      </c>
      <c r="AJ16" s="46" t="s">
        <v>197</v>
      </c>
    </row>
    <row r="17" spans="2:36" ht="16.5" customHeight="1" thickBot="1" x14ac:dyDescent="0.6">
      <c r="B17" s="110" t="s">
        <v>198</v>
      </c>
      <c r="C17" s="110"/>
      <c r="D17" s="110"/>
      <c r="AA17" s="45" t="s">
        <v>160</v>
      </c>
      <c r="AB17" s="45" t="s">
        <v>191</v>
      </c>
      <c r="AC17" s="45" t="s">
        <v>182</v>
      </c>
      <c r="AD17" s="46">
        <f t="shared" ca="1" si="6"/>
        <v>0</v>
      </c>
      <c r="AF17" s="46" t="str">
        <f t="shared" ca="1" si="4"/>
        <v>39211</v>
      </c>
      <c r="AG17" s="46">
        <v>17</v>
      </c>
      <c r="AI17" s="61" t="s">
        <v>199</v>
      </c>
      <c r="AJ17" s="46" t="s">
        <v>200</v>
      </c>
    </row>
    <row r="18" spans="2:36" ht="16.5" customHeight="1" thickBot="1" x14ac:dyDescent="0.6">
      <c r="B18" s="82"/>
      <c r="C18" s="83">
        <f ca="1">AD13</f>
        <v>0</v>
      </c>
      <c r="D18" s="45" t="s">
        <v>201</v>
      </c>
      <c r="J18" s="56"/>
      <c r="AA18" s="45" t="s">
        <v>166</v>
      </c>
      <c r="AB18" s="45" t="s">
        <v>191</v>
      </c>
      <c r="AC18" s="45" t="s">
        <v>202</v>
      </c>
      <c r="AD18" s="46">
        <f t="shared" ca="1" si="6"/>
        <v>0</v>
      </c>
      <c r="AF18" s="46" t="str">
        <f t="shared" ca="1" si="4"/>
        <v>39212</v>
      </c>
      <c r="AG18" s="46">
        <v>18</v>
      </c>
      <c r="AI18" s="61" t="s">
        <v>203</v>
      </c>
      <c r="AJ18" s="46" t="s">
        <v>204</v>
      </c>
    </row>
    <row r="19" spans="2:36" ht="30" customHeight="1" x14ac:dyDescent="0.55000000000000004">
      <c r="F19" s="111" t="s">
        <v>205</v>
      </c>
      <c r="G19" s="112"/>
      <c r="H19" s="57" t="s">
        <v>138</v>
      </c>
      <c r="I19" s="57" t="s">
        <v>139</v>
      </c>
      <c r="J19" s="84" t="s">
        <v>140</v>
      </c>
      <c r="AA19" s="45" t="s">
        <v>173</v>
      </c>
      <c r="AB19" s="45" t="s">
        <v>191</v>
      </c>
      <c r="AC19" s="45" t="s">
        <v>206</v>
      </c>
      <c r="AD19" s="46">
        <f t="shared" ca="1" si="6"/>
        <v>0</v>
      </c>
      <c r="AF19" s="46" t="str">
        <f t="shared" ca="1" si="4"/>
        <v>39301</v>
      </c>
      <c r="AG19" s="46">
        <v>19</v>
      </c>
      <c r="AI19" s="61" t="s">
        <v>207</v>
      </c>
      <c r="AJ19" s="46" t="s">
        <v>208</v>
      </c>
    </row>
    <row r="20" spans="2:36" ht="16.5" customHeight="1" x14ac:dyDescent="0.55000000000000004">
      <c r="C20" s="85" t="s">
        <v>209</v>
      </c>
      <c r="D20" s="86">
        <f ca="1">IF(D$15&gt;0,D14/D$15,0)</f>
        <v>0</v>
      </c>
      <c r="F20" s="113" t="s">
        <v>210</v>
      </c>
      <c r="G20" s="114"/>
      <c r="H20" s="65">
        <f ca="1">AD22</f>
        <v>0</v>
      </c>
      <c r="I20" s="65">
        <f ca="1">AD32</f>
        <v>0</v>
      </c>
      <c r="J20" s="69">
        <f ca="1">SUM(H20:I20)</f>
        <v>0</v>
      </c>
      <c r="AA20" s="45" t="s">
        <v>177</v>
      </c>
      <c r="AB20" s="45" t="s">
        <v>191</v>
      </c>
      <c r="AC20" s="45" t="s">
        <v>211</v>
      </c>
      <c r="AD20" s="46">
        <f t="shared" ca="1" si="6"/>
        <v>0</v>
      </c>
      <c r="AF20" s="46" t="str">
        <f t="shared" ca="1" si="4"/>
        <v>39302</v>
      </c>
      <c r="AG20" s="46">
        <v>20</v>
      </c>
      <c r="AI20" s="61" t="s">
        <v>212</v>
      </c>
      <c r="AJ20" s="46" t="s">
        <v>213</v>
      </c>
    </row>
    <row r="21" spans="2:36" ht="16.5" customHeight="1" x14ac:dyDescent="0.55000000000000004">
      <c r="C21" s="85" t="s">
        <v>214</v>
      </c>
      <c r="D21" s="86">
        <f ca="1">IF(D$15&gt;0,D9/D$15,0)</f>
        <v>0</v>
      </c>
      <c r="F21" s="113" t="s">
        <v>215</v>
      </c>
      <c r="G21" s="114"/>
      <c r="H21" s="65">
        <f ca="1">AD23</f>
        <v>0</v>
      </c>
      <c r="I21" s="65">
        <f ca="1">AD33</f>
        <v>0</v>
      </c>
      <c r="J21" s="69">
        <f ca="1">SUM(H21:I21)</f>
        <v>0</v>
      </c>
      <c r="AA21" s="45" t="s">
        <v>185</v>
      </c>
      <c r="AB21" s="45" t="s">
        <v>191</v>
      </c>
      <c r="AC21" s="45" t="s">
        <v>216</v>
      </c>
      <c r="AD21" s="46">
        <f t="shared" ca="1" si="6"/>
        <v>0</v>
      </c>
      <c r="AF21" s="46" t="str">
        <f t="shared" ca="1" si="4"/>
        <v>39303</v>
      </c>
      <c r="AG21" s="46">
        <v>21</v>
      </c>
      <c r="AI21" s="61" t="s">
        <v>217</v>
      </c>
      <c r="AJ21" s="46" t="s">
        <v>218</v>
      </c>
    </row>
    <row r="22" spans="2:36" ht="16.5" customHeight="1" x14ac:dyDescent="0.55000000000000004">
      <c r="C22" s="87" t="s">
        <v>219</v>
      </c>
      <c r="D22" s="86">
        <f ca="1">IF(D$15&gt;0,D10/D$15,0)</f>
        <v>0</v>
      </c>
      <c r="F22" s="113" t="s">
        <v>220</v>
      </c>
      <c r="G22" s="114"/>
      <c r="H22" s="65">
        <f ca="1">AD24</f>
        <v>0</v>
      </c>
      <c r="I22" s="65">
        <f ca="1">AD34</f>
        <v>0</v>
      </c>
      <c r="J22" s="69">
        <f ca="1">SUM(H22:I22)</f>
        <v>0</v>
      </c>
      <c r="AA22" s="45" t="s">
        <v>210</v>
      </c>
      <c r="AB22" s="45" t="s">
        <v>191</v>
      </c>
      <c r="AC22" s="45" t="s">
        <v>221</v>
      </c>
      <c r="AD22" s="46">
        <f t="shared" ca="1" si="6"/>
        <v>0</v>
      </c>
      <c r="AF22" s="46" t="str">
        <f t="shared" ca="1" si="4"/>
        <v>39304</v>
      </c>
      <c r="AG22" s="46">
        <v>22</v>
      </c>
      <c r="AI22" s="61" t="s">
        <v>222</v>
      </c>
      <c r="AJ22" s="46" t="s">
        <v>223</v>
      </c>
    </row>
    <row r="23" spans="2:36" ht="16.5" customHeight="1" thickBot="1" x14ac:dyDescent="0.6">
      <c r="C23" s="85" t="s">
        <v>224</v>
      </c>
      <c r="D23" s="86">
        <f ca="1">IF(D$15&gt;0,D13/D$15,0)</f>
        <v>0</v>
      </c>
      <c r="F23" s="98" t="s">
        <v>34</v>
      </c>
      <c r="G23" s="99"/>
      <c r="H23" s="78">
        <f ca="1">SUM(H20:H22)</f>
        <v>0</v>
      </c>
      <c r="I23" s="78">
        <f ca="1">SUM(I20:I22)</f>
        <v>0</v>
      </c>
      <c r="J23" s="88">
        <f ca="1">SUM(J20:J22)</f>
        <v>0</v>
      </c>
      <c r="AA23" s="45" t="s">
        <v>215</v>
      </c>
      <c r="AB23" s="45" t="s">
        <v>191</v>
      </c>
      <c r="AC23" s="45" t="s">
        <v>225</v>
      </c>
      <c r="AD23" s="46">
        <f t="shared" ca="1" si="6"/>
        <v>0</v>
      </c>
      <c r="AF23" s="46" t="str">
        <f t="shared" ca="1" si="4"/>
        <v>39305</v>
      </c>
      <c r="AG23" s="46">
        <v>23</v>
      </c>
      <c r="AI23" s="61" t="s">
        <v>226</v>
      </c>
      <c r="AJ23" s="46" t="s">
        <v>227</v>
      </c>
    </row>
    <row r="24" spans="2:36" ht="16.5" customHeight="1" x14ac:dyDescent="0.55000000000000004">
      <c r="C24" s="85" t="s">
        <v>228</v>
      </c>
      <c r="D24" s="86">
        <f ca="1">IF(D$15&gt;0,C18/D$15,0)</f>
        <v>0</v>
      </c>
      <c r="F24" s="89"/>
      <c r="J24" s="90"/>
      <c r="AA24" s="45" t="s">
        <v>220</v>
      </c>
      <c r="AB24" s="45" t="s">
        <v>191</v>
      </c>
      <c r="AC24" s="45" t="s">
        <v>229</v>
      </c>
      <c r="AD24" s="46">
        <f t="shared" ca="1" si="6"/>
        <v>0</v>
      </c>
      <c r="AF24" s="46" t="str">
        <f t="shared" ca="1" si="4"/>
        <v>39306</v>
      </c>
      <c r="AG24" s="46">
        <v>24</v>
      </c>
      <c r="AI24" s="61" t="s">
        <v>230</v>
      </c>
      <c r="AJ24" s="46" t="s">
        <v>231</v>
      </c>
    </row>
    <row r="25" spans="2:36" ht="16.5" customHeight="1" thickBot="1" x14ac:dyDescent="0.25">
      <c r="C25" s="85" t="s">
        <v>232</v>
      </c>
      <c r="D25" s="86">
        <f ca="1">IF(D$9&gt;0,D7/D$9,0)</f>
        <v>0</v>
      </c>
      <c r="J25" s="91" t="s">
        <v>233</v>
      </c>
      <c r="AA25" s="45" t="s">
        <v>149</v>
      </c>
      <c r="AB25" s="45" t="s">
        <v>191</v>
      </c>
      <c r="AC25" s="45" t="s">
        <v>234</v>
      </c>
      <c r="AD25" s="46">
        <f t="shared" ca="1" si="6"/>
        <v>0</v>
      </c>
      <c r="AF25" s="46" t="str">
        <f t="shared" ca="1" si="4"/>
        <v>39307</v>
      </c>
      <c r="AG25" s="46">
        <v>25</v>
      </c>
      <c r="AI25" s="61" t="s">
        <v>235</v>
      </c>
      <c r="AJ25" s="46" t="s">
        <v>236</v>
      </c>
    </row>
    <row r="26" spans="2:36" ht="16.5" customHeight="1" x14ac:dyDescent="0.55000000000000004">
      <c r="C26" s="85" t="s">
        <v>237</v>
      </c>
      <c r="D26" s="86">
        <f ca="1">IF(D$9&gt;0,D8/D$9,0)</f>
        <v>0</v>
      </c>
      <c r="F26" s="100" t="s">
        <v>238</v>
      </c>
      <c r="G26" s="101"/>
      <c r="H26" s="101"/>
      <c r="I26" s="104" t="s">
        <v>239</v>
      </c>
      <c r="J26" s="106" t="s">
        <v>240</v>
      </c>
      <c r="AA26" s="45" t="s">
        <v>155</v>
      </c>
      <c r="AB26" s="45" t="s">
        <v>191</v>
      </c>
      <c r="AC26" s="45" t="s">
        <v>241</v>
      </c>
      <c r="AD26" s="46">
        <f t="shared" ca="1" si="6"/>
        <v>0</v>
      </c>
      <c r="AF26" s="46" t="str">
        <f t="shared" ca="1" si="4"/>
        <v>39341</v>
      </c>
      <c r="AG26" s="46">
        <v>26</v>
      </c>
      <c r="AI26" s="61" t="s">
        <v>242</v>
      </c>
      <c r="AJ26" s="46" t="s">
        <v>243</v>
      </c>
    </row>
    <row r="27" spans="2:36" ht="16.5" customHeight="1" x14ac:dyDescent="0.55000000000000004">
      <c r="F27" s="102"/>
      <c r="G27" s="103"/>
      <c r="H27" s="103"/>
      <c r="I27" s="105"/>
      <c r="J27" s="107"/>
      <c r="AA27" s="45" t="s">
        <v>160</v>
      </c>
      <c r="AB27" s="45" t="s">
        <v>191</v>
      </c>
      <c r="AC27" s="45" t="s">
        <v>244</v>
      </c>
      <c r="AD27" s="46">
        <f t="shared" ca="1" si="6"/>
        <v>0</v>
      </c>
      <c r="AF27" s="46" t="str">
        <f t="shared" ca="1" si="4"/>
        <v>39344</v>
      </c>
      <c r="AG27" s="46">
        <v>27</v>
      </c>
      <c r="AI27" s="61" t="s">
        <v>245</v>
      </c>
      <c r="AJ27" s="46" t="s">
        <v>246</v>
      </c>
    </row>
    <row r="28" spans="2:36" ht="16.5" customHeight="1" x14ac:dyDescent="0.55000000000000004">
      <c r="F28" s="92" t="s">
        <v>247</v>
      </c>
      <c r="G28" s="93"/>
      <c r="H28" s="94"/>
      <c r="I28" s="67">
        <f t="shared" ref="I28:I36" ca="1" si="7">AD41</f>
        <v>0</v>
      </c>
      <c r="J28" s="68">
        <f ca="1">AD50</f>
        <v>0</v>
      </c>
      <c r="AA28" s="45" t="s">
        <v>166</v>
      </c>
      <c r="AB28" s="45" t="s">
        <v>191</v>
      </c>
      <c r="AC28" s="45" t="s">
        <v>248</v>
      </c>
      <c r="AD28" s="46">
        <f t="shared" ca="1" si="6"/>
        <v>0</v>
      </c>
      <c r="AF28" s="46" t="str">
        <f t="shared" ca="1" si="4"/>
        <v>39363</v>
      </c>
      <c r="AG28" s="46">
        <v>28</v>
      </c>
      <c r="AI28" s="61" t="s">
        <v>249</v>
      </c>
      <c r="AJ28" s="46" t="s">
        <v>250</v>
      </c>
    </row>
    <row r="29" spans="2:36" ht="16.5" customHeight="1" x14ac:dyDescent="0.55000000000000004">
      <c r="F29" s="92" t="s">
        <v>251</v>
      </c>
      <c r="G29" s="93"/>
      <c r="H29" s="94"/>
      <c r="I29" s="67">
        <f t="shared" ca="1" si="7"/>
        <v>0</v>
      </c>
      <c r="J29" s="68">
        <f ca="1">AD51</f>
        <v>0</v>
      </c>
      <c r="AA29" s="45" t="s">
        <v>173</v>
      </c>
      <c r="AB29" s="45" t="s">
        <v>191</v>
      </c>
      <c r="AC29" s="45" t="s">
        <v>252</v>
      </c>
      <c r="AD29" s="46">
        <f t="shared" ca="1" si="6"/>
        <v>0</v>
      </c>
      <c r="AF29" s="46" t="str">
        <f t="shared" ca="1" si="4"/>
        <v>39364</v>
      </c>
      <c r="AG29" s="46">
        <v>29</v>
      </c>
      <c r="AI29" s="61" t="s">
        <v>253</v>
      </c>
      <c r="AJ29" s="46" t="s">
        <v>254</v>
      </c>
    </row>
    <row r="30" spans="2:36" ht="16.5" customHeight="1" x14ac:dyDescent="0.55000000000000004">
      <c r="F30" s="92" t="s">
        <v>255</v>
      </c>
      <c r="G30" s="93"/>
      <c r="H30" s="94"/>
      <c r="I30" s="67">
        <f t="shared" ca="1" si="7"/>
        <v>0</v>
      </c>
      <c r="J30" s="68">
        <f ca="1">AD52</f>
        <v>0</v>
      </c>
      <c r="AA30" s="45" t="s">
        <v>177</v>
      </c>
      <c r="AB30" s="45" t="s">
        <v>191</v>
      </c>
      <c r="AC30" s="45" t="s">
        <v>256</v>
      </c>
      <c r="AD30" s="46">
        <f t="shared" ca="1" si="6"/>
        <v>0</v>
      </c>
      <c r="AF30" s="46" t="str">
        <f t="shared" ca="1" si="4"/>
        <v>39386</v>
      </c>
      <c r="AG30" s="46">
        <v>30</v>
      </c>
      <c r="AI30" s="61" t="s">
        <v>257</v>
      </c>
      <c r="AJ30" s="46" t="s">
        <v>258</v>
      </c>
    </row>
    <row r="31" spans="2:36" ht="16.5" customHeight="1" x14ac:dyDescent="0.55000000000000004">
      <c r="F31" s="92" t="s">
        <v>155</v>
      </c>
      <c r="G31" s="93"/>
      <c r="H31" s="94"/>
      <c r="I31" s="67">
        <f t="shared" ca="1" si="7"/>
        <v>0</v>
      </c>
      <c r="J31" s="68">
        <f ca="1">AD53</f>
        <v>0</v>
      </c>
      <c r="AA31" s="45" t="s">
        <v>185</v>
      </c>
      <c r="AB31" s="45" t="s">
        <v>191</v>
      </c>
      <c r="AC31" s="45" t="s">
        <v>259</v>
      </c>
      <c r="AD31" s="46">
        <f t="shared" ca="1" si="6"/>
        <v>0</v>
      </c>
      <c r="AF31" s="46" t="str">
        <f t="shared" ca="1" si="4"/>
        <v>39387</v>
      </c>
      <c r="AG31" s="46">
        <v>31</v>
      </c>
      <c r="AI31" s="61" t="s">
        <v>260</v>
      </c>
      <c r="AJ31" s="46" t="s">
        <v>261</v>
      </c>
    </row>
    <row r="32" spans="2:36" ht="16.5" customHeight="1" x14ac:dyDescent="0.55000000000000004">
      <c r="F32" s="92" t="s">
        <v>160</v>
      </c>
      <c r="G32" s="93"/>
      <c r="H32" s="94"/>
      <c r="I32" s="67">
        <f t="shared" ca="1" si="7"/>
        <v>0</v>
      </c>
      <c r="J32" s="68">
        <f ca="1">AD54</f>
        <v>0</v>
      </c>
      <c r="AA32" s="45" t="s">
        <v>210</v>
      </c>
      <c r="AB32" s="45" t="s">
        <v>191</v>
      </c>
      <c r="AC32" s="45" t="s">
        <v>151</v>
      </c>
      <c r="AD32" s="46">
        <f t="shared" ca="1" si="6"/>
        <v>0</v>
      </c>
      <c r="AF32" s="46" t="str">
        <f t="shared" ca="1" si="4"/>
        <v>39401</v>
      </c>
      <c r="AG32" s="46">
        <v>32</v>
      </c>
      <c r="AI32" s="61" t="s">
        <v>262</v>
      </c>
      <c r="AJ32" s="46" t="s">
        <v>263</v>
      </c>
    </row>
    <row r="33" spans="6:36" ht="16.5" customHeight="1" x14ac:dyDescent="0.55000000000000004">
      <c r="F33" s="92" t="s">
        <v>264</v>
      </c>
      <c r="G33" s="93"/>
      <c r="H33" s="94"/>
      <c r="I33" s="67">
        <f t="shared" ca="1" si="7"/>
        <v>0</v>
      </c>
      <c r="J33" s="74" t="s">
        <v>167</v>
      </c>
      <c r="AA33" s="45" t="s">
        <v>215</v>
      </c>
      <c r="AB33" s="45" t="s">
        <v>191</v>
      </c>
      <c r="AC33" s="45" t="s">
        <v>265</v>
      </c>
      <c r="AD33" s="46">
        <f t="shared" ca="1" si="6"/>
        <v>0</v>
      </c>
      <c r="AF33" s="46" t="str">
        <f t="shared" ca="1" si="4"/>
        <v>39402</v>
      </c>
      <c r="AG33" s="46">
        <v>33</v>
      </c>
      <c r="AI33" s="61" t="s">
        <v>266</v>
      </c>
      <c r="AJ33" s="46" t="s">
        <v>267</v>
      </c>
    </row>
    <row r="34" spans="6:36" ht="16.5" customHeight="1" x14ac:dyDescent="0.55000000000000004">
      <c r="F34" s="92" t="s">
        <v>268</v>
      </c>
      <c r="G34" s="93"/>
      <c r="H34" s="94"/>
      <c r="I34" s="67">
        <f t="shared" ca="1" si="7"/>
        <v>0</v>
      </c>
      <c r="J34" s="74" t="s">
        <v>167</v>
      </c>
      <c r="AA34" s="45" t="s">
        <v>220</v>
      </c>
      <c r="AB34" s="45" t="s">
        <v>191</v>
      </c>
      <c r="AC34" s="45" t="s">
        <v>170</v>
      </c>
      <c r="AD34" s="46">
        <f t="shared" ca="1" si="6"/>
        <v>0</v>
      </c>
      <c r="AF34" s="46" t="str">
        <f t="shared" ca="1" si="4"/>
        <v>39403</v>
      </c>
      <c r="AG34" s="46">
        <v>34</v>
      </c>
      <c r="AI34" s="61" t="s">
        <v>269</v>
      </c>
      <c r="AJ34" s="46" t="s">
        <v>270</v>
      </c>
    </row>
    <row r="35" spans="6:36" ht="16.5" customHeight="1" x14ac:dyDescent="0.55000000000000004">
      <c r="F35" s="92" t="s">
        <v>271</v>
      </c>
      <c r="G35" s="93"/>
      <c r="H35" s="94"/>
      <c r="I35" s="67">
        <f t="shared" ca="1" si="7"/>
        <v>0</v>
      </c>
      <c r="J35" s="74" t="s">
        <v>167</v>
      </c>
      <c r="AA35" s="45" t="s">
        <v>149</v>
      </c>
      <c r="AB35" s="45" t="s">
        <v>191</v>
      </c>
      <c r="AC35" s="45" t="s">
        <v>272</v>
      </c>
      <c r="AD35" s="46">
        <f t="shared" ca="1" si="6"/>
        <v>0</v>
      </c>
      <c r="AF35" s="46" t="str">
        <f t="shared" ca="1" si="4"/>
        <v>39405</v>
      </c>
      <c r="AG35" s="46">
        <v>35</v>
      </c>
      <c r="AI35" s="61" t="s">
        <v>273</v>
      </c>
      <c r="AJ35" s="46" t="s">
        <v>274</v>
      </c>
    </row>
    <row r="36" spans="6:36" ht="16.5" customHeight="1" x14ac:dyDescent="0.55000000000000004">
      <c r="F36" s="92" t="s">
        <v>275</v>
      </c>
      <c r="G36" s="93"/>
      <c r="H36" s="94"/>
      <c r="I36" s="67">
        <f t="shared" ca="1" si="7"/>
        <v>0</v>
      </c>
      <c r="J36" s="74" t="s">
        <v>167</v>
      </c>
      <c r="AA36" s="45" t="s">
        <v>155</v>
      </c>
      <c r="AB36" s="45" t="s">
        <v>191</v>
      </c>
      <c r="AC36" s="45" t="s">
        <v>276</v>
      </c>
      <c r="AD36" s="46">
        <f t="shared" ca="1" si="6"/>
        <v>0</v>
      </c>
      <c r="AF36" s="46" t="str">
        <f t="shared" ca="1" si="4"/>
        <v>39410</v>
      </c>
      <c r="AG36" s="46">
        <v>36</v>
      </c>
      <c r="AI36" s="61" t="s">
        <v>277</v>
      </c>
      <c r="AJ36" s="46" t="s">
        <v>278</v>
      </c>
    </row>
    <row r="37" spans="6:36" ht="16.5" customHeight="1" thickBot="1" x14ac:dyDescent="0.25">
      <c r="F37" s="95" t="s">
        <v>34</v>
      </c>
      <c r="G37" s="96"/>
      <c r="H37" s="97"/>
      <c r="I37" s="80">
        <f ca="1">SUM(I28:I36)</f>
        <v>0</v>
      </c>
      <c r="J37" s="81">
        <f ca="1">SUM(J28:J32)</f>
        <v>0</v>
      </c>
      <c r="AA37" s="45" t="s">
        <v>160</v>
      </c>
      <c r="AB37" s="45" t="s">
        <v>191</v>
      </c>
      <c r="AC37" s="45" t="s">
        <v>279</v>
      </c>
      <c r="AD37" s="46">
        <f t="shared" ca="1" si="6"/>
        <v>0</v>
      </c>
      <c r="AF37" s="46" t="str">
        <f t="shared" ca="1" si="4"/>
        <v>39411</v>
      </c>
      <c r="AG37" s="46">
        <v>37</v>
      </c>
      <c r="AI37" s="61" t="s">
        <v>280</v>
      </c>
      <c r="AJ37" s="46" t="s">
        <v>281</v>
      </c>
    </row>
    <row r="38" spans="6:36" x14ac:dyDescent="0.55000000000000004">
      <c r="AA38" s="45" t="s">
        <v>149</v>
      </c>
      <c r="AB38" s="45" t="s">
        <v>191</v>
      </c>
      <c r="AC38" s="45" t="s">
        <v>282</v>
      </c>
      <c r="AD38" s="46">
        <f t="shared" ca="1" si="6"/>
        <v>0</v>
      </c>
      <c r="AF38" s="46" t="str">
        <f t="shared" ca="1" si="4"/>
        <v>39412</v>
      </c>
      <c r="AG38" s="46">
        <v>38</v>
      </c>
      <c r="AI38" s="61" t="s">
        <v>283</v>
      </c>
      <c r="AJ38" s="46" t="s">
        <v>284</v>
      </c>
    </row>
    <row r="39" spans="6:36" x14ac:dyDescent="0.55000000000000004">
      <c r="AA39" s="45" t="s">
        <v>155</v>
      </c>
      <c r="AB39" s="45" t="s">
        <v>191</v>
      </c>
      <c r="AC39" s="45" t="s">
        <v>285</v>
      </c>
      <c r="AD39" s="46">
        <f t="shared" ca="1" si="6"/>
        <v>0</v>
      </c>
      <c r="AF39" s="46" t="str">
        <f t="shared" ca="1" si="4"/>
        <v>39424</v>
      </c>
      <c r="AG39" s="46">
        <v>39</v>
      </c>
      <c r="AI39" s="61" t="s">
        <v>286</v>
      </c>
      <c r="AJ39" s="46" t="s">
        <v>287</v>
      </c>
    </row>
    <row r="40" spans="6:36" x14ac:dyDescent="0.55000000000000004">
      <c r="AA40" s="45" t="s">
        <v>160</v>
      </c>
      <c r="AB40" s="45" t="s">
        <v>191</v>
      </c>
      <c r="AC40" s="45" t="s">
        <v>288</v>
      </c>
      <c r="AD40" s="46">
        <f t="shared" ca="1" si="6"/>
        <v>0</v>
      </c>
      <c r="AF40" s="46" t="str">
        <f t="shared" ca="1" si="4"/>
        <v>39427</v>
      </c>
      <c r="AG40" s="46">
        <v>40</v>
      </c>
      <c r="AI40" s="61" t="s">
        <v>289</v>
      </c>
      <c r="AJ40" s="46" t="s">
        <v>290</v>
      </c>
    </row>
    <row r="41" spans="6:36" x14ac:dyDescent="0.55000000000000004">
      <c r="AA41" s="45" t="s">
        <v>247</v>
      </c>
      <c r="AB41" s="45" t="s">
        <v>191</v>
      </c>
      <c r="AC41" s="45" t="s">
        <v>291</v>
      </c>
      <c r="AD41" s="46">
        <f t="shared" ca="1" si="6"/>
        <v>0</v>
      </c>
      <c r="AF41" s="46" t="str">
        <f t="shared" ca="1" si="4"/>
        <v>39428</v>
      </c>
      <c r="AG41" s="46">
        <v>41</v>
      </c>
      <c r="AI41" s="61" t="s">
        <v>292</v>
      </c>
      <c r="AJ41" s="46" t="s">
        <v>293</v>
      </c>
    </row>
    <row r="42" spans="6:36" x14ac:dyDescent="0.55000000000000004">
      <c r="AA42" s="45" t="s">
        <v>251</v>
      </c>
      <c r="AB42" s="45" t="s">
        <v>191</v>
      </c>
      <c r="AC42" s="45" t="s">
        <v>294</v>
      </c>
      <c r="AD42" s="46">
        <f t="shared" ca="1" si="6"/>
        <v>0</v>
      </c>
      <c r="AF42" s="46">
        <f t="shared" ca="1" si="4"/>
        <v>0</v>
      </c>
      <c r="AG42" s="46">
        <v>42</v>
      </c>
      <c r="AI42" s="61" t="s">
        <v>295</v>
      </c>
      <c r="AJ42" s="46" t="s">
        <v>296</v>
      </c>
    </row>
    <row r="43" spans="6:36" x14ac:dyDescent="0.55000000000000004">
      <c r="AA43" s="45" t="s">
        <v>255</v>
      </c>
      <c r="AB43" s="45" t="s">
        <v>191</v>
      </c>
      <c r="AC43" s="45" t="s">
        <v>297</v>
      </c>
      <c r="AD43" s="46">
        <f t="shared" ca="1" si="6"/>
        <v>0</v>
      </c>
      <c r="AF43" s="46">
        <f t="shared" ca="1" si="4"/>
        <v>0</v>
      </c>
      <c r="AG43" s="46">
        <v>43</v>
      </c>
      <c r="AI43" s="61" t="s">
        <v>298</v>
      </c>
      <c r="AJ43" s="46" t="s">
        <v>299</v>
      </c>
    </row>
    <row r="44" spans="6:36" x14ac:dyDescent="0.55000000000000004">
      <c r="AA44" s="45" t="s">
        <v>155</v>
      </c>
      <c r="AB44" s="45" t="s">
        <v>191</v>
      </c>
      <c r="AC44" s="45" t="s">
        <v>300</v>
      </c>
      <c r="AD44" s="46">
        <f t="shared" ca="1" si="6"/>
        <v>0</v>
      </c>
      <c r="AF44" s="46">
        <f t="shared" ca="1" si="4"/>
        <v>0</v>
      </c>
      <c r="AG44" s="46">
        <v>44</v>
      </c>
      <c r="AI44" s="61" t="s">
        <v>301</v>
      </c>
      <c r="AJ44" s="46" t="s">
        <v>32</v>
      </c>
    </row>
    <row r="45" spans="6:36" x14ac:dyDescent="0.55000000000000004">
      <c r="AA45" s="45" t="s">
        <v>160</v>
      </c>
      <c r="AB45" s="45" t="s">
        <v>191</v>
      </c>
      <c r="AC45" s="45" t="s">
        <v>302</v>
      </c>
      <c r="AD45" s="46">
        <f t="shared" ca="1" si="6"/>
        <v>0</v>
      </c>
      <c r="AF45" s="46">
        <f t="shared" ca="1" si="4"/>
        <v>0</v>
      </c>
      <c r="AG45" s="46">
        <v>45</v>
      </c>
      <c r="AI45" s="61" t="s">
        <v>303</v>
      </c>
      <c r="AJ45" s="46" t="s">
        <v>304</v>
      </c>
    </row>
    <row r="46" spans="6:36" x14ac:dyDescent="0.55000000000000004">
      <c r="AA46" s="45" t="s">
        <v>264</v>
      </c>
      <c r="AB46" s="45" t="s">
        <v>191</v>
      </c>
      <c r="AC46" s="45" t="s">
        <v>305</v>
      </c>
      <c r="AD46" s="46">
        <f t="shared" ca="1" si="6"/>
        <v>0</v>
      </c>
      <c r="AF46" s="46">
        <f t="shared" ca="1" si="4"/>
        <v>0</v>
      </c>
      <c r="AG46" s="46">
        <v>46</v>
      </c>
      <c r="AI46" s="61" t="s">
        <v>306</v>
      </c>
      <c r="AJ46" s="46" t="s">
        <v>307</v>
      </c>
    </row>
    <row r="47" spans="6:36" x14ac:dyDescent="0.55000000000000004">
      <c r="AA47" s="45" t="s">
        <v>268</v>
      </c>
      <c r="AB47" s="45" t="s">
        <v>191</v>
      </c>
      <c r="AC47" s="45" t="s">
        <v>308</v>
      </c>
      <c r="AD47" s="46">
        <f t="shared" ca="1" si="6"/>
        <v>0</v>
      </c>
      <c r="AF47" s="46">
        <f t="shared" ca="1" si="4"/>
        <v>0</v>
      </c>
      <c r="AG47" s="46">
        <v>47</v>
      </c>
      <c r="AI47" s="61" t="s">
        <v>309</v>
      </c>
      <c r="AJ47" s="46" t="s">
        <v>310</v>
      </c>
    </row>
    <row r="48" spans="6:36" x14ac:dyDescent="0.55000000000000004">
      <c r="AA48" s="45" t="s">
        <v>271</v>
      </c>
      <c r="AB48" s="45" t="s">
        <v>191</v>
      </c>
      <c r="AC48" s="45" t="s">
        <v>311</v>
      </c>
      <c r="AD48" s="46">
        <f t="shared" ca="1" si="6"/>
        <v>0</v>
      </c>
      <c r="AF48" s="46">
        <f t="shared" ca="1" si="4"/>
        <v>0</v>
      </c>
      <c r="AG48" s="46">
        <v>48</v>
      </c>
      <c r="AI48" s="61" t="s">
        <v>312</v>
      </c>
      <c r="AJ48" s="46" t="s">
        <v>313</v>
      </c>
    </row>
    <row r="49" spans="27:36" x14ac:dyDescent="0.55000000000000004">
      <c r="AA49" s="45" t="s">
        <v>275</v>
      </c>
      <c r="AB49" s="45" t="s">
        <v>191</v>
      </c>
      <c r="AC49" s="45" t="s">
        <v>314</v>
      </c>
      <c r="AD49" s="46">
        <f t="shared" ca="1" si="6"/>
        <v>0</v>
      </c>
      <c r="AF49" s="46">
        <f t="shared" ca="1" si="4"/>
        <v>0</v>
      </c>
      <c r="AG49" s="46">
        <v>49</v>
      </c>
      <c r="AI49" s="61" t="s">
        <v>315</v>
      </c>
      <c r="AJ49" s="46" t="s">
        <v>316</v>
      </c>
    </row>
    <row r="50" spans="27:36" x14ac:dyDescent="0.55000000000000004">
      <c r="AA50" s="45" t="s">
        <v>247</v>
      </c>
      <c r="AB50" s="45" t="s">
        <v>191</v>
      </c>
      <c r="AC50" s="45" t="s">
        <v>317</v>
      </c>
      <c r="AD50" s="46">
        <f t="shared" ca="1" si="6"/>
        <v>0</v>
      </c>
      <c r="AF50" s="46">
        <f t="shared" ca="1" si="4"/>
        <v>0</v>
      </c>
      <c r="AG50" s="46">
        <v>50</v>
      </c>
      <c r="AI50" s="61" t="s">
        <v>318</v>
      </c>
      <c r="AJ50" s="46" t="s">
        <v>319</v>
      </c>
    </row>
    <row r="51" spans="27:36" x14ac:dyDescent="0.55000000000000004">
      <c r="AA51" s="45" t="s">
        <v>251</v>
      </c>
      <c r="AB51" s="45" t="s">
        <v>191</v>
      </c>
      <c r="AC51" s="45" t="s">
        <v>320</v>
      </c>
      <c r="AD51" s="46">
        <f t="shared" ca="1" si="6"/>
        <v>0</v>
      </c>
      <c r="AF51" s="46">
        <f t="shared" ca="1" si="4"/>
        <v>0</v>
      </c>
      <c r="AG51" s="46">
        <v>51</v>
      </c>
      <c r="AI51" s="61" t="s">
        <v>321</v>
      </c>
      <c r="AJ51" s="46" t="s">
        <v>322</v>
      </c>
    </row>
    <row r="52" spans="27:36" x14ac:dyDescent="0.55000000000000004">
      <c r="AA52" s="45" t="s">
        <v>255</v>
      </c>
      <c r="AB52" s="45" t="s">
        <v>191</v>
      </c>
      <c r="AC52" s="45" t="s">
        <v>323</v>
      </c>
      <c r="AD52" s="46">
        <f t="shared" ca="1" si="6"/>
        <v>0</v>
      </c>
      <c r="AF52" s="46">
        <f t="shared" ca="1" si="4"/>
        <v>0</v>
      </c>
      <c r="AG52" s="46">
        <v>52</v>
      </c>
      <c r="AI52" s="61" t="s">
        <v>324</v>
      </c>
      <c r="AJ52" s="46" t="s">
        <v>325</v>
      </c>
    </row>
    <row r="53" spans="27:36" x14ac:dyDescent="0.55000000000000004">
      <c r="AA53" s="45" t="s">
        <v>155</v>
      </c>
      <c r="AB53" s="45" t="s">
        <v>191</v>
      </c>
      <c r="AC53" s="45" t="s">
        <v>326</v>
      </c>
      <c r="AD53" s="46">
        <f t="shared" ca="1" si="6"/>
        <v>0</v>
      </c>
      <c r="AF53" s="46">
        <f t="shared" ca="1" si="4"/>
        <v>0</v>
      </c>
      <c r="AG53" s="46">
        <v>53</v>
      </c>
    </row>
    <row r="54" spans="27:36" x14ac:dyDescent="0.55000000000000004">
      <c r="AA54" s="45" t="s">
        <v>160</v>
      </c>
      <c r="AB54" s="45" t="s">
        <v>191</v>
      </c>
      <c r="AC54" s="45" t="s">
        <v>327</v>
      </c>
      <c r="AD54" s="46">
        <f t="shared" ca="1" si="6"/>
        <v>0</v>
      </c>
      <c r="AF54" s="46">
        <f t="shared" ca="1" si="4"/>
        <v>0</v>
      </c>
      <c r="AG54" s="46">
        <v>54</v>
      </c>
    </row>
    <row r="55" spans="27:36" x14ac:dyDescent="0.55000000000000004">
      <c r="AD55" s="46"/>
      <c r="AF55" s="46">
        <f t="shared" ca="1" si="4"/>
        <v>0</v>
      </c>
      <c r="AG55" s="46">
        <v>55</v>
      </c>
    </row>
    <row r="56" spans="27:36" x14ac:dyDescent="0.55000000000000004">
      <c r="AF56" s="46">
        <f t="shared" ca="1" si="4"/>
        <v>0</v>
      </c>
      <c r="AG56" s="46">
        <v>56</v>
      </c>
    </row>
    <row r="57" spans="27:36" x14ac:dyDescent="0.55000000000000004">
      <c r="AF57" s="46">
        <f t="shared" ca="1" si="4"/>
        <v>0</v>
      </c>
      <c r="AG57" s="46">
        <v>57</v>
      </c>
    </row>
    <row r="58" spans="27:36" x14ac:dyDescent="0.55000000000000004">
      <c r="AF58" s="46">
        <f t="shared" ca="1" si="4"/>
        <v>0</v>
      </c>
      <c r="AG58" s="46">
        <v>58</v>
      </c>
    </row>
    <row r="59" spans="27:36" x14ac:dyDescent="0.55000000000000004">
      <c r="AF59" s="46">
        <f t="shared" ca="1" si="4"/>
        <v>0</v>
      </c>
      <c r="AG59" s="46">
        <v>59</v>
      </c>
    </row>
    <row r="60" spans="27:36" x14ac:dyDescent="0.55000000000000004">
      <c r="AF60" s="46">
        <f t="shared" ca="1" si="4"/>
        <v>0</v>
      </c>
      <c r="AG60" s="46">
        <v>60</v>
      </c>
    </row>
    <row r="61" spans="27:36" x14ac:dyDescent="0.55000000000000004">
      <c r="AF61" s="46">
        <f t="shared" ca="1" si="4"/>
        <v>0</v>
      </c>
      <c r="AG61" s="46">
        <v>61</v>
      </c>
    </row>
    <row r="62" spans="27:36" x14ac:dyDescent="0.55000000000000004">
      <c r="AF62" s="46">
        <f t="shared" ca="1" si="4"/>
        <v>0</v>
      </c>
      <c r="AG62" s="46">
        <v>62</v>
      </c>
    </row>
    <row r="63" spans="27:36" x14ac:dyDescent="0.55000000000000004">
      <c r="AF63" s="46">
        <f t="shared" ca="1" si="4"/>
        <v>0</v>
      </c>
      <c r="AG63" s="46">
        <v>63</v>
      </c>
    </row>
    <row r="64" spans="27:36" x14ac:dyDescent="0.55000000000000004">
      <c r="AF64" s="46">
        <f t="shared" ca="1" si="4"/>
        <v>0</v>
      </c>
      <c r="AG64" s="46">
        <v>64</v>
      </c>
    </row>
    <row r="65" spans="32:33" x14ac:dyDescent="0.55000000000000004">
      <c r="AF65" s="46">
        <f t="shared" ca="1" si="4"/>
        <v>0</v>
      </c>
      <c r="AG65" s="46">
        <v>65</v>
      </c>
    </row>
    <row r="66" spans="32:33" x14ac:dyDescent="0.55000000000000004">
      <c r="AF66" s="46">
        <f t="shared" ca="1" si="4"/>
        <v>0</v>
      </c>
      <c r="AG66" s="46">
        <v>66</v>
      </c>
    </row>
    <row r="67" spans="32:33" x14ac:dyDescent="0.55000000000000004">
      <c r="AF67" s="46">
        <f t="shared" ca="1" si="4"/>
        <v>0</v>
      </c>
      <c r="AG67" s="46">
        <v>67</v>
      </c>
    </row>
    <row r="68" spans="32:33" x14ac:dyDescent="0.55000000000000004">
      <c r="AF68" s="46">
        <f t="shared" ca="1" si="4"/>
        <v>0</v>
      </c>
      <c r="AG68" s="46">
        <v>68</v>
      </c>
    </row>
    <row r="69" spans="32:33" x14ac:dyDescent="0.55000000000000004">
      <c r="AF69" s="46">
        <f t="shared" ca="1" si="4"/>
        <v>0</v>
      </c>
      <c r="AG69" s="46">
        <v>69</v>
      </c>
    </row>
    <row r="70" spans="32:33" x14ac:dyDescent="0.55000000000000004">
      <c r="AF70" s="46">
        <f t="shared" ca="1" si="4"/>
        <v>0</v>
      </c>
      <c r="AG70" s="46">
        <v>70</v>
      </c>
    </row>
    <row r="71" spans="32:33" x14ac:dyDescent="0.55000000000000004">
      <c r="AF71" s="46">
        <f t="shared" ref="AF71:AF134" ca="1" si="8">INDIRECT($AB$7&amp;"!"&amp;"B"&amp;ROW(B71))</f>
        <v>0</v>
      </c>
      <c r="AG71" s="46">
        <v>71</v>
      </c>
    </row>
    <row r="72" spans="32:33" x14ac:dyDescent="0.55000000000000004">
      <c r="AF72" s="46">
        <f t="shared" ca="1" si="8"/>
        <v>0</v>
      </c>
      <c r="AG72" s="46">
        <v>72</v>
      </c>
    </row>
    <row r="73" spans="32:33" x14ac:dyDescent="0.55000000000000004">
      <c r="AF73" s="46">
        <f t="shared" ca="1" si="8"/>
        <v>0</v>
      </c>
      <c r="AG73" s="46">
        <v>73</v>
      </c>
    </row>
    <row r="74" spans="32:33" x14ac:dyDescent="0.55000000000000004">
      <c r="AF74" s="46">
        <f t="shared" ca="1" si="8"/>
        <v>0</v>
      </c>
      <c r="AG74" s="46">
        <v>74</v>
      </c>
    </row>
    <row r="75" spans="32:33" x14ac:dyDescent="0.55000000000000004">
      <c r="AF75" s="46">
        <f t="shared" ca="1" si="8"/>
        <v>0</v>
      </c>
      <c r="AG75" s="46">
        <v>75</v>
      </c>
    </row>
    <row r="76" spans="32:33" x14ac:dyDescent="0.55000000000000004">
      <c r="AF76" s="46">
        <f t="shared" ca="1" si="8"/>
        <v>0</v>
      </c>
      <c r="AG76" s="46">
        <v>76</v>
      </c>
    </row>
    <row r="77" spans="32:33" x14ac:dyDescent="0.55000000000000004">
      <c r="AF77" s="46">
        <f t="shared" ca="1" si="8"/>
        <v>0</v>
      </c>
      <c r="AG77" s="46">
        <v>77</v>
      </c>
    </row>
    <row r="78" spans="32:33" x14ac:dyDescent="0.55000000000000004">
      <c r="AF78" s="46">
        <f t="shared" ca="1" si="8"/>
        <v>0</v>
      </c>
      <c r="AG78" s="46">
        <v>78</v>
      </c>
    </row>
    <row r="79" spans="32:33" x14ac:dyDescent="0.55000000000000004">
      <c r="AF79" s="46">
        <f t="shared" ca="1" si="8"/>
        <v>0</v>
      </c>
      <c r="AG79" s="46">
        <v>79</v>
      </c>
    </row>
    <row r="80" spans="32:33" x14ac:dyDescent="0.55000000000000004">
      <c r="AF80" s="46">
        <f t="shared" ca="1" si="8"/>
        <v>0</v>
      </c>
      <c r="AG80" s="46">
        <v>80</v>
      </c>
    </row>
    <row r="81" spans="32:33" x14ac:dyDescent="0.55000000000000004">
      <c r="AF81" s="46">
        <f t="shared" ca="1" si="8"/>
        <v>0</v>
      </c>
      <c r="AG81" s="46">
        <v>81</v>
      </c>
    </row>
    <row r="82" spans="32:33" x14ac:dyDescent="0.55000000000000004">
      <c r="AF82" s="46">
        <f t="shared" ca="1" si="8"/>
        <v>0</v>
      </c>
      <c r="AG82" s="46">
        <v>82</v>
      </c>
    </row>
    <row r="83" spans="32:33" x14ac:dyDescent="0.55000000000000004">
      <c r="AF83" s="46">
        <f t="shared" ca="1" si="8"/>
        <v>0</v>
      </c>
      <c r="AG83" s="46">
        <v>83</v>
      </c>
    </row>
    <row r="84" spans="32:33" x14ac:dyDescent="0.55000000000000004">
      <c r="AF84" s="46">
        <f t="shared" ca="1" si="8"/>
        <v>0</v>
      </c>
      <c r="AG84" s="46">
        <v>84</v>
      </c>
    </row>
    <row r="85" spans="32:33" x14ac:dyDescent="0.55000000000000004">
      <c r="AF85" s="46">
        <f t="shared" ca="1" si="8"/>
        <v>0</v>
      </c>
      <c r="AG85" s="46">
        <v>85</v>
      </c>
    </row>
    <row r="86" spans="32:33" x14ac:dyDescent="0.55000000000000004">
      <c r="AF86" s="46">
        <f t="shared" ca="1" si="8"/>
        <v>0</v>
      </c>
      <c r="AG86" s="46">
        <v>86</v>
      </c>
    </row>
    <row r="87" spans="32:33" x14ac:dyDescent="0.55000000000000004">
      <c r="AF87" s="46">
        <f t="shared" ca="1" si="8"/>
        <v>0</v>
      </c>
      <c r="AG87" s="46">
        <v>87</v>
      </c>
    </row>
    <row r="88" spans="32:33" x14ac:dyDescent="0.55000000000000004">
      <c r="AF88" s="46">
        <f t="shared" ca="1" si="8"/>
        <v>0</v>
      </c>
      <c r="AG88" s="46">
        <v>88</v>
      </c>
    </row>
    <row r="89" spans="32:33" x14ac:dyDescent="0.55000000000000004">
      <c r="AF89" s="46">
        <f t="shared" ca="1" si="8"/>
        <v>0</v>
      </c>
      <c r="AG89" s="46">
        <v>89</v>
      </c>
    </row>
    <row r="90" spans="32:33" x14ac:dyDescent="0.55000000000000004">
      <c r="AF90" s="46">
        <f t="shared" ca="1" si="8"/>
        <v>0</v>
      </c>
      <c r="AG90" s="46">
        <v>90</v>
      </c>
    </row>
    <row r="91" spans="32:33" x14ac:dyDescent="0.55000000000000004">
      <c r="AF91" s="46">
        <f t="shared" ca="1" si="8"/>
        <v>0</v>
      </c>
      <c r="AG91" s="46">
        <v>91</v>
      </c>
    </row>
    <row r="92" spans="32:33" x14ac:dyDescent="0.55000000000000004">
      <c r="AF92" s="46">
        <f t="shared" ca="1" si="8"/>
        <v>0</v>
      </c>
      <c r="AG92" s="46">
        <v>92</v>
      </c>
    </row>
    <row r="93" spans="32:33" x14ac:dyDescent="0.55000000000000004">
      <c r="AF93" s="46">
        <f t="shared" ca="1" si="8"/>
        <v>0</v>
      </c>
      <c r="AG93" s="46">
        <v>93</v>
      </c>
    </row>
    <row r="94" spans="32:33" x14ac:dyDescent="0.55000000000000004">
      <c r="AF94" s="46">
        <f t="shared" ca="1" si="8"/>
        <v>0</v>
      </c>
      <c r="AG94" s="46">
        <v>94</v>
      </c>
    </row>
    <row r="95" spans="32:33" x14ac:dyDescent="0.55000000000000004">
      <c r="AF95" s="46">
        <f t="shared" ca="1" si="8"/>
        <v>0</v>
      </c>
      <c r="AG95" s="46">
        <v>95</v>
      </c>
    </row>
    <row r="96" spans="32:33" x14ac:dyDescent="0.55000000000000004">
      <c r="AF96" s="46">
        <f t="shared" ca="1" si="8"/>
        <v>0</v>
      </c>
      <c r="AG96" s="46">
        <v>96</v>
      </c>
    </row>
    <row r="97" spans="32:33" x14ac:dyDescent="0.55000000000000004">
      <c r="AF97" s="46">
        <f t="shared" ca="1" si="8"/>
        <v>0</v>
      </c>
      <c r="AG97" s="46">
        <v>97</v>
      </c>
    </row>
    <row r="98" spans="32:33" x14ac:dyDescent="0.55000000000000004">
      <c r="AF98" s="46">
        <f t="shared" ca="1" si="8"/>
        <v>0</v>
      </c>
      <c r="AG98" s="46">
        <v>98</v>
      </c>
    </row>
    <row r="99" spans="32:33" x14ac:dyDescent="0.55000000000000004">
      <c r="AF99" s="46">
        <f t="shared" ca="1" si="8"/>
        <v>0</v>
      </c>
      <c r="AG99" s="46">
        <v>99</v>
      </c>
    </row>
    <row r="100" spans="32:33" x14ac:dyDescent="0.55000000000000004">
      <c r="AF100" s="46">
        <f t="shared" ca="1" si="8"/>
        <v>0</v>
      </c>
      <c r="AG100" s="46">
        <v>100</v>
      </c>
    </row>
    <row r="101" spans="32:33" x14ac:dyDescent="0.55000000000000004">
      <c r="AF101" s="46">
        <f t="shared" ca="1" si="8"/>
        <v>0</v>
      </c>
      <c r="AG101" s="46">
        <v>101</v>
      </c>
    </row>
    <row r="102" spans="32:33" x14ac:dyDescent="0.55000000000000004">
      <c r="AF102" s="46">
        <f t="shared" ca="1" si="8"/>
        <v>0</v>
      </c>
      <c r="AG102" s="46">
        <v>102</v>
      </c>
    </row>
    <row r="103" spans="32:33" x14ac:dyDescent="0.55000000000000004">
      <c r="AF103" s="46">
        <f t="shared" ca="1" si="8"/>
        <v>0</v>
      </c>
      <c r="AG103" s="46">
        <v>103</v>
      </c>
    </row>
    <row r="104" spans="32:33" x14ac:dyDescent="0.55000000000000004">
      <c r="AF104" s="46">
        <f t="shared" ca="1" si="8"/>
        <v>0</v>
      </c>
      <c r="AG104" s="46">
        <v>104</v>
      </c>
    </row>
    <row r="105" spans="32:33" x14ac:dyDescent="0.55000000000000004">
      <c r="AF105" s="46">
        <f t="shared" ca="1" si="8"/>
        <v>0</v>
      </c>
      <c r="AG105" s="46">
        <v>105</v>
      </c>
    </row>
    <row r="106" spans="32:33" x14ac:dyDescent="0.55000000000000004">
      <c r="AF106" s="46">
        <f t="shared" ca="1" si="8"/>
        <v>0</v>
      </c>
      <c r="AG106" s="46">
        <v>106</v>
      </c>
    </row>
    <row r="107" spans="32:33" x14ac:dyDescent="0.55000000000000004">
      <c r="AF107" s="46">
        <f t="shared" ca="1" si="8"/>
        <v>0</v>
      </c>
      <c r="AG107" s="46">
        <v>107</v>
      </c>
    </row>
    <row r="108" spans="32:33" x14ac:dyDescent="0.55000000000000004">
      <c r="AF108" s="46">
        <f t="shared" ca="1" si="8"/>
        <v>0</v>
      </c>
      <c r="AG108" s="46">
        <v>108</v>
      </c>
    </row>
    <row r="109" spans="32:33" x14ac:dyDescent="0.55000000000000004">
      <c r="AF109" s="46">
        <f t="shared" ca="1" si="8"/>
        <v>0</v>
      </c>
      <c r="AG109" s="46">
        <v>109</v>
      </c>
    </row>
    <row r="110" spans="32:33" x14ac:dyDescent="0.55000000000000004">
      <c r="AF110" s="46">
        <f t="shared" ca="1" si="8"/>
        <v>0</v>
      </c>
      <c r="AG110" s="46">
        <v>110</v>
      </c>
    </row>
    <row r="111" spans="32:33" x14ac:dyDescent="0.55000000000000004">
      <c r="AF111" s="46">
        <f t="shared" ca="1" si="8"/>
        <v>0</v>
      </c>
      <c r="AG111" s="46">
        <v>111</v>
      </c>
    </row>
    <row r="112" spans="32:33" x14ac:dyDescent="0.55000000000000004">
      <c r="AF112" s="46">
        <f t="shared" ca="1" si="8"/>
        <v>0</v>
      </c>
      <c r="AG112" s="46">
        <v>112</v>
      </c>
    </row>
    <row r="113" spans="32:33" x14ac:dyDescent="0.55000000000000004">
      <c r="AF113" s="46">
        <f t="shared" ca="1" si="8"/>
        <v>0</v>
      </c>
      <c r="AG113" s="46">
        <v>113</v>
      </c>
    </row>
    <row r="114" spans="32:33" x14ac:dyDescent="0.55000000000000004">
      <c r="AF114" s="46">
        <f t="shared" ca="1" si="8"/>
        <v>0</v>
      </c>
      <c r="AG114" s="46">
        <v>114</v>
      </c>
    </row>
    <row r="115" spans="32:33" x14ac:dyDescent="0.55000000000000004">
      <c r="AF115" s="46">
        <f t="shared" ca="1" si="8"/>
        <v>0</v>
      </c>
      <c r="AG115" s="46">
        <v>115</v>
      </c>
    </row>
    <row r="116" spans="32:33" x14ac:dyDescent="0.55000000000000004">
      <c r="AF116" s="46">
        <f t="shared" ca="1" si="8"/>
        <v>0</v>
      </c>
      <c r="AG116" s="46">
        <v>116</v>
      </c>
    </row>
    <row r="117" spans="32:33" x14ac:dyDescent="0.55000000000000004">
      <c r="AF117" s="46">
        <f t="shared" ca="1" si="8"/>
        <v>0</v>
      </c>
      <c r="AG117" s="46">
        <v>117</v>
      </c>
    </row>
    <row r="118" spans="32:33" x14ac:dyDescent="0.55000000000000004">
      <c r="AF118" s="46">
        <f t="shared" ca="1" si="8"/>
        <v>0</v>
      </c>
      <c r="AG118" s="46">
        <v>118</v>
      </c>
    </row>
    <row r="119" spans="32:33" x14ac:dyDescent="0.55000000000000004">
      <c r="AF119" s="46">
        <f t="shared" ca="1" si="8"/>
        <v>0</v>
      </c>
      <c r="AG119" s="46">
        <v>119</v>
      </c>
    </row>
    <row r="120" spans="32:33" x14ac:dyDescent="0.55000000000000004">
      <c r="AF120" s="46">
        <f t="shared" ca="1" si="8"/>
        <v>0</v>
      </c>
      <c r="AG120" s="46">
        <v>120</v>
      </c>
    </row>
    <row r="121" spans="32:33" x14ac:dyDescent="0.55000000000000004">
      <c r="AF121" s="46">
        <f t="shared" ca="1" si="8"/>
        <v>0</v>
      </c>
      <c r="AG121" s="46">
        <v>121</v>
      </c>
    </row>
    <row r="122" spans="32:33" x14ac:dyDescent="0.55000000000000004">
      <c r="AF122" s="46">
        <f t="shared" ca="1" si="8"/>
        <v>0</v>
      </c>
      <c r="AG122" s="46">
        <v>122</v>
      </c>
    </row>
    <row r="123" spans="32:33" x14ac:dyDescent="0.55000000000000004">
      <c r="AF123" s="46">
        <f t="shared" ca="1" si="8"/>
        <v>0</v>
      </c>
      <c r="AG123" s="46">
        <v>123</v>
      </c>
    </row>
    <row r="124" spans="32:33" x14ac:dyDescent="0.55000000000000004">
      <c r="AF124" s="46">
        <f t="shared" ca="1" si="8"/>
        <v>0</v>
      </c>
      <c r="AG124" s="46">
        <v>124</v>
      </c>
    </row>
    <row r="125" spans="32:33" x14ac:dyDescent="0.55000000000000004">
      <c r="AF125" s="46">
        <f t="shared" ca="1" si="8"/>
        <v>0</v>
      </c>
      <c r="AG125" s="46">
        <v>125</v>
      </c>
    </row>
    <row r="126" spans="32:33" x14ac:dyDescent="0.55000000000000004">
      <c r="AF126" s="46">
        <f t="shared" ca="1" si="8"/>
        <v>0</v>
      </c>
      <c r="AG126" s="46">
        <v>126</v>
      </c>
    </row>
    <row r="127" spans="32:33" x14ac:dyDescent="0.55000000000000004">
      <c r="AF127" s="46">
        <f t="shared" ca="1" si="8"/>
        <v>0</v>
      </c>
      <c r="AG127" s="46">
        <v>127</v>
      </c>
    </row>
    <row r="128" spans="32:33" x14ac:dyDescent="0.55000000000000004">
      <c r="AF128" s="46">
        <f t="shared" ca="1" si="8"/>
        <v>0</v>
      </c>
      <c r="AG128" s="46">
        <v>128</v>
      </c>
    </row>
    <row r="129" spans="32:33" x14ac:dyDescent="0.55000000000000004">
      <c r="AF129" s="46">
        <f t="shared" ca="1" si="8"/>
        <v>0</v>
      </c>
      <c r="AG129" s="46">
        <v>129</v>
      </c>
    </row>
    <row r="130" spans="32:33" x14ac:dyDescent="0.55000000000000004">
      <c r="AF130" s="46">
        <f t="shared" ca="1" si="8"/>
        <v>0</v>
      </c>
      <c r="AG130" s="46">
        <v>130</v>
      </c>
    </row>
    <row r="131" spans="32:33" x14ac:dyDescent="0.55000000000000004">
      <c r="AF131" s="46">
        <f t="shared" ca="1" si="8"/>
        <v>0</v>
      </c>
      <c r="AG131" s="46">
        <v>131</v>
      </c>
    </row>
    <row r="132" spans="32:33" x14ac:dyDescent="0.55000000000000004">
      <c r="AF132" s="46">
        <f t="shared" ca="1" si="8"/>
        <v>0</v>
      </c>
      <c r="AG132" s="46">
        <v>132</v>
      </c>
    </row>
    <row r="133" spans="32:33" x14ac:dyDescent="0.55000000000000004">
      <c r="AF133" s="46">
        <f t="shared" ca="1" si="8"/>
        <v>0</v>
      </c>
      <c r="AG133" s="46">
        <v>133</v>
      </c>
    </row>
    <row r="134" spans="32:33" x14ac:dyDescent="0.55000000000000004">
      <c r="AF134" s="46">
        <f t="shared" ca="1" si="8"/>
        <v>0</v>
      </c>
      <c r="AG134" s="46">
        <v>134</v>
      </c>
    </row>
    <row r="135" spans="32:33" x14ac:dyDescent="0.55000000000000004">
      <c r="AF135" s="46">
        <f t="shared" ref="AF135:AF198" ca="1" si="9">INDIRECT($AB$7&amp;"!"&amp;"B"&amp;ROW(B135))</f>
        <v>0</v>
      </c>
      <c r="AG135" s="46">
        <v>135</v>
      </c>
    </row>
    <row r="136" spans="32:33" x14ac:dyDescent="0.55000000000000004">
      <c r="AF136" s="46">
        <f t="shared" ca="1" si="9"/>
        <v>0</v>
      </c>
      <c r="AG136" s="46">
        <v>136</v>
      </c>
    </row>
    <row r="137" spans="32:33" x14ac:dyDescent="0.55000000000000004">
      <c r="AF137" s="46">
        <f t="shared" ca="1" si="9"/>
        <v>0</v>
      </c>
      <c r="AG137" s="46">
        <v>137</v>
      </c>
    </row>
    <row r="138" spans="32:33" x14ac:dyDescent="0.55000000000000004">
      <c r="AF138" s="46">
        <f t="shared" ca="1" si="9"/>
        <v>0</v>
      </c>
      <c r="AG138" s="46">
        <v>138</v>
      </c>
    </row>
    <row r="139" spans="32:33" x14ac:dyDescent="0.55000000000000004">
      <c r="AF139" s="46">
        <f t="shared" ca="1" si="9"/>
        <v>0</v>
      </c>
      <c r="AG139" s="46">
        <v>139</v>
      </c>
    </row>
    <row r="140" spans="32:33" x14ac:dyDescent="0.55000000000000004">
      <c r="AF140" s="46">
        <f t="shared" ca="1" si="9"/>
        <v>0</v>
      </c>
      <c r="AG140" s="46">
        <v>140</v>
      </c>
    </row>
    <row r="141" spans="32:33" x14ac:dyDescent="0.55000000000000004">
      <c r="AF141" s="46">
        <f t="shared" ca="1" si="9"/>
        <v>0</v>
      </c>
      <c r="AG141" s="46">
        <v>141</v>
      </c>
    </row>
    <row r="142" spans="32:33" x14ac:dyDescent="0.55000000000000004">
      <c r="AF142" s="46">
        <f t="shared" ca="1" si="9"/>
        <v>0</v>
      </c>
      <c r="AG142" s="46">
        <v>142</v>
      </c>
    </row>
    <row r="143" spans="32:33" x14ac:dyDescent="0.55000000000000004">
      <c r="AF143" s="46">
        <f t="shared" ca="1" si="9"/>
        <v>0</v>
      </c>
      <c r="AG143" s="46">
        <v>143</v>
      </c>
    </row>
    <row r="144" spans="32:33" x14ac:dyDescent="0.55000000000000004">
      <c r="AF144" s="46">
        <f t="shared" ca="1" si="9"/>
        <v>0</v>
      </c>
      <c r="AG144" s="46">
        <v>144</v>
      </c>
    </row>
    <row r="145" spans="32:33" x14ac:dyDescent="0.55000000000000004">
      <c r="AF145" s="46">
        <f t="shared" ca="1" si="9"/>
        <v>0</v>
      </c>
      <c r="AG145" s="46">
        <v>145</v>
      </c>
    </row>
    <row r="146" spans="32:33" x14ac:dyDescent="0.55000000000000004">
      <c r="AF146" s="46">
        <f t="shared" ca="1" si="9"/>
        <v>0</v>
      </c>
      <c r="AG146" s="46">
        <v>146</v>
      </c>
    </row>
    <row r="147" spans="32:33" x14ac:dyDescent="0.55000000000000004">
      <c r="AF147" s="46">
        <f t="shared" ca="1" si="9"/>
        <v>0</v>
      </c>
      <c r="AG147" s="46">
        <v>147</v>
      </c>
    </row>
    <row r="148" spans="32:33" x14ac:dyDescent="0.55000000000000004">
      <c r="AF148" s="46">
        <f t="shared" ca="1" si="9"/>
        <v>0</v>
      </c>
      <c r="AG148" s="46">
        <v>148</v>
      </c>
    </row>
    <row r="149" spans="32:33" x14ac:dyDescent="0.55000000000000004">
      <c r="AF149" s="46">
        <f t="shared" ca="1" si="9"/>
        <v>0</v>
      </c>
      <c r="AG149" s="46">
        <v>149</v>
      </c>
    </row>
    <row r="150" spans="32:33" x14ac:dyDescent="0.55000000000000004">
      <c r="AF150" s="46">
        <f t="shared" ca="1" si="9"/>
        <v>0</v>
      </c>
      <c r="AG150" s="46">
        <v>150</v>
      </c>
    </row>
    <row r="151" spans="32:33" x14ac:dyDescent="0.55000000000000004">
      <c r="AF151" s="46">
        <f t="shared" ca="1" si="9"/>
        <v>0</v>
      </c>
      <c r="AG151" s="46">
        <v>151</v>
      </c>
    </row>
    <row r="152" spans="32:33" x14ac:dyDescent="0.55000000000000004">
      <c r="AF152" s="46">
        <f t="shared" ca="1" si="9"/>
        <v>0</v>
      </c>
      <c r="AG152" s="46">
        <v>152</v>
      </c>
    </row>
    <row r="153" spans="32:33" x14ac:dyDescent="0.55000000000000004">
      <c r="AF153" s="46">
        <f t="shared" ca="1" si="9"/>
        <v>0</v>
      </c>
      <c r="AG153" s="46">
        <v>153</v>
      </c>
    </row>
    <row r="154" spans="32:33" x14ac:dyDescent="0.55000000000000004">
      <c r="AF154" s="46">
        <f t="shared" ca="1" si="9"/>
        <v>0</v>
      </c>
      <c r="AG154" s="46">
        <v>154</v>
      </c>
    </row>
    <row r="155" spans="32:33" x14ac:dyDescent="0.55000000000000004">
      <c r="AF155" s="46">
        <f t="shared" ca="1" si="9"/>
        <v>0</v>
      </c>
      <c r="AG155" s="46">
        <v>155</v>
      </c>
    </row>
    <row r="156" spans="32:33" x14ac:dyDescent="0.55000000000000004">
      <c r="AF156" s="46">
        <f t="shared" ca="1" si="9"/>
        <v>0</v>
      </c>
      <c r="AG156" s="46">
        <v>156</v>
      </c>
    </row>
    <row r="157" spans="32:33" x14ac:dyDescent="0.55000000000000004">
      <c r="AF157" s="46">
        <f t="shared" ca="1" si="9"/>
        <v>0</v>
      </c>
      <c r="AG157" s="46">
        <v>157</v>
      </c>
    </row>
    <row r="158" spans="32:33" x14ac:dyDescent="0.55000000000000004">
      <c r="AF158" s="46">
        <f t="shared" ca="1" si="9"/>
        <v>0</v>
      </c>
      <c r="AG158" s="46">
        <v>158</v>
      </c>
    </row>
    <row r="159" spans="32:33" x14ac:dyDescent="0.55000000000000004">
      <c r="AF159" s="46">
        <f t="shared" ca="1" si="9"/>
        <v>0</v>
      </c>
      <c r="AG159" s="46">
        <v>159</v>
      </c>
    </row>
    <row r="160" spans="32:33" x14ac:dyDescent="0.55000000000000004">
      <c r="AF160" s="46">
        <f t="shared" ca="1" si="9"/>
        <v>0</v>
      </c>
      <c r="AG160" s="46">
        <v>160</v>
      </c>
    </row>
    <row r="161" spans="32:33" x14ac:dyDescent="0.55000000000000004">
      <c r="AF161" s="46">
        <f t="shared" ca="1" si="9"/>
        <v>0</v>
      </c>
      <c r="AG161" s="46">
        <v>161</v>
      </c>
    </row>
    <row r="162" spans="32:33" x14ac:dyDescent="0.55000000000000004">
      <c r="AF162" s="46">
        <f t="shared" ca="1" si="9"/>
        <v>0</v>
      </c>
      <c r="AG162" s="46">
        <v>162</v>
      </c>
    </row>
    <row r="163" spans="32:33" x14ac:dyDescent="0.55000000000000004">
      <c r="AF163" s="46">
        <f t="shared" ca="1" si="9"/>
        <v>0</v>
      </c>
      <c r="AG163" s="46">
        <v>163</v>
      </c>
    </row>
    <row r="164" spans="32:33" x14ac:dyDescent="0.55000000000000004">
      <c r="AF164" s="46">
        <f t="shared" ca="1" si="9"/>
        <v>0</v>
      </c>
      <c r="AG164" s="46">
        <v>164</v>
      </c>
    </row>
    <row r="165" spans="32:33" x14ac:dyDescent="0.55000000000000004">
      <c r="AF165" s="46">
        <f t="shared" ca="1" si="9"/>
        <v>0</v>
      </c>
      <c r="AG165" s="46">
        <v>165</v>
      </c>
    </row>
    <row r="166" spans="32:33" x14ac:dyDescent="0.55000000000000004">
      <c r="AF166" s="46">
        <f t="shared" ca="1" si="9"/>
        <v>0</v>
      </c>
      <c r="AG166" s="46">
        <v>166</v>
      </c>
    </row>
    <row r="167" spans="32:33" x14ac:dyDescent="0.55000000000000004">
      <c r="AF167" s="46">
        <f t="shared" ca="1" si="9"/>
        <v>0</v>
      </c>
      <c r="AG167" s="46">
        <v>167</v>
      </c>
    </row>
    <row r="168" spans="32:33" x14ac:dyDescent="0.55000000000000004">
      <c r="AF168" s="46">
        <f t="shared" ca="1" si="9"/>
        <v>0</v>
      </c>
      <c r="AG168" s="46">
        <v>168</v>
      </c>
    </row>
    <row r="169" spans="32:33" x14ac:dyDescent="0.55000000000000004">
      <c r="AF169" s="46">
        <f t="shared" ca="1" si="9"/>
        <v>0</v>
      </c>
      <c r="AG169" s="46">
        <v>169</v>
      </c>
    </row>
    <row r="170" spans="32:33" x14ac:dyDescent="0.55000000000000004">
      <c r="AF170" s="46">
        <f t="shared" ca="1" si="9"/>
        <v>0</v>
      </c>
      <c r="AG170" s="46">
        <v>170</v>
      </c>
    </row>
    <row r="171" spans="32:33" x14ac:dyDescent="0.55000000000000004">
      <c r="AF171" s="46">
        <f t="shared" ca="1" si="9"/>
        <v>0</v>
      </c>
      <c r="AG171" s="46">
        <v>171</v>
      </c>
    </row>
    <row r="172" spans="32:33" x14ac:dyDescent="0.55000000000000004">
      <c r="AF172" s="46">
        <f t="shared" ca="1" si="9"/>
        <v>0</v>
      </c>
      <c r="AG172" s="46">
        <v>172</v>
      </c>
    </row>
    <row r="173" spans="32:33" x14ac:dyDescent="0.55000000000000004">
      <c r="AF173" s="46">
        <f t="shared" ca="1" si="9"/>
        <v>0</v>
      </c>
      <c r="AG173" s="46">
        <v>173</v>
      </c>
    </row>
    <row r="174" spans="32:33" x14ac:dyDescent="0.55000000000000004">
      <c r="AF174" s="46">
        <f t="shared" ca="1" si="9"/>
        <v>0</v>
      </c>
      <c r="AG174" s="46">
        <v>174</v>
      </c>
    </row>
    <row r="175" spans="32:33" x14ac:dyDescent="0.55000000000000004">
      <c r="AF175" s="46">
        <f t="shared" ca="1" si="9"/>
        <v>0</v>
      </c>
      <c r="AG175" s="46">
        <v>175</v>
      </c>
    </row>
    <row r="176" spans="32:33" x14ac:dyDescent="0.55000000000000004">
      <c r="AF176" s="46">
        <f t="shared" ca="1" si="9"/>
        <v>0</v>
      </c>
      <c r="AG176" s="46">
        <v>176</v>
      </c>
    </row>
    <row r="177" spans="32:33" x14ac:dyDescent="0.55000000000000004">
      <c r="AF177" s="46">
        <f t="shared" ca="1" si="9"/>
        <v>0</v>
      </c>
      <c r="AG177" s="46">
        <v>177</v>
      </c>
    </row>
    <row r="178" spans="32:33" x14ac:dyDescent="0.55000000000000004">
      <c r="AF178" s="46">
        <f t="shared" ca="1" si="9"/>
        <v>0</v>
      </c>
      <c r="AG178" s="46">
        <v>178</v>
      </c>
    </row>
    <row r="179" spans="32:33" x14ac:dyDescent="0.55000000000000004">
      <c r="AF179" s="46">
        <f t="shared" ca="1" si="9"/>
        <v>0</v>
      </c>
      <c r="AG179" s="46">
        <v>179</v>
      </c>
    </row>
    <row r="180" spans="32:33" x14ac:dyDescent="0.55000000000000004">
      <c r="AF180" s="46">
        <f t="shared" ca="1" si="9"/>
        <v>0</v>
      </c>
      <c r="AG180" s="46">
        <v>180</v>
      </c>
    </row>
    <row r="181" spans="32:33" x14ac:dyDescent="0.55000000000000004">
      <c r="AF181" s="46">
        <f t="shared" ca="1" si="9"/>
        <v>0</v>
      </c>
      <c r="AG181" s="46">
        <v>181</v>
      </c>
    </row>
    <row r="182" spans="32:33" x14ac:dyDescent="0.55000000000000004">
      <c r="AF182" s="46">
        <f t="shared" ca="1" si="9"/>
        <v>0</v>
      </c>
      <c r="AG182" s="46">
        <v>182</v>
      </c>
    </row>
    <row r="183" spans="32:33" x14ac:dyDescent="0.55000000000000004">
      <c r="AF183" s="46">
        <f t="shared" ca="1" si="9"/>
        <v>0</v>
      </c>
      <c r="AG183" s="46">
        <v>183</v>
      </c>
    </row>
    <row r="184" spans="32:33" x14ac:dyDescent="0.55000000000000004">
      <c r="AF184" s="46">
        <f t="shared" ca="1" si="9"/>
        <v>0</v>
      </c>
      <c r="AG184" s="46">
        <v>184</v>
      </c>
    </row>
    <row r="185" spans="32:33" x14ac:dyDescent="0.55000000000000004">
      <c r="AF185" s="46">
        <f t="shared" ca="1" si="9"/>
        <v>0</v>
      </c>
      <c r="AG185" s="46">
        <v>185</v>
      </c>
    </row>
    <row r="186" spans="32:33" x14ac:dyDescent="0.55000000000000004">
      <c r="AF186" s="46">
        <f t="shared" ca="1" si="9"/>
        <v>0</v>
      </c>
      <c r="AG186" s="46">
        <v>186</v>
      </c>
    </row>
    <row r="187" spans="32:33" x14ac:dyDescent="0.55000000000000004">
      <c r="AF187" s="46">
        <f t="shared" ca="1" si="9"/>
        <v>0</v>
      </c>
      <c r="AG187" s="46">
        <v>187</v>
      </c>
    </row>
    <row r="188" spans="32:33" x14ac:dyDescent="0.55000000000000004">
      <c r="AF188" s="46">
        <f t="shared" ca="1" si="9"/>
        <v>0</v>
      </c>
      <c r="AG188" s="46">
        <v>188</v>
      </c>
    </row>
    <row r="189" spans="32:33" x14ac:dyDescent="0.55000000000000004">
      <c r="AF189" s="46">
        <f t="shared" ca="1" si="9"/>
        <v>0</v>
      </c>
      <c r="AG189" s="46">
        <v>189</v>
      </c>
    </row>
    <row r="190" spans="32:33" x14ac:dyDescent="0.55000000000000004">
      <c r="AF190" s="46">
        <f t="shared" ca="1" si="9"/>
        <v>0</v>
      </c>
      <c r="AG190" s="46">
        <v>190</v>
      </c>
    </row>
    <row r="191" spans="32:33" x14ac:dyDescent="0.55000000000000004">
      <c r="AF191" s="46">
        <f t="shared" ca="1" si="9"/>
        <v>0</v>
      </c>
      <c r="AG191" s="46">
        <v>191</v>
      </c>
    </row>
    <row r="192" spans="32:33" x14ac:dyDescent="0.55000000000000004">
      <c r="AF192" s="46">
        <f t="shared" ca="1" si="9"/>
        <v>0</v>
      </c>
      <c r="AG192" s="46">
        <v>192</v>
      </c>
    </row>
    <row r="193" spans="32:33" x14ac:dyDescent="0.55000000000000004">
      <c r="AF193" s="46">
        <f t="shared" ca="1" si="9"/>
        <v>0</v>
      </c>
      <c r="AG193" s="46">
        <v>193</v>
      </c>
    </row>
    <row r="194" spans="32:33" x14ac:dyDescent="0.55000000000000004">
      <c r="AF194" s="46">
        <f t="shared" ca="1" si="9"/>
        <v>0</v>
      </c>
      <c r="AG194" s="46">
        <v>194</v>
      </c>
    </row>
    <row r="195" spans="32:33" x14ac:dyDescent="0.55000000000000004">
      <c r="AF195" s="46">
        <f t="shared" ca="1" si="9"/>
        <v>0</v>
      </c>
      <c r="AG195" s="46">
        <v>195</v>
      </c>
    </row>
    <row r="196" spans="32:33" x14ac:dyDescent="0.55000000000000004">
      <c r="AF196" s="46">
        <f t="shared" ca="1" si="9"/>
        <v>0</v>
      </c>
      <c r="AG196" s="46">
        <v>196</v>
      </c>
    </row>
    <row r="197" spans="32:33" x14ac:dyDescent="0.55000000000000004">
      <c r="AF197" s="46">
        <f t="shared" ca="1" si="9"/>
        <v>0</v>
      </c>
      <c r="AG197" s="46">
        <v>197</v>
      </c>
    </row>
    <row r="198" spans="32:33" x14ac:dyDescent="0.55000000000000004">
      <c r="AF198" s="46">
        <f t="shared" ca="1" si="9"/>
        <v>0</v>
      </c>
      <c r="AG198" s="46">
        <v>198</v>
      </c>
    </row>
    <row r="199" spans="32:33" x14ac:dyDescent="0.55000000000000004">
      <c r="AF199" s="46">
        <f t="shared" ref="AF199:AF250" ca="1" si="10">INDIRECT($AB$7&amp;"!"&amp;"B"&amp;ROW(B199))</f>
        <v>0</v>
      </c>
      <c r="AG199" s="46">
        <v>199</v>
      </c>
    </row>
    <row r="200" spans="32:33" x14ac:dyDescent="0.55000000000000004">
      <c r="AF200" s="46">
        <f t="shared" ca="1" si="10"/>
        <v>0</v>
      </c>
      <c r="AG200" s="46">
        <v>200</v>
      </c>
    </row>
    <row r="201" spans="32:33" x14ac:dyDescent="0.55000000000000004">
      <c r="AF201" s="46">
        <f t="shared" ca="1" si="10"/>
        <v>0</v>
      </c>
      <c r="AG201" s="46">
        <v>201</v>
      </c>
    </row>
    <row r="202" spans="32:33" x14ac:dyDescent="0.55000000000000004">
      <c r="AF202" s="46">
        <f t="shared" ca="1" si="10"/>
        <v>0</v>
      </c>
      <c r="AG202" s="46">
        <v>202</v>
      </c>
    </row>
    <row r="203" spans="32:33" x14ac:dyDescent="0.55000000000000004">
      <c r="AF203" s="46">
        <f t="shared" ca="1" si="10"/>
        <v>0</v>
      </c>
      <c r="AG203" s="46">
        <v>203</v>
      </c>
    </row>
    <row r="204" spans="32:33" x14ac:dyDescent="0.55000000000000004">
      <c r="AF204" s="46">
        <f t="shared" ca="1" si="10"/>
        <v>0</v>
      </c>
      <c r="AG204" s="46">
        <v>204</v>
      </c>
    </row>
    <row r="205" spans="32:33" x14ac:dyDescent="0.55000000000000004">
      <c r="AF205" s="46">
        <f t="shared" ca="1" si="10"/>
        <v>0</v>
      </c>
      <c r="AG205" s="46">
        <v>205</v>
      </c>
    </row>
    <row r="206" spans="32:33" x14ac:dyDescent="0.55000000000000004">
      <c r="AF206" s="46">
        <f t="shared" ca="1" si="10"/>
        <v>0</v>
      </c>
      <c r="AG206" s="46">
        <v>206</v>
      </c>
    </row>
    <row r="207" spans="32:33" x14ac:dyDescent="0.55000000000000004">
      <c r="AF207" s="46">
        <f t="shared" ca="1" si="10"/>
        <v>0</v>
      </c>
      <c r="AG207" s="46">
        <v>207</v>
      </c>
    </row>
    <row r="208" spans="32:33" x14ac:dyDescent="0.55000000000000004">
      <c r="AF208" s="46">
        <f t="shared" ca="1" si="10"/>
        <v>0</v>
      </c>
      <c r="AG208" s="46">
        <v>208</v>
      </c>
    </row>
    <row r="209" spans="32:33" x14ac:dyDescent="0.55000000000000004">
      <c r="AF209" s="46">
        <f t="shared" ca="1" si="10"/>
        <v>0</v>
      </c>
      <c r="AG209" s="46">
        <v>209</v>
      </c>
    </row>
    <row r="210" spans="32:33" x14ac:dyDescent="0.55000000000000004">
      <c r="AF210" s="46">
        <f t="shared" ca="1" si="10"/>
        <v>0</v>
      </c>
      <c r="AG210" s="46">
        <v>210</v>
      </c>
    </row>
    <row r="211" spans="32:33" x14ac:dyDescent="0.55000000000000004">
      <c r="AF211" s="46">
        <f t="shared" ca="1" si="10"/>
        <v>0</v>
      </c>
      <c r="AG211" s="46">
        <v>211</v>
      </c>
    </row>
    <row r="212" spans="32:33" x14ac:dyDescent="0.55000000000000004">
      <c r="AF212" s="46">
        <f t="shared" ca="1" si="10"/>
        <v>0</v>
      </c>
      <c r="AG212" s="46">
        <v>212</v>
      </c>
    </row>
    <row r="213" spans="32:33" x14ac:dyDescent="0.55000000000000004">
      <c r="AF213" s="46">
        <f t="shared" ca="1" si="10"/>
        <v>0</v>
      </c>
      <c r="AG213" s="46">
        <v>213</v>
      </c>
    </row>
    <row r="214" spans="32:33" x14ac:dyDescent="0.55000000000000004">
      <c r="AF214" s="46">
        <f t="shared" ca="1" si="10"/>
        <v>0</v>
      </c>
      <c r="AG214" s="46">
        <v>214</v>
      </c>
    </row>
    <row r="215" spans="32:33" x14ac:dyDescent="0.55000000000000004">
      <c r="AF215" s="46">
        <f t="shared" ca="1" si="10"/>
        <v>0</v>
      </c>
      <c r="AG215" s="46">
        <v>215</v>
      </c>
    </row>
    <row r="216" spans="32:33" x14ac:dyDescent="0.55000000000000004">
      <c r="AF216" s="46">
        <f t="shared" ca="1" si="10"/>
        <v>0</v>
      </c>
      <c r="AG216" s="46">
        <v>216</v>
      </c>
    </row>
    <row r="217" spans="32:33" x14ac:dyDescent="0.55000000000000004">
      <c r="AF217" s="46">
        <f t="shared" ca="1" si="10"/>
        <v>0</v>
      </c>
      <c r="AG217" s="46">
        <v>217</v>
      </c>
    </row>
    <row r="218" spans="32:33" x14ac:dyDescent="0.55000000000000004">
      <c r="AF218" s="46">
        <f t="shared" ca="1" si="10"/>
        <v>0</v>
      </c>
      <c r="AG218" s="46">
        <v>218</v>
      </c>
    </row>
    <row r="219" spans="32:33" x14ac:dyDescent="0.55000000000000004">
      <c r="AF219" s="46">
        <f t="shared" ca="1" si="10"/>
        <v>0</v>
      </c>
      <c r="AG219" s="46">
        <v>219</v>
      </c>
    </row>
    <row r="220" spans="32:33" x14ac:dyDescent="0.55000000000000004">
      <c r="AF220" s="46">
        <f t="shared" ca="1" si="10"/>
        <v>0</v>
      </c>
      <c r="AG220" s="46">
        <v>220</v>
      </c>
    </row>
    <row r="221" spans="32:33" x14ac:dyDescent="0.55000000000000004">
      <c r="AF221" s="46">
        <f t="shared" ca="1" si="10"/>
        <v>0</v>
      </c>
      <c r="AG221" s="46">
        <v>221</v>
      </c>
    </row>
    <row r="222" spans="32:33" x14ac:dyDescent="0.55000000000000004">
      <c r="AF222" s="46">
        <f t="shared" ca="1" si="10"/>
        <v>0</v>
      </c>
      <c r="AG222" s="46">
        <v>222</v>
      </c>
    </row>
    <row r="223" spans="32:33" x14ac:dyDescent="0.55000000000000004">
      <c r="AF223" s="46">
        <f t="shared" ca="1" si="10"/>
        <v>0</v>
      </c>
      <c r="AG223" s="46">
        <v>223</v>
      </c>
    </row>
    <row r="224" spans="32:33" x14ac:dyDescent="0.55000000000000004">
      <c r="AF224" s="46">
        <f t="shared" ca="1" si="10"/>
        <v>0</v>
      </c>
      <c r="AG224" s="46">
        <v>224</v>
      </c>
    </row>
    <row r="225" spans="32:33" x14ac:dyDescent="0.55000000000000004">
      <c r="AF225" s="46">
        <f t="shared" ca="1" si="10"/>
        <v>0</v>
      </c>
      <c r="AG225" s="46">
        <v>225</v>
      </c>
    </row>
    <row r="226" spans="32:33" x14ac:dyDescent="0.55000000000000004">
      <c r="AF226" s="46">
        <f t="shared" ca="1" si="10"/>
        <v>0</v>
      </c>
      <c r="AG226" s="46">
        <v>226</v>
      </c>
    </row>
    <row r="227" spans="32:33" x14ac:dyDescent="0.55000000000000004">
      <c r="AF227" s="46">
        <f t="shared" ca="1" si="10"/>
        <v>0</v>
      </c>
      <c r="AG227" s="46">
        <v>227</v>
      </c>
    </row>
    <row r="228" spans="32:33" x14ac:dyDescent="0.55000000000000004">
      <c r="AF228" s="46">
        <f t="shared" ca="1" si="10"/>
        <v>0</v>
      </c>
      <c r="AG228" s="46">
        <v>228</v>
      </c>
    </row>
    <row r="229" spans="32:33" x14ac:dyDescent="0.55000000000000004">
      <c r="AF229" s="46">
        <f t="shared" ca="1" si="10"/>
        <v>0</v>
      </c>
      <c r="AG229" s="46">
        <v>229</v>
      </c>
    </row>
    <row r="230" spans="32:33" x14ac:dyDescent="0.55000000000000004">
      <c r="AF230" s="46">
        <f t="shared" ca="1" si="10"/>
        <v>0</v>
      </c>
      <c r="AG230" s="46">
        <v>230</v>
      </c>
    </row>
    <row r="231" spans="32:33" x14ac:dyDescent="0.55000000000000004">
      <c r="AF231" s="46">
        <f t="shared" ca="1" si="10"/>
        <v>0</v>
      </c>
      <c r="AG231" s="46">
        <v>231</v>
      </c>
    </row>
    <row r="232" spans="32:33" x14ac:dyDescent="0.55000000000000004">
      <c r="AF232" s="46">
        <f t="shared" ca="1" si="10"/>
        <v>0</v>
      </c>
      <c r="AG232" s="46">
        <v>232</v>
      </c>
    </row>
    <row r="233" spans="32:33" x14ac:dyDescent="0.55000000000000004">
      <c r="AF233" s="46">
        <f t="shared" ca="1" si="10"/>
        <v>0</v>
      </c>
      <c r="AG233" s="46">
        <v>233</v>
      </c>
    </row>
    <row r="234" spans="32:33" x14ac:dyDescent="0.55000000000000004">
      <c r="AF234" s="46">
        <f t="shared" ca="1" si="10"/>
        <v>0</v>
      </c>
      <c r="AG234" s="46">
        <v>234</v>
      </c>
    </row>
    <row r="235" spans="32:33" x14ac:dyDescent="0.55000000000000004">
      <c r="AF235" s="46">
        <f t="shared" ca="1" si="10"/>
        <v>0</v>
      </c>
      <c r="AG235" s="46">
        <v>235</v>
      </c>
    </row>
    <row r="236" spans="32:33" x14ac:dyDescent="0.55000000000000004">
      <c r="AF236" s="46">
        <f t="shared" ca="1" si="10"/>
        <v>0</v>
      </c>
      <c r="AG236" s="46">
        <v>236</v>
      </c>
    </row>
    <row r="237" spans="32:33" x14ac:dyDescent="0.55000000000000004">
      <c r="AF237" s="46">
        <f t="shared" ca="1" si="10"/>
        <v>0</v>
      </c>
      <c r="AG237" s="46">
        <v>237</v>
      </c>
    </row>
    <row r="238" spans="32:33" x14ac:dyDescent="0.55000000000000004">
      <c r="AF238" s="46">
        <f t="shared" ca="1" si="10"/>
        <v>0</v>
      </c>
      <c r="AG238" s="46">
        <v>238</v>
      </c>
    </row>
    <row r="239" spans="32:33" x14ac:dyDescent="0.55000000000000004">
      <c r="AF239" s="46">
        <f t="shared" ca="1" si="10"/>
        <v>0</v>
      </c>
      <c r="AG239" s="46">
        <v>239</v>
      </c>
    </row>
    <row r="240" spans="32:33" x14ac:dyDescent="0.55000000000000004">
      <c r="AF240" s="46">
        <f t="shared" ca="1" si="10"/>
        <v>0</v>
      </c>
      <c r="AG240" s="46">
        <v>240</v>
      </c>
    </row>
    <row r="241" spans="32:33" x14ac:dyDescent="0.55000000000000004">
      <c r="AF241" s="46">
        <f t="shared" ca="1" si="10"/>
        <v>0</v>
      </c>
      <c r="AG241" s="46">
        <v>241</v>
      </c>
    </row>
    <row r="242" spans="32:33" x14ac:dyDescent="0.55000000000000004">
      <c r="AF242" s="46">
        <f t="shared" ca="1" si="10"/>
        <v>0</v>
      </c>
      <c r="AG242" s="46">
        <v>242</v>
      </c>
    </row>
    <row r="243" spans="32:33" x14ac:dyDescent="0.55000000000000004">
      <c r="AF243" s="46">
        <f t="shared" ca="1" si="10"/>
        <v>0</v>
      </c>
      <c r="AG243" s="46">
        <v>243</v>
      </c>
    </row>
    <row r="244" spans="32:33" x14ac:dyDescent="0.55000000000000004">
      <c r="AF244" s="46">
        <f t="shared" ca="1" si="10"/>
        <v>0</v>
      </c>
      <c r="AG244" s="46">
        <v>244</v>
      </c>
    </row>
    <row r="245" spans="32:33" x14ac:dyDescent="0.55000000000000004">
      <c r="AF245" s="46">
        <f t="shared" ca="1" si="10"/>
        <v>0</v>
      </c>
      <c r="AG245" s="46">
        <v>245</v>
      </c>
    </row>
    <row r="246" spans="32:33" x14ac:dyDescent="0.55000000000000004">
      <c r="AF246" s="46">
        <f t="shared" ca="1" si="10"/>
        <v>0</v>
      </c>
      <c r="AG246" s="46">
        <v>246</v>
      </c>
    </row>
    <row r="247" spans="32:33" x14ac:dyDescent="0.55000000000000004">
      <c r="AF247" s="46">
        <f t="shared" ca="1" si="10"/>
        <v>0</v>
      </c>
      <c r="AG247" s="46">
        <v>247</v>
      </c>
    </row>
    <row r="248" spans="32:33" x14ac:dyDescent="0.55000000000000004">
      <c r="AF248" s="46">
        <f t="shared" ca="1" si="10"/>
        <v>0</v>
      </c>
      <c r="AG248" s="46">
        <v>248</v>
      </c>
    </row>
    <row r="249" spans="32:33" x14ac:dyDescent="0.55000000000000004">
      <c r="AF249" s="46">
        <f t="shared" ca="1" si="10"/>
        <v>0</v>
      </c>
      <c r="AG249" s="46">
        <v>249</v>
      </c>
    </row>
    <row r="250" spans="32:33" x14ac:dyDescent="0.55000000000000004">
      <c r="AF250" s="46">
        <f t="shared" ca="1" si="10"/>
        <v>0</v>
      </c>
      <c r="AG250" s="46">
        <v>250</v>
      </c>
    </row>
  </sheetData>
  <mergeCells count="27">
    <mergeCell ref="B15:C15"/>
    <mergeCell ref="F15:G15"/>
    <mergeCell ref="F6:G6"/>
    <mergeCell ref="B7:B9"/>
    <mergeCell ref="F7:F13"/>
    <mergeCell ref="B10:B13"/>
    <mergeCell ref="F14:G14"/>
    <mergeCell ref="F29:H29"/>
    <mergeCell ref="B16:C16"/>
    <mergeCell ref="B17:D17"/>
    <mergeCell ref="F19:G19"/>
    <mergeCell ref="F20:G20"/>
    <mergeCell ref="F21:G21"/>
    <mergeCell ref="F22:G22"/>
    <mergeCell ref="F23:G23"/>
    <mergeCell ref="F26:H27"/>
    <mergeCell ref="I26:I27"/>
    <mergeCell ref="J26:J27"/>
    <mergeCell ref="F28:H28"/>
    <mergeCell ref="F36:H36"/>
    <mergeCell ref="F37:H37"/>
    <mergeCell ref="F30:H30"/>
    <mergeCell ref="F31:H31"/>
    <mergeCell ref="F32:H32"/>
    <mergeCell ref="F33:H33"/>
    <mergeCell ref="F34:H34"/>
    <mergeCell ref="F35:H35"/>
  </mergeCells>
  <phoneticPr fontId="4"/>
  <printOptions horizontalCentered="1"/>
  <pageMargins left="0.39370078740157483" right="0.39370078740157483" top="0.59055118110236227" bottom="0.39370078740157483" header="0.31496062992125984" footer="0.31496062992125984"/>
  <pageSetup paperSize="9" scale="92" orientation="landscape" verticalDpi="400" r:id="rId1"/>
  <headerFooter alignWithMargins="0">
    <oddHeader>&amp;R&amp;F   &amp;D   &amp;T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1fc1379f-5e6a-4518-9b3a-2742b99d2414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87402524D1E15428DBF3E90CA229700" ma:contentTypeVersion="14" ma:contentTypeDescription="新しいドキュメントを作成します。" ma:contentTypeScope="" ma:versionID="2738e5195d56bf4f9307294ee0031e58">
  <xsd:schema xmlns:xsd="http://www.w3.org/2001/XMLSchema" xmlns:xs="http://www.w3.org/2001/XMLSchema" xmlns:p="http://schemas.microsoft.com/office/2006/metadata/properties" xmlns:ns2="1fc1379f-5e6a-4518-9b3a-2742b99d2414" xmlns:ns3="e9d33e58-4a70-4799-89b5-fbd48a9ef91c" targetNamespace="http://schemas.microsoft.com/office/2006/metadata/properties" ma:root="true" ma:fieldsID="45197e8171960be03da42e3984ee2558" ns2:_="" ns3:_="">
    <xsd:import namespace="1fc1379f-5e6a-4518-9b3a-2742b99d2414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c1379f-5e6a-4518-9b3a-2742b99d24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e5cfc6d0-1ec9-4a54-a9f1-2e82adbc239b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79D82FA-B9DC-46A3-B292-140D8791A5D1}">
  <ds:schemaRefs>
    <ds:schemaRef ds:uri="http://schemas.microsoft.com/office/2006/metadata/properties"/>
    <ds:schemaRef ds:uri="http://schemas.microsoft.com/office/infopath/2007/PartnerControls"/>
    <ds:schemaRef ds:uri="e9d33e58-4a70-4799-89b5-fbd48a9ef91c"/>
    <ds:schemaRef ds:uri="1fc1379f-5e6a-4518-9b3a-2742b99d2414"/>
  </ds:schemaRefs>
</ds:datastoreItem>
</file>

<file path=customXml/itemProps2.xml><?xml version="1.0" encoding="utf-8"?>
<ds:datastoreItem xmlns:ds="http://schemas.openxmlformats.org/officeDocument/2006/customXml" ds:itemID="{6C941316-97FB-4FE6-891E-B67A85C3BA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40E1E20-E753-4C18-BC7B-32DBB909A9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c1379f-5e6a-4518-9b3a-2742b99d2414"/>
    <ds:schemaRef ds:uri="e9d33e58-4a70-4799-89b5-fbd48a9ef9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5</vt:i4>
      </vt:variant>
    </vt:vector>
  </HeadingPairs>
  <TitlesOfParts>
    <vt:vector size="8" baseType="lpstr">
      <vt:lpstr>水洗化人口等</vt:lpstr>
      <vt:lpstr>し尿処理状況</vt:lpstr>
      <vt:lpstr>し尿集計結果</vt:lpstr>
      <vt:lpstr>し尿集計結果!Print_Area</vt:lpstr>
      <vt:lpstr>し尿処理状況!Print_Area</vt:lpstr>
      <vt:lpstr>水洗化人口等!Print_Area</vt:lpstr>
      <vt:lpstr>し尿処理状況!Print_Titles</vt:lpstr>
      <vt:lpstr>水洗化人口等!Print_Titles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2025-10-01T09:40:04Z</dcterms:created>
  <dcterms:modified xsi:type="dcterms:W3CDTF">2025-10-01T09:40:04Z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0x010100587402524D1E15428DBF3E90CA229700</vt:lpwstr>
  </property>
</Properties>
</file>